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cker\"/>
    </mc:Choice>
  </mc:AlternateContent>
  <xr:revisionPtr revIDLastSave="0" documentId="13_ncr:1_{1CD2075B-21D9-413F-93AF-DB705E52B01F}" xr6:coauthVersionLast="41" xr6:coauthVersionMax="41" xr10:uidLastSave="{00000000-0000-0000-0000-000000000000}"/>
  <bookViews>
    <workbookView xWindow="-108" yWindow="-108" windowWidth="23256" windowHeight="12720" xr2:uid="{5D35F78A-3B93-41C9-A90F-51DCCC872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0" i="1" l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<sst xmlns="http://schemas.openxmlformats.org/spreadsheetml/2006/main" count="1203" uniqueCount="963">
  <si>
    <t>product_url</t>
  </si>
  <si>
    <t>product_name</t>
  </si>
  <si>
    <t>product_category_tree</t>
  </si>
  <si>
    <t>pid</t>
  </si>
  <si>
    <t>retail_price</t>
  </si>
  <si>
    <t>discounted_price</t>
  </si>
  <si>
    <t>Date</t>
  </si>
  <si>
    <t>http://www.flipkart.com/alisha-solid-women-s-cycling-shorts/p/itmeh2ffvzetthbb?pid=SRTEH2FF9KEDEFGF</t>
  </si>
  <si>
    <t>Alisha Solid Women's Cycling Shorts</t>
  </si>
  <si>
    <t>["Clothing &gt;&gt; Women's Clothing &gt;&gt; Lingerie, Sleep &amp; Swimwear &gt;&gt; Shorts &gt;&gt; Alisha Shorts &gt;&gt; Alisha Solid Women's Cycling Shorts"]</t>
  </si>
  <si>
    <t>SRTEH2FF9KEDEFGF</t>
  </si>
  <si>
    <t>http://www.flipkart.com/fabhomedecor-fabric-double-sofa-bed/p/itmeh3qgfamccfpy?pid=SBEEH3QGU7MFYJFY</t>
  </si>
  <si>
    <t>FabHomeDecor Fabric Double Sofa Bed</t>
  </si>
  <si>
    <t>["Furniture &gt;&gt; Living Room Furniture &gt;&gt; Sofa Beds &amp; Futons &gt;&gt; FabHomeDecor Fabric Double Sofa Bed (Finish Colo..."]</t>
  </si>
  <si>
    <t>SBEEH3QGU7MFYJFY</t>
  </si>
  <si>
    <t>http://www.flipkart.com/aw-bellies/p/itmeh4grgfbkexnt?pid=SHOEH4GRSUBJGZXE</t>
  </si>
  <si>
    <t>AW Bellies</t>
  </si>
  <si>
    <t>["Footwear &gt;&gt; Women's Footwear &gt;&gt; Ballerinas &gt;&gt; AW Bellies"]</t>
  </si>
  <si>
    <t>SHOEH4GRSUBJGZXE</t>
  </si>
  <si>
    <t>http://www.flipkart.com/alisha-solid-women-s-cycling-shorts/p/itmeh2f6sdgah2pq?pid=SRTEH2F6HUZMQ6SJ</t>
  </si>
  <si>
    <t>SRTEH2F6HUZMQ6SJ</t>
  </si>
  <si>
    <t>http://www.flipkart.com/sicons-all-purpose-arnica-dog-shampoo/p/itmeh3zyw2vhgsp5?pid=PSOEH3ZYDMSYARJ5</t>
  </si>
  <si>
    <t>Sicons All Purpose Arnica Dog Shampoo</t>
  </si>
  <si>
    <t>["Pet Supplies &gt;&gt; Grooming &gt;&gt; Skin &amp; Coat Care &gt;&gt; Shampoo &gt;&gt; Sicons All Purpose Arnica Dog Shampoo (500 ml)"]</t>
  </si>
  <si>
    <t>PSOEH3ZYDMSYARJ5</t>
  </si>
  <si>
    <t>http://www.flipkart.com/eternal-gandhi-super-series-crystal-paper-weights-silver-finish/p/itmeb7h2hrfgutxb?pid=PWTEB7H2E4KCYUE3</t>
  </si>
  <si>
    <t>Eternal Gandhi Super Series Crystal Paper Weights  with Silver Finish</t>
  </si>
  <si>
    <t>["Eternal Gandhi Super Series Crystal Paper Weight..."]</t>
  </si>
  <si>
    <t>PWTEB7H2E4KCYUE3</t>
  </si>
  <si>
    <t>http://www.flipkart.com/alisha-solid-women-s-cycling-shorts/p/itmeh2ftwkzykhcg?pid=SRTEH2FVVKRBAXHB</t>
  </si>
  <si>
    <t>SRTEH2FVVKRBAXHB</t>
  </si>
  <si>
    <t>http://www.flipkart.com/fabhomedecor-fabric-double-sofa-bed/p/itmeh3qgnxztzcvf?pid=SBEEH3QGYGHFUEXN</t>
  </si>
  <si>
    <t>SBEEH3QGYGHFUEXN</t>
  </si>
  <si>
    <t>http://www.flipkart.com/dilli-bazaaar-bellies-corporate-casuals-casuals/p/itmeh2paagfuhbzh?pid=SHOEH3DZBFR88SCK</t>
  </si>
  <si>
    <t>dilli bazaaar Bellies, Corporate Casuals, Casuals</t>
  </si>
  <si>
    <t>["Footwear &gt;&gt; Women's Footwear &gt;&gt; Ballerinas &gt;&gt; dilli bazaaar Bellies, Corporate Casuals, Casuals"]</t>
  </si>
  <si>
    <t>SHOEH3DZBFR88SCK</t>
  </si>
  <si>
    <t>http://www.flipkart.com/alisha-solid-women-s-cycling-shorts/p/itmeh2fvdphhyshh?pid=SRTEH2FVUHAAVH9X</t>
  </si>
  <si>
    <t>SRTEH2FVUHAAVH9X</t>
  </si>
  <si>
    <t>http://www.flipkart.com/ladela-bellies/p/itmeh4kmxght7tuc?pid=SHOEH4KM2W3Z6EH5</t>
  </si>
  <si>
    <t>Ladela Bellies</t>
  </si>
  <si>
    <t>["Footwear &gt;&gt; Women's Footwear &gt;&gt; Ballerinas &gt;&gt; Ladela Bellies"]</t>
  </si>
  <si>
    <t>SHOEH4KM2W3Z6EH5</t>
  </si>
  <si>
    <t>http://www.flipkart.com/carrel-printed-women-s/p/itmehf3ednm5fvyt?pid=SWIEHF3EF5PZAZUY</t>
  </si>
  <si>
    <t>Carrel Printed Women's</t>
  </si>
  <si>
    <t>["Clothing &gt;&gt; Women's Clothing &gt;&gt; Sports &amp; Gym Wear &gt;&gt; Swimsuits &gt;&gt; Carrel Swimsuits &gt;&gt; Carrel Printed Women's"]</t>
  </si>
  <si>
    <t>SWIEHF3EF5PZAZUY</t>
  </si>
  <si>
    <t>http://www.flipkart.com/sicons-all-purpose-tea-tree-dog-shampoo/p/itmeh3zyhfrgh3re?pid=PSOEH3ZYYFETGCCD</t>
  </si>
  <si>
    <t>Sicons All Purpose Tea Tree Dog Shampoo</t>
  </si>
  <si>
    <t>["Pet Supplies &gt;&gt; Grooming &gt;&gt; Skin &amp; Coat Care &gt;&gt; Shampoo &gt;&gt; Sicons All Purpose Tea Tree Dog Shampoo (200 ml)"]</t>
  </si>
  <si>
    <t>PSOEH3ZYYFETGCCD</t>
  </si>
  <si>
    <t>http://www.flipkart.com/alisha-solid-women-s-cycling-shorts/p/itmeh2fgcjz4mzvu?pid=SRTEH2FGBDJGX8FW</t>
  </si>
  <si>
    <t>SRTEH2FGBDJGX8FW</t>
  </si>
  <si>
    <t>http://www.flipkart.com/freelance-vacuum-bottles-350-ml-bottle/p/itmegytzpkgmrew5?pid=BOTEGYTZ2T6WUJMM</t>
  </si>
  <si>
    <t>Freelance Vacuum Bottles 350 ml Bottle</t>
  </si>
  <si>
    <t>["Pens &amp; Stationery &gt;&gt; School Supplies &gt;&gt; Water Bottles &gt;&gt; Freelance Water Bottles &gt;&gt; Freelance Vacuum Bottles 350 ml Bottle (Pack of ..."]</t>
  </si>
  <si>
    <t>BOTEGYTZ2T6WUJMM</t>
  </si>
  <si>
    <t>http://www.flipkart.com/alisha-solid-women-s-cycling-shorts/p/itmeh2fehghynve9?pid=SRTEH2FECMGNZJXJ</t>
  </si>
  <si>
    <t>SRTEH2FECMGNZJXJ</t>
  </si>
  <si>
    <t>http://www.flipkart.com/fabhomedecor-fabric-double-sofa-bed/p/itmeh3qgzgmsuyxn?pid=SBEEH3QGAYAEPRCG</t>
  </si>
  <si>
    <t>SBEEH3QGAYAEPRCG</t>
  </si>
  <si>
    <t>http://www.flipkart.com/style-foot-bellies/p/itmeh4fssgzabe5h?pid=SHOEH4FSHEDEMVTM</t>
  </si>
  <si>
    <t>Style Foot Bellies</t>
  </si>
  <si>
    <t>["Footwear &gt;&gt; Women's Footwear &gt;&gt; Ballerinas &gt;&gt; Style Foot Bellies"]</t>
  </si>
  <si>
    <t>SHOEH4FSHEDEMVTM</t>
  </si>
  <si>
    <t>http://www.flipkart.com/carrel-printed-women-s/p/itmehf3hmxnuawtn?pid=SWIEHF3H7WG6VGMR</t>
  </si>
  <si>
    <t>SWIEHF3H7WG6VGMR</t>
  </si>
  <si>
    <t>http://www.flipkart.com/fabhomedecor-fabric-double-sofa-bed/p/itmeh3qgqctxreu9?pid=SBEEH3QGWRGG3J6Q</t>
  </si>
  <si>
    <t>SBEEH3QGWRGG3J6Q</t>
  </si>
  <si>
    <t>http://www.flipkart.com/sicons-conditioning-conditoner-dog-shampoo/p/itmeh3zxdz5zzgpz?pid=PSOEH3ZXRTZJUVXM</t>
  </si>
  <si>
    <t>Sicons Conditioning Conditoner Dog Shampoo</t>
  </si>
  <si>
    <t>["Pet Supplies &gt;&gt; Grooming &gt;&gt; Skin &amp; Coat Care &gt;&gt; Shampoo &gt;&gt; Sicons Conditioning Conditoner Dog Shampoo (200 ml)"]</t>
  </si>
  <si>
    <t>PSOEH3ZXRTZJUVXM</t>
  </si>
  <si>
    <t>http://www.flipkart.com/alisha-solid-women-s-cycling-shorts/p/itmeh2fdc4esfsym?pid=SRTEH2FD3ANFFMHP</t>
  </si>
  <si>
    <t>SRTEH2FD3ANFFMHP</t>
  </si>
  <si>
    <t>http://www.flipkart.com/dongli-printed-boy-s-round-neck-t-shirt/p/itmehbhxtchxzghk?pid=TSHEHBHSKBJWHFNF</t>
  </si>
  <si>
    <t>dongli Printed Boy's Round Neck T-Shirt</t>
  </si>
  <si>
    <t>["Clothing &gt;&gt; Kids' Clothing &gt;&gt; Boys Wear &gt;&gt; Polos &amp; T-Shirts &gt;&gt; dongli Polos &amp; T-Shirts &gt;&gt; dongli Printed Boy's Round Neck T-Shirt (Pack of 4)"]</t>
  </si>
  <si>
    <t>TSHEHBHSKBJWHFNF</t>
  </si>
  <si>
    <t>http://www.flipkart.com/swagga-women-clogs/p/itmeh75zqupd8scy?pid=SNDEH75ZFZ5REGFH</t>
  </si>
  <si>
    <t>SWAGGA Women Clogs</t>
  </si>
  <si>
    <t>["Footwear &gt;&gt; Women's Footwear &gt;&gt; Sports Sandals &gt;&gt; SWAGGA Women Clogs"]</t>
  </si>
  <si>
    <t>SNDEH75ZFZ5REGFH</t>
  </si>
  <si>
    <t>http://www.flipkart.com/kennel-rubber-dumbell-bell-small-toy-dog/p/itmea6sfmyuwwgjq?pid=PTYEA6SFGD4X8NAR</t>
  </si>
  <si>
    <t>Kennel Rubber Dumbell With Bell - Small Rubber Rubber Toy For Dog</t>
  </si>
  <si>
    <t>["Pet Supplies &gt;&gt; Toys &gt;&gt; Comfort Toys"]</t>
  </si>
  <si>
    <t>PTYEA6SFGD4X8NAR</t>
  </si>
  <si>
    <t>http://www.flipkart.com/glus-wedding-lingerie-set/p/itme92u9hecg3cyy?pid=LINE92U9KGZG25AY</t>
  </si>
  <si>
    <t>Glus Wedding Lingerie Set</t>
  </si>
  <si>
    <t>["Clothing &gt;&gt; Women's Clothing &gt;&gt; Lingerie, Sleep &amp; Swimwear &gt;&gt; Lingerie Sets &gt;&gt; Glus Lingerie Sets"]</t>
  </si>
  <si>
    <t>LINE92U9KGZG25AY</t>
  </si>
  <si>
    <t>http://www.flipkart.com/veelys-shiny-white-quad-roller-skates-size-4-5-uk/p/itmec88wuhjgzwur?pid=SKTEC88WSNYJKWY7</t>
  </si>
  <si>
    <t>Veelys Shiny White Quad Roller Skates - Size 4.5 UK</t>
  </si>
  <si>
    <t>["Sports &amp; Fitness &gt;&gt; Other Sports &gt;&gt; Skating &gt;&gt; Skates &gt;&gt; Veelys Skates"]</t>
  </si>
  <si>
    <t>SKTEC88WSNYJKWY7</t>
  </si>
  <si>
    <t>http://www.flipkart.com/bulaky-vanity-case-jewellery/p/itmdzy4ycfjhvctj?pid=VANDZY4YZFPEG85T</t>
  </si>
  <si>
    <t>Bulaky vanity case Jewellery Vanity Case</t>
  </si>
  <si>
    <t>["Beauty and Personal Care &gt;&gt; Makeup &gt;&gt; Vanity Boxes &gt;&gt; Bulaky Vanity Boxes"]</t>
  </si>
  <si>
    <t>VANDZY4YZFPEG85T</t>
  </si>
  <si>
    <t>http://www.flipkart.com/fdt-women-s-leggings/p/itmeb2km9y7kdd6v?pid=LJGEB2KMCMMHHFC7</t>
  </si>
  <si>
    <t>FDT Women's Leggings</t>
  </si>
  <si>
    <t>["Clothing &gt;&gt; Women's Clothing &gt;&gt; Fusion Wear &gt;&gt; Leggings &amp; Jeggings &gt;&gt; Legging Jegging &gt;&gt; FDT Legging Jegging"]</t>
  </si>
  <si>
    <t>LJGEB2KMCMMHHFC7</t>
  </si>
  <si>
    <t>http://www.flipkart.com/madcaps-c38gr30-men-s-cargos/p/itme6a53bczcafya?pid=CRGE6A53UX7CJMXX</t>
  </si>
  <si>
    <t>Madcaps C38GR30 Men's Cargos</t>
  </si>
  <si>
    <t>["Clothing &gt;&gt; Men's Clothing &gt;&gt; Cargos, Shorts &amp; 3/4ths &gt;&gt; Cargos &gt;&gt; Madcaps Cargos"]</t>
  </si>
  <si>
    <t>CRGE6A53UX7CJMXX</t>
  </si>
  <si>
    <t>http://www.flipkart.com/bengal-blooms-rose-artificial-plant-pot/p/itmegdhsahxvv5km?pid=ARPEGDHSXZJSHGSN</t>
  </si>
  <si>
    <t>Bengal Blooms Rose Artificial Plant  with Pot</t>
  </si>
  <si>
    <t>["Bengal Blooms Rose Artificial Plant  with Pot (3..."]</t>
  </si>
  <si>
    <t>ARPEGDHSXZJSHGSN</t>
  </si>
  <si>
    <t>http://www.flipkart.com/indcrown-net-embroidered-semi-stitched-lehenga-choli-material/p/itmejx2n25hczzvh?pid=FABEJX2NHNKCYHKA</t>
  </si>
  <si>
    <t>Indcrown Net Embroidered Semi-stitched Lehenga Choli Material</t>
  </si>
  <si>
    <t>["Clothing &gt;&gt; Women's Clothing &gt;&gt; Ethnic Wear &gt;&gt; Fabric &gt;&gt; Lehenga Choli Material &gt;&gt; Indcrown Lehenga Choli Material &gt;&gt; Indcrown Net Embroidered Semi-stitched Lehenga C..."]</t>
  </si>
  <si>
    <t>FABEJX2NHNKCYHKA</t>
  </si>
  <si>
    <t>http://www.flipkart.com/shopmania-music-band-a5-notebook-spiral-bound/p/itmej6z8xckfqbvt?pid=DIAEJ6Z8BEDTGGYY</t>
  </si>
  <si>
    <t>Shopmania Music Band A5 Notebook Spiral Bound</t>
  </si>
  <si>
    <t>["Pens &amp; Stationery &gt;&gt; Diaries &amp; Notebooks &gt;&gt; Notebooks &gt;&gt; Designer &gt;&gt; Shopmania Designer &gt;&gt; Shopmania Music Band A5 Notebook Spiral Bound (M..."]</t>
  </si>
  <si>
    <t>DIAEJ6Z8BEDTGGYY</t>
  </si>
  <si>
    <t>http://www.flipkart.com/shopmania-music-band-a5-notebook-spiral-bound/p/itmej6z8tagp7gsy?pid=DIAEJ6Z8KQFWDEGH</t>
  </si>
  <si>
    <t>DIAEJ6Z8KQFWDEGH</t>
  </si>
  <si>
    <t>http://www.flipkart.com/tiara-diaries-2016-2017-designer-la-kaarta-taking-action-getting-result-set-3-b5-notebook-hard-bound/p/itmej8fgzwbenga9?pid=DIAEJ8FGHZ3K86JU</t>
  </si>
  <si>
    <t>Tiara Diaries 2016-2017 Designer LA Kaarta "TAKING ACTION GETTING RESULT" (Set of 3) B5 Notebook Hard Bound</t>
  </si>
  <si>
    <t>["Pens &amp; Stationery &gt;&gt; Diaries &amp; Notebooks &gt;&gt; Notebooks &gt;&gt; Designer &gt;&gt; Tiara Diaries Designer &gt;&gt; Tiara Diaries 2016-2017 Designer LA Kaarta \"TAKI..."]</t>
  </si>
  <si>
    <t>DIAEJ8FGHZ3K86JU</t>
  </si>
  <si>
    <t>http://www.flipkart.com/kajci-embroidered-women-s-waistcoat/p/itmeg2fyaezq59fn?pid=WSCEG2FYDYFDSVZ6</t>
  </si>
  <si>
    <t>KAJCI Embroidered Women's Waistcoat</t>
  </si>
  <si>
    <t>["Clothing &gt;&gt; Women's Clothing &gt;&gt; Formal Wear &gt;&gt; Waistcoats &gt;&gt; KAJCI Waistcoats &gt;&gt; KAJCI Embroidered Women's Waistcoat"]</t>
  </si>
  <si>
    <t>WSCEG2FYDYFDSVZ6</t>
  </si>
  <si>
    <t>http://www.flipkart.com/packman-8-x-10-inches-security-bags-without-pod-jacket-courier-bag/p/itmegbtrgzn3hzbc?pid=PKBEGBTRKKHU26YQ</t>
  </si>
  <si>
    <t>Packman 8 x 10 inches Security Bags Without POD Jacket Courier Bag Security Bag</t>
  </si>
  <si>
    <t>["Pens &amp; Stationery &gt;&gt; Office Supplies &gt;&gt; Packaging Security Bags &gt;&gt; Packman Packaging Security Bags &gt;&gt; Packman 8 x 10 inches Security Bags Without POD ..."]</t>
  </si>
  <si>
    <t>PKBEGBTRKKHU26YQ</t>
  </si>
  <si>
    <t>http://www.flipkart.com/pick-pocket-embroidered-women-s-waistcoat/p/itmefuv4c2beuazq?pid=WSCEFUV4TVWT73ZB</t>
  </si>
  <si>
    <t>Pick Pocket Embroidered Women's Waistcoat</t>
  </si>
  <si>
    <t>["Clothing &gt;&gt; Women's Clothing &gt;&gt; Formal Wear &gt;&gt; Waistcoats &gt;&gt; Pick Pocket Waistcoats &gt;&gt; Pick Pocket Embroidered Women's Waistcoat"]</t>
  </si>
  <si>
    <t>WSCEFUV4TVWT73ZB</t>
  </si>
  <si>
    <t>http://www.flipkart.com/angelfish-silk-potali-potli/p/itmegfyaw849dw9b?pid=PPSEGFYAGD8FYUXV</t>
  </si>
  <si>
    <t>Angelfish Silk Potali Potli</t>
  </si>
  <si>
    <t>["Bags, Wallets &amp; Belts &gt;&gt; Bags &gt;&gt; Pouches and Potlis &gt;&gt; Angelfish Pouches and Potlis &gt;&gt; Angelfish Silk Potali Potli (Multicolor)"]</t>
  </si>
  <si>
    <t>PPSEGFYAGD8FYUXV</t>
  </si>
  <si>
    <t>http://www.flipkart.com/oye-boy-s-dungaree/p/itmef2xs6hvnapgy?pid=DRPEF2XSFBAP4SUZ</t>
  </si>
  <si>
    <t>Oye Boy's Dungaree</t>
  </si>
  <si>
    <t>["Clothing &gt;&gt; Kids' Clothing &gt;&gt; Boys Wear &gt;&gt; Dungarees &amp; Jumpsuits &gt;&gt; Dungarees &gt;&gt; Oye Dungarees &gt;&gt; Oye Boy's Dungaree"]</t>
  </si>
  <si>
    <t>DRPEF2XSFBAP4SUZ</t>
  </si>
  <si>
    <t>http://www.flipkart.com/nuride-canvas-shoes/p/itmegvqbfp7yszy3?pid=SHOEGVQCT2ZSGUHY</t>
  </si>
  <si>
    <t>Nuride Canvas Shoes</t>
  </si>
  <si>
    <t>["Footwear &gt;&gt; Women's Footwear &gt;&gt; Casual Shoes &gt;&gt; Canvas &gt;&gt; Nuride Canvas Shoes"]</t>
  </si>
  <si>
    <t>SHOEGVQCT2ZSGUHY</t>
  </si>
  <si>
    <t>http://www.flipkart.com/om-shivakriti-square-wall-clock-showpiece-38-1-cm/p/itmehs7xbfb3zgca?pid=SHIEHS7XJ954NRYY</t>
  </si>
  <si>
    <t>OM SHIVAKRITI Square wall Clock Showpiece  -  38.1 cm</t>
  </si>
  <si>
    <t>["Home Decor &amp; Festive Needs &gt;&gt; Showpiece &gt;&gt; Gramophones &gt;&gt; OM SHIVAKRITI Gramophones &gt;&gt; OM SHIVAKRITI Square wall Clock Showpiece  -  38..."]</t>
  </si>
  <si>
    <t>SHIEHS7XJ954NRYY</t>
  </si>
  <si>
    <t>http://www.flipkart.com/himmlisch-st381-magnetic-sun-shade-maruti-alto/p/itmejfbryjrhguxk?pid=SUDEJFBRVYEUZUDH</t>
  </si>
  <si>
    <t>Himmlisch ST381 Magnetic Sun Shade For Maruti Alto</t>
  </si>
  <si>
    <t>["Automotive &gt;&gt; Accessories &amp; Spare parts &gt;&gt; Car Interior &amp; Exterior &gt;&gt; Car Interior &gt;&gt; Car Sun Shades &gt;&gt; Himmlisch ST381 Magnetic Sun Shade For Maruti Al..."]</t>
  </si>
  <si>
    <t>SUDEJFBRVYEUZUDH</t>
  </si>
  <si>
    <t>http://www.flipkart.com/rapter-bnc-179-bnc-wire-connector/p/itmehf8g2gg9efem?pid=WJCEHF8GZSQWZY7Z</t>
  </si>
  <si>
    <t>Rapter BNC-179 BNC Wire Connector</t>
  </si>
  <si>
    <t>["Tools &amp; Hardware &gt;&gt; Tools &gt;&gt; Hardware &amp; Electricals &gt;&gt; Hardware &gt;&gt; Wire Joints &amp; Connectors &gt;&gt; Rapter BNC-179 BNC Wire Connector (Silver, Pack ..."]</t>
  </si>
  <si>
    <t>WJCEHF8GZSQWZY7Z</t>
  </si>
  <si>
    <t>http://www.flipkart.com/vishudh-printed-women-s-straight-kurta/p/itmehe9h6uejkznn?pid=KTAEHE9HAED4VUQB</t>
  </si>
  <si>
    <t>Vishudh Printed Women's Straight Kurta</t>
  </si>
  <si>
    <t>["Vishudh Printed Women's Straight Kurta"]</t>
  </si>
  <si>
    <t>KTAEHE9HAED4VUQB</t>
  </si>
  <si>
    <t>http://www.flipkart.com/vishudh-printed-women-s-straight-kurta/p/itmehe9kzenpyqcp?pid=KTAEHE9KFCMVVSBN</t>
  </si>
  <si>
    <t>KTAEHE9KFCMVVSBN</t>
  </si>
  <si>
    <t>http://www.flipkart.com/vishudh-printed-women-s-anarkali-kurta/p/itmehe9khxckjhnh?pid=KTAEHE9KEZBBQHYA</t>
  </si>
  <si>
    <t>Vishudh Printed Women's Anarkali Kurta</t>
  </si>
  <si>
    <t>["Vishudh Printed Women's Anarkali Kurta"]</t>
  </si>
  <si>
    <t>KTAEHE9KEZBBQHYA</t>
  </si>
  <si>
    <t>http://www.flipkart.com/buildtrack-pir-wireless-motion-sensor-one-switch-control-security-system/p/itmehdp9wpszgqr5?pid=SSSEHDP9RFW7ZGNG</t>
  </si>
  <si>
    <t>BuildTrack PIR Wireless Motion Sensor - One Switch Control Wireless Sensor Security System</t>
  </si>
  <si>
    <t>["BuildTrack PIR Wireless Motion Sensor - One Swit..."]</t>
  </si>
  <si>
    <t>SSSEHDP9RFW7ZGNG</t>
  </si>
  <si>
    <t>http://www.flipkart.com/skayvon-summersible-single-phase-pump-controller-wired-sensor-security-system/p/itmehfz2fwmpfyqe?pid=SSSEHFZ2TRZBAPF9</t>
  </si>
  <si>
    <t>Skayvon SUMMERSIBLE SINGLE PHASE PUMP CONTROLLER Wired Sensor Security System</t>
  </si>
  <si>
    <t>["Skayvon SUMMERSIBLE SINGLE PHASE PUMP CONTROLLER..."]</t>
  </si>
  <si>
    <t>SSSEHFZ2TRZBAPF9</t>
  </si>
  <si>
    <t>http://www.flipkart.com/masara-solid-women-s-straight-kurta/p/itmehetwvvz3ts8e?pid=KTAEHETWXZYYG35G</t>
  </si>
  <si>
    <t>MASARA Solid Women's Straight Kurta</t>
  </si>
  <si>
    <t>["MASARA Solid Women's Straight Kurta"]</t>
  </si>
  <si>
    <t>KTAEHETWXZYYG35G</t>
  </si>
  <si>
    <t>http://www.flipkart.com/vishudh-printed-women-s-straight-kurta/p/itmehe9ksy4w3gft?pid=KTAEHE9KPZU5JK2P</t>
  </si>
  <si>
    <t>KTAEHE9KPZU5JK2P</t>
  </si>
  <si>
    <t>http://www.flipkart.com/rapter-bnc-047-bnc-wire-connector/p/itmehf8jjwr4frj5?pid=WJCEHF8JMMZWPYYG</t>
  </si>
  <si>
    <t>Rapter BNC-047 BNC Wire Connector</t>
  </si>
  <si>
    <t>["Tools &amp; Hardware &gt;&gt; Tools &gt;&gt; Hardware &amp; Electricals &gt;&gt; Hardware &gt;&gt; Wire Joints &amp; Connectors &gt;&gt; Rapter BNC-047 BNC Wire Connector (Silver, Pack ..."]</t>
  </si>
  <si>
    <t>WJCEHF8JMMZWPYYG</t>
  </si>
  <si>
    <t>http://www.flipkart.com/skayvon-submersibble-three-phase-pump-controller-wired-sensor-security-system/p/itmehfz3vjv7je33?pid=SSSEHFZ34KRWYGSH</t>
  </si>
  <si>
    <t>Skayvon SUBMERSIBBLE THREE PHASE PUMP CONTROLLER Wired Sensor Security System</t>
  </si>
  <si>
    <t>["Skayvon SUBMERSIBBLE THREE PHASE PUMP CONTROLLER..."]</t>
  </si>
  <si>
    <t>SSSEHFZ34KRWYGSH</t>
  </si>
  <si>
    <t>http://www.flipkart.com/vishudh-printed-women-s-straight-kurta/p/itmehe9kyts27r2g?pid=KTAEHE9K8CQJMQCV</t>
  </si>
  <si>
    <t>KTAEHE9K8CQJMQCV</t>
  </si>
  <si>
    <t>http://www.flipkart.com/behringer-xenyx-502-analog-sound-mixer/p/itmeheyxb4j9pvva?pid=SNMEHEYXQCEW3JCQ</t>
  </si>
  <si>
    <t>Behringer Xenyx 502 Analog Sound Mixer</t>
  </si>
  <si>
    <t>["Behringer Xenyx 502 Analog Sound Mixer"]</t>
  </si>
  <si>
    <t>SNMEHEYXQCEW3JCQ</t>
  </si>
  <si>
    <t>http://www.flipkart.com/vishudh-printed-women-s-straight-kurta/p/itmehe9kqzkfqwr3?pid=KTAEHE9K92ADDUNC</t>
  </si>
  <si>
    <t>KTAEHE9K92ADDUNC</t>
  </si>
  <si>
    <t>http://www.flipkart.com/vishudh-printed-women-s-straight-kurta/p/itmehe9kf2h9ca5e?pid=KTAEHE9KNNU7RP4Z</t>
  </si>
  <si>
    <t>KTAEHE9KNNU7RP4Z</t>
  </si>
  <si>
    <t>http://www.flipkart.com/masara-solid-women-s-straight-kurta/p/itmehetw2nqxze4u?pid=KTAEHETWZZ5KEAT9</t>
  </si>
  <si>
    <t>KTAEHETWZZ5KEAT9</t>
  </si>
  <si>
    <t>http://www.flipkart.com/masara-solid-women-s-straight-kurta/p/itmehetvd9fneydv?pid=KTAEHETVCXXZRXGK</t>
  </si>
  <si>
    <t>KTAEHETVCXXZRXGK</t>
  </si>
  <si>
    <t>http://www.flipkart.com/roadster-men-s-zipper-solid-cardigan/p/itmedfy7ueuk5mfs?pid=CGNEDFY77SGZTEQ2</t>
  </si>
  <si>
    <t>Roadster Men's Zipper Solid Cardigan</t>
  </si>
  <si>
    <t>["Clothing &gt;&gt; Men's Clothing &gt;&gt; Winter &amp; Seasonal Wear &gt;&gt; Cardigans &gt;&gt; Roadster Cardigans &gt;&gt; Roadster Men's Zipper Solid Cardigan"]</t>
  </si>
  <si>
    <t>CGNEDFY77SGZTEQ2</t>
  </si>
  <si>
    <t>http://www.flipkart.com/vishudh-printed-women-s-straight-kurta/p/itmehe9hkegqrudx?pid=KTAEHE9H9MVK42JA</t>
  </si>
  <si>
    <t>KTAEHE9H9MVK42JA</t>
  </si>
  <si>
    <t>http://www.flipkart.com/noor-embroidered-women-s-straight-kurta/p/itmehfqgnb2qb7cr?pid=KTAEHFQGFGMGGMUZ</t>
  </si>
  <si>
    <t>Noor Embroidered Women's Straight Kurta</t>
  </si>
  <si>
    <t>["Noor Embroidered Women's Straight Kurta"]</t>
  </si>
  <si>
    <t>KTAEHFQGFGMGGMUZ</t>
  </si>
  <si>
    <t>http://www.flipkart.com/masara-solid-women-s-straight-kurta/p/itmehetwyb7q4kjz?pid=KTAEHETW3ZCMFMJR</t>
  </si>
  <si>
    <t>KTAEHETW3ZCMFMJR</t>
  </si>
  <si>
    <t>http://www.flipkart.com/vishudh-printed-women-s-straight-kurta/p/itmehe9kutfys8sz?pid=KTAEHE9KFWXNYHFD</t>
  </si>
  <si>
    <t>KTAEHE9KFWXNYHFD</t>
  </si>
  <si>
    <t>http://www.flipkart.com/libas-printed-women-s-a-line-kurta/p/itmegfprfch9qntx?pid=KTAEGFPRCCS46ZMA</t>
  </si>
  <si>
    <t>Libas Printed Women's A-line Kurta</t>
  </si>
  <si>
    <t>["Libas Printed Women's A-line Kurta"]</t>
  </si>
  <si>
    <t>KTAEGFPRCCS46ZMA</t>
  </si>
  <si>
    <t>http://www.flipkart.com/libas-printed-women-s-anarkali-kurta/p/itmeg2eqhrtjm6g3?pid=KTAEG2EQ6GSJE8AG</t>
  </si>
  <si>
    <t>Libas Printed Women's Anarkali Kurta</t>
  </si>
  <si>
    <t>["Libas Printed Women's Anarkali Kurta"]</t>
  </si>
  <si>
    <t>KTAEG2EQ6GSJE8AG</t>
  </si>
  <si>
    <t>http://www.flipkart.com/masara-solid-women-s-straight-kurta/p/itmehetwn5s6fgzs?pid=KTAEHETWRNSWM4EF</t>
  </si>
  <si>
    <t>KTAEHETWRNSWM4EF</t>
  </si>
  <si>
    <t>http://www.flipkart.com/hrs-ultimate-boy-chest-pads/p/itmehzfg2tjxadjw?pid=PADEHZFHMTEUP8YG</t>
  </si>
  <si>
    <t>HRS ULTIMATE BOY Chest Pads</t>
  </si>
  <si>
    <t>["Sports &amp; Fitness &gt;&gt; Team Sports &gt;&gt; Cricket &gt;&gt; Cricket Pads &gt;&gt; HRS Cricket Pads &gt;&gt; HRS ULTIMATE BOY Chest Pads (WHITE, RIGHT-HANDED)"]</t>
  </si>
  <si>
    <t>PADEHZFHMTEUP8YG</t>
  </si>
  <si>
    <t>http://www.flipkart.com/vermello-men-casual-brown-genuine-leather-belt/p/itmeg6kudk9mhguj?pid=BELEG6KUK6ZBFTZJ</t>
  </si>
  <si>
    <t>Vermello Men Casual Brown Genuine Leather Belt</t>
  </si>
  <si>
    <t>["Bags, Wallets &amp; Belts &gt;&gt; Belts &gt;&gt; Vermello Belts &gt;&gt; Vermello Men Casual Brown Genuine Leather Belt (..."]</t>
  </si>
  <si>
    <t>BELEG6KUK6ZBFTZJ</t>
  </si>
  <si>
    <t>http://www.flipkart.com/hrs-club-boy-thigh-pads/p/itmehzfj9zzhgckv?pid=PADEHZFJGQNSEVKC</t>
  </si>
  <si>
    <t>HRS CLUB BOY Thigh Pads</t>
  </si>
  <si>
    <t>["Sports &amp; Fitness &gt;&gt; Team Sports &gt;&gt; Cricket &gt;&gt; Cricket Pads &gt;&gt; HRS Cricket Pads &gt;&gt; HRS CLUB BOY Thigh Pads (WHITE, RIGHT-HANDED)"]</t>
  </si>
  <si>
    <t>PADEHZFJGQNSEVKC</t>
  </si>
  <si>
    <t>http://www.flipkart.com/ligans-ny-men-formal-black-genuine-leather-belt/p/itmeg68tjkg9zgzf?pid=BELEG68SBMZFFN5Z</t>
  </si>
  <si>
    <t>Ligans NY Men Formal Black Genuine Leather Belt</t>
  </si>
  <si>
    <t>["Bags, Wallets &amp; Belts &gt;&gt; Belts &gt;&gt; Ligans NY Belts &gt;&gt; Ligans NY Men Formal Black Genuine Leather Belt ..."]</t>
  </si>
  <si>
    <t>BELEG68SBMZFFN5Z</t>
  </si>
  <si>
    <t>http://www.flipkart.com/elegance-polyester-multicolor-abstract-eyelet-door-curtain/p/itmeg7bkzdgthcts?pid=CRNEG7BKMFFYHQ8Z</t>
  </si>
  <si>
    <t>Elegance Polyester Multicolor Abstract Eyelet Door Curtain</t>
  </si>
  <si>
    <t>["Home Furnishing &gt;&gt; Curtains &amp; Accessories &gt;&gt; Curtains &gt;&gt; Elegance Polyester Multicolor Abstract Eyelet Do..."]</t>
  </si>
  <si>
    <t>CRNEG7BKMFFYHQ8Z</t>
  </si>
  <si>
    <t>http://www.flipkart.com/liza-women-wedges/p/itmeg6ef6zvwuxyy?pid=SNDEG6EFWGBCURUT</t>
  </si>
  <si>
    <t>Liza Women Wedges</t>
  </si>
  <si>
    <t>["Footwear &gt;&gt; Women's Footwear &gt;&gt; Wedges &gt;&gt; Liza Women Wedges"]</t>
  </si>
  <si>
    <t>SNDEG6EFWGBCURUT</t>
  </si>
  <si>
    <t>http://www.flipkart.com/hrs-ultimate-boy-elbow-pads/p/itmehzfhdahbman2?pid=PADEHZFHGHFQJAXV</t>
  </si>
  <si>
    <t>HRS ULTIMATE BOY Elbow Pads</t>
  </si>
  <si>
    <t>["Sports &amp; Fitness &gt;&gt; Team Sports &gt;&gt; Cricket &gt;&gt; Cricket Pads &gt;&gt; HRS Cricket Pads &gt;&gt; HRS ULTIMATE BOY Elbow Pads (WHITE, RIGHT-HANDED)"]</t>
  </si>
  <si>
    <t>PADEHZFHGHFQJAXV</t>
  </si>
  <si>
    <t>http://www.flipkart.com/sathiyas-cotton-bath-towel/p/itmegfzhxbyucwgn?pid=BTWEGFZHGBXPHZUH</t>
  </si>
  <si>
    <t>Sathiyas Cotton Bath Towel</t>
  </si>
  <si>
    <t>["Baby Care &gt;&gt; Baby Bath &amp; Skin &gt;&gt; Baby Bath Towels &gt;&gt; Sathiyas Baby Bath Towels &gt;&gt; Sathiyas Cotton Bath Towel (3 Bath Towel, Red, Y..."]</t>
  </si>
  <si>
    <t>BTWEGFZHGBXPHZUH</t>
  </si>
  <si>
    <t>http://www.flipkart.com/hrs-ultimate-men-chest-pads/p/itmehzfhwhhff5xb?pid=PADEHZFHCNQGWNNS</t>
  </si>
  <si>
    <t>HRS ULTIMATE MEN Chest Pads</t>
  </si>
  <si>
    <t>["Sports &amp; Fitness &gt;&gt; Team Sports &gt;&gt; Cricket &gt;&gt; Cricket Pads &gt;&gt; HRS Cricket Pads &gt;&gt; HRS ULTIMATE MEN Chest Pads (WHITE, RIGHT-HANDED)"]</t>
  </si>
  <si>
    <t>PADEHZFHCNQGWNNS</t>
  </si>
  <si>
    <t>http://www.flipkart.com/eurospa-cotton-terry-face-towel-set/p/itmeg6shbrpubhca?pid=BTWEG6SHXTDB2A2Y</t>
  </si>
  <si>
    <t>Eurospa Cotton Terry Face Towel Set</t>
  </si>
  <si>
    <t>["Baby Care &gt;&gt; Baby Bath &amp; Skin &gt;&gt; Baby Bath Towels &gt;&gt; Eurospa Baby Bath Towels &gt;&gt; Eurospa Cotton Terry Face Towel Set (20 PIECE FA..."]</t>
  </si>
  <si>
    <t>BTWEG6SHXTDB2A2Y</t>
  </si>
  <si>
    <t>http://www.flipkart.com/santosh-royal-fashion-cotton-printed-king-sized-double-bedsheet/p/itmejt9uaqahahuf?pid=BDSEJT9UQWHDUBH4</t>
  </si>
  <si>
    <t>SANTOSH ROYAL FASHION Cotton Printed King sized Double Bedsheet</t>
  </si>
  <si>
    <t>["Home Furnishing &gt;&gt; Bed Linen &gt;&gt; Bedsheets &gt;&gt; SANTOSH ROYAL FASHION Bedsheets &gt;&gt; SANTOSH ROYAL FASHION Cotton Printed King sized ..."]</t>
  </si>
  <si>
    <t>BDSEJT9UQWHDUBH4</t>
  </si>
  <si>
    <t>http://www.flipkart.com/casedeal-microsoft-nokia-lumia-x2-back-panel/p/itmejmv5feg8fhcb?pid=MBPEJMV5GAY9SZX5</t>
  </si>
  <si>
    <t>CASEDEAL Microsoft Nokia lumia x2 Back Panel</t>
  </si>
  <si>
    <t>["Mobiles &amp; Accessories &gt;&gt; Mobile Accessories &gt;&gt; Mobile Body Panels &gt;&gt; CASEDEAL Mobile Body Panels &gt;&gt; CASEDEAL Microsoft Nokia lumia x2 Back Panel (Wh..."]</t>
  </si>
  <si>
    <t>MBPEJMV5GAY9SZX5</t>
  </si>
  <si>
    <t>http://www.flipkart.com/mario-gotze-women-s-printed-casual-orange-shirt/p/itmejrchnshfzygz?pid=SHTEJRCHC5KESPYX</t>
  </si>
  <si>
    <t>Mario Gotze Women's Printed Casual Orange Shirt</t>
  </si>
  <si>
    <t>["Clothing &gt;&gt; Women's Clothing &gt;&gt; Western Wear &gt;&gt; Shirts, Tops &amp; Tunics &gt;&gt; Shirts &gt;&gt; Mario Gotze Shirts &gt;&gt; Mario Gotze Women's Printed Casual Orange Shirt"]</t>
  </si>
  <si>
    <t>SHTEJRCHC5KESPYX</t>
  </si>
  <si>
    <t>http://www.flipkart.com/jaipur-print-cotton-floral-king-sized-double-bedsheet/p/itmejthnwahrnt7v?pid=BDSEJTHNGWVGWWQU</t>
  </si>
  <si>
    <t>Jaipur Print Cotton Floral King sized Double Bedsheet</t>
  </si>
  <si>
    <t>["Home Furnishing &gt;&gt; Bed Linen &gt;&gt; Bedsheets &gt;&gt; Jaipur Print Bedsheets &gt;&gt; Jaipur Print Cotton Floral King sized Double Bed..."]</t>
  </si>
  <si>
    <t>BDSEJTHNGWVGWWQU</t>
  </si>
  <si>
    <t>http://www.flipkart.com/shilpi-nhscn003-coin-bank/p/itmej9edte4eymdr?pid=CNBEJ9EDXWN8HQUU</t>
  </si>
  <si>
    <t>Shilpi NHSCN003 Coin Bank</t>
  </si>
  <si>
    <t>["Pens &amp; Stationery &gt;&gt; College Supplies &gt;&gt; Coin Banks &gt;&gt; Shilpi Coin Banks &gt;&gt; Shilpi NHSCN003 Coin Bank (Brown)"]</t>
  </si>
  <si>
    <t>CNBEJ9EDXWN8HQUU</t>
  </si>
  <si>
    <t>http://www.flipkart.com/jaipur-print-cotton-floral-king-sized-double-bedsheet/p/itmejthgzhsxzgs7?pid=BDSEJTHGGZH3HSJF</t>
  </si>
  <si>
    <t>BDSEJTHGGZH3HSJF</t>
  </si>
  <si>
    <t>http://www.flipkart.com/babeezworld-dungaree-baby-boy-s-combo/p/itmegntvcgtgezyf?pid=ACBEGNTVH7QYGJZU</t>
  </si>
  <si>
    <t>Babeezworld Dungaree Baby Boy's  Combo</t>
  </si>
  <si>
    <t>["Baby Care &gt;&gt; Infant Wear &gt;&gt; Baby Boys' Clothes &gt;&gt; Combo Sets &gt;&gt; Babeezworld Combo Sets &gt;&gt; Babeezworld Dungaree Baby Boy's  Combo"]</t>
  </si>
  <si>
    <t>ACBEGNTVH7QYGJZU</t>
  </si>
  <si>
    <t>http://www.flipkart.com/redbag-eight-armed-goddess-sherawali-maa-showpiece-10-8-cm/p/itmejyhm6gjrq6yv?pid=SHIEJYHMR7DUKT8W</t>
  </si>
  <si>
    <t>Redbag Eight Armed Goddess Sherawali Maa Showpiece  -  10.8 cm</t>
  </si>
  <si>
    <t>["Home Decor &amp; Festive Needs &gt;&gt; Table Decor &amp; Handicrafts &gt;&gt; Showpiece &gt;&gt; Religious Idols &gt;&gt; Redbag Religious Idols &gt;&gt; Redbag Eight Armed Goddess Sherawali Maa Showpie..."]</t>
  </si>
  <si>
    <t>SHIEJYHMR7DUKT8W</t>
  </si>
  <si>
    <t>http://www.flipkart.com/proence-weight-gainers-mass-gainers/p/itmeavtqg7dbzarf?pid=PSLEAVTQRYZP3YVG</t>
  </si>
  <si>
    <t>Proence Weight Gainers, Mass Gainers</t>
  </si>
  <si>
    <t>["Food &amp; Nutrition &gt;&gt; Health &amp; Nutrition &gt;&gt; Protein Supplements &gt;&gt; Proence Weight Gainers, Mass Gainers (60 No, Unf..."]</t>
  </si>
  <si>
    <t>PSLEAVTQRYZP3YVG</t>
  </si>
  <si>
    <t>http://www.flipkart.com/discountgod-men-s-checkered-casual-shirt/p/itmeby72gtexzbbx?pid=SHTEBY72FGKPYBRU</t>
  </si>
  <si>
    <t>Discountgod Men's Checkered Casual Shirt</t>
  </si>
  <si>
    <t>["Clothing &gt;&gt; Men's Clothing &gt;&gt; Shirts &gt;&gt; Casual &amp; Party Wear Shirts &gt;&gt; Discountgod Casual &amp; Party Wear Shirts"]</t>
  </si>
  <si>
    <t>SHTEBY72FGKPYBRU</t>
  </si>
  <si>
    <t>http://www.flipkart.com/silver-streak-men-s-printed-casual-denim-shirt/p/itmeb5mnmvd4tzh5?pid=SHTEB5MNYHJJQGBJ</t>
  </si>
  <si>
    <t>Silver Streak Men's Printed Casual Denim Shirt</t>
  </si>
  <si>
    <t>["Clothing &gt;&gt; Men's Clothing &gt;&gt; Shirts &gt;&gt; Casual &amp; Party Wear Shirts &gt;&gt; Silver Streak Casual &amp; Party Wear Shirts"]</t>
  </si>
  <si>
    <t>SHTEB5MNYHJJQGBJ</t>
  </si>
  <si>
    <t>http://www.flipkart.com/cobra-paris-co6394a1-analog-watch-men-boys/p/itme3faxhgg8jhbr?pid=WATE3FAXGFHMASYX</t>
  </si>
  <si>
    <t>Cobra Paris CO6394A1 Analog Watch  - For Men, Boys</t>
  </si>
  <si>
    <t>["Watches &gt;&gt; Wrist Watches &gt;&gt; Cobra Paris Wrist Watches"]</t>
  </si>
  <si>
    <t>WATE3FAXGFHMASYX</t>
  </si>
  <si>
    <t>http://www.flipkart.com/ten-women-s-black-knee-length-boots/p/itmeck2fhpccrf5p?pid=SHOECK2FYYWUT4KM</t>
  </si>
  <si>
    <t>TEN TEN Women's Black Knee Length Boots Boots</t>
  </si>
  <si>
    <t>["Footwear &gt;&gt; Women's Footwear &gt;&gt; Casual Shoes &gt;&gt; Boots"]</t>
  </si>
  <si>
    <t>SHOECK2FYYWUT4KM</t>
  </si>
  <si>
    <t>http://www.flipkart.com/aries-gold-g-729-s-bk-analog-watch-men-boys/p/itmecj25rfnthwfu?pid=WATECJ25SP6A7VD5</t>
  </si>
  <si>
    <t>Aries Gold G 729 S-BK Analog Watch  - For Men, Boys</t>
  </si>
  <si>
    <t>["Watches &gt;&gt; Wrist Watches &gt;&gt; Aries Gold Wrist Watches"]</t>
  </si>
  <si>
    <t>WATECJ25SP6A7VD5</t>
  </si>
  <si>
    <t>http://www.flipkart.com/carlton-boots/p/itme7zj3h9nkzyjb?pid=SHOE7ZJ3GQN3ZHNS</t>
  </si>
  <si>
    <t>Carlton Boots</t>
  </si>
  <si>
    <t>SHOE7ZJ3GQN3ZHNS</t>
  </si>
  <si>
    <t>http://www.flipkart.com/maserati-time-r8851116001-analog-watch-boys/p/itmeayahfma4r9kp?pid=WATEAYAHJ8CUCAYM</t>
  </si>
  <si>
    <t>Maserati Time R8851116001 Analog Watch  - For Boys</t>
  </si>
  <si>
    <t>["Watches &gt;&gt; Wrist Watches &gt;&gt; Maserati Time Wrist Watches"]</t>
  </si>
  <si>
    <t>WATEAYAHJ8CUCAYM</t>
  </si>
  <si>
    <t>http://www.flipkart.com/vizion-8503b-1red-cold-light-digital-watch-boys-girls/p/itmecv66cdps2her?pid=WATECV664H5MMGSQ</t>
  </si>
  <si>
    <t>Vizion 8503B-1RED Cold Light Digital Watch  - For Boys, Girls</t>
  </si>
  <si>
    <t>["Watches &gt;&gt; Wrist Watches &gt;&gt; Vizion Wrist Watches"]</t>
  </si>
  <si>
    <t>WATECV664H5MMGSQ</t>
  </si>
  <si>
    <t>http://www.flipkart.com/camerii-wm64-elegance-analog-watch-men-boys/p/itme6y6duhfcummh?pid=WATE6Y6D2MZHWGBZ</t>
  </si>
  <si>
    <t>Camerii WM64 Elegance Analog Watch  - For Men, Boys</t>
  </si>
  <si>
    <t>["Watches &gt;&gt; Wrist Watches &gt;&gt; Camerii Wrist Watches"]</t>
  </si>
  <si>
    <t>WATE6Y6D2MZHWGBZ</t>
  </si>
  <si>
    <t>http://www.flipkart.com/reckler-slim-fit-men-s-jeans/p/itmecn2pzhhswznp?pid=JEAECN2PWUKFA9GJ</t>
  </si>
  <si>
    <t>Reckler Slim Fit Men's Jeans</t>
  </si>
  <si>
    <t>["Clothing &gt;&gt; Men's Clothing &gt;&gt; Jeans &gt;&gt; Reckler Jeans"]</t>
  </si>
  <si>
    <t>JEAECN2PWUKFA9GJ</t>
  </si>
  <si>
    <t>http://www.flipkart.com/quechua-arpenaz-novadry-boots/p/itme96xeamtkzarz?pid=SHOE4FZGGTE7HJXN</t>
  </si>
  <si>
    <t>Quechua Arpenaz Novadry Boots</t>
  </si>
  <si>
    <t>SHOE4FZGGTE7HJXN</t>
  </si>
  <si>
    <t>http://www.flipkart.com/colat-colat-mw20-sheen-analog-watch-men-women-boys-girls/p/itme2rx9jpyxcyqc?pid=WATE2RX9HHGBUQGA</t>
  </si>
  <si>
    <t>Colat COLAT_MW20 Sheen Analog Watch  - For Men, Women, Boys, Girls</t>
  </si>
  <si>
    <t>["Watches &gt;&gt; Wrist Watches &gt;&gt; Colat Wrist Watches"]</t>
  </si>
  <si>
    <t>WATE2RX9HHGBUQGA</t>
  </si>
  <si>
    <t>http://www.flipkart.com/steppings-trendy-boots/p/itme96vetrndpjr7?pid=SHOE2FQCE3QFC8ZM</t>
  </si>
  <si>
    <t>Steppings Trendy Boots</t>
  </si>
  <si>
    <t>SHOE2FQCE3QFC8ZM</t>
  </si>
  <si>
    <t>http://www.flipkart.com/rochees-rw38-analog-watch-boys/p/itmed8hnthnczfqy?pid=WATED8HNQGUFBNFT</t>
  </si>
  <si>
    <t>Rochees RW38 Analog Watch  - For Boys</t>
  </si>
  <si>
    <t>["Watches &gt;&gt; Wrist Watches &gt;&gt; Rochees Wrist Watches"]</t>
  </si>
  <si>
    <t>WATED8HNQGUFBNFT</t>
  </si>
  <si>
    <t>http://www.flipkart.com/rorlig-rr-028-expedition-analog-watch-men-boys/p/itmebyzgghrmgbnf?pid=WATEBYZGFCZPUJAR</t>
  </si>
  <si>
    <t>Rorlig RR-028 Expedition Analog Watch  - For Men, Boys</t>
  </si>
  <si>
    <t>["Watches &gt;&gt; Wrist Watches &gt;&gt; Rorlig Wrist Watches"]</t>
  </si>
  <si>
    <t>WATEBYZGFCZPUJAR</t>
  </si>
  <si>
    <t>http://www.flipkart.com/catwalk-boots/p/itmea4hajgakcxqn?pid=SHOEA4HADYGNUZFM</t>
  </si>
  <si>
    <t>Catwalk Boots</t>
  </si>
  <si>
    <t>SHOEA4HADYGNUZFM</t>
  </si>
  <si>
    <t>http://www.flipkart.com/magnum-footwear-lifestyle/p/itmebyzgkch4zp9m?pid=SHOEBYZGZ682N4K2</t>
  </si>
  <si>
    <t>Magnum Footwear Lifestyle</t>
  </si>
  <si>
    <t>SHOEBYZGZ682N4K2</t>
  </si>
  <si>
    <t>http://www.flipkart.com/t-star-uft-tsw-005-bk-br-analog-watch-boys/p/itmecffvcgfw8f9m?pid=WATECFFVGFZPAD3D</t>
  </si>
  <si>
    <t>T STAR UFT-TSW-005-BK-BR Analog Watch  - For Boys</t>
  </si>
  <si>
    <t>["Watches &gt;&gt; Wrist Watches &gt;&gt; T STAR Wrist Watches"]</t>
  </si>
  <si>
    <t>WATECFFVGFZPAD3D</t>
  </si>
  <si>
    <t>http://www.flipkart.com/rialto-boots/p/itmed5dcpg4ugcye?pid=SHOED5DCYU8HWRDH</t>
  </si>
  <si>
    <t>Rialto Boots</t>
  </si>
  <si>
    <t>SHOED5DCYU8HWRDH</t>
  </si>
  <si>
    <t>http://www.flipkart.com/kielz-ladies-boots/p/itme2zngdhfnfawt?pid=SHOE2ZNGYDECUGNG</t>
  </si>
  <si>
    <t>Kielz Ladies Boots</t>
  </si>
  <si>
    <t>SHOE2ZNGYDECUGNG</t>
  </si>
  <si>
    <t>http://www.flipkart.com/alfajr-wy16b-youth-digital-watch-men-boys/p/itmechfufumwbtnz?pid=WATECHFU4QGFQEJG</t>
  </si>
  <si>
    <t>Alfajr WY16B Youth Digital Watch  - For Men, Boys</t>
  </si>
  <si>
    <t>["Watches &gt;&gt; Wrist Watches &gt;&gt; Alfajr Wrist Watches"]</t>
  </si>
  <si>
    <t>WATECHFU4QGFQEJG</t>
  </si>
  <si>
    <t>http://www.flipkart.com/la-briza-ashley-boots/p/itme2fbzc87ysvwk?pid=SHOE2FBZENEBCZZD</t>
  </si>
  <si>
    <t>La Briza Ashley Boots</t>
  </si>
  <si>
    <t>SHOE2FBZENEBCZZD</t>
  </si>
  <si>
    <t>http://www.flipkart.com/tag-heuer-cau1116-ba0858-formula-1-analog-watch-boys-men/p/itmea6ug29cnhkdh?pid=WATEA6UGFGKZKDJC</t>
  </si>
  <si>
    <t>TAG Heuer CAU1116.BA0858 Formula 1 Analog Watch  - For Boys, Men</t>
  </si>
  <si>
    <t>["Watches &gt;&gt; Wrist Watches &gt;&gt; TAG Heuer Wrist Watches"]</t>
  </si>
  <si>
    <t>WATEA6UGFGKZKDJC</t>
  </si>
  <si>
    <t>http://www.flipkart.com/salt-n-pepper-13-019-femme-black-boots/p/itme6zqd3hhyayep?pid=SHOE6ZQEB694PVM8</t>
  </si>
  <si>
    <t>Salt N Pepper 13-019 Femme Black Boots Boots</t>
  </si>
  <si>
    <t>SHOE6ZQEB694PVM8</t>
  </si>
  <si>
    <t>http://www.flipkart.com/shuz-touch-boots/p/itmebkey5hbjpgyq?pid=SHOEBKEYTHTVCMNX</t>
  </si>
  <si>
    <t>Shuz Touch Boots</t>
  </si>
  <si>
    <t>SHOEBKEYTHTVCMNX</t>
  </si>
  <si>
    <t>http://www.flipkart.com/wrangler-skanders-fit-men-s-jeans/p/itmebmsca5uhgkhg?pid=JEAEBMSEEGG26RPV</t>
  </si>
  <si>
    <t>Wrangler Skanders Fit Men's Jeans</t>
  </si>
  <si>
    <t>["Clothing &gt;&gt; Men's Clothing &gt;&gt; Jeans &gt;&gt; Wrangler Jeans"]</t>
  </si>
  <si>
    <t>JEAEBMSEEGG26RPV</t>
  </si>
  <si>
    <t>http://www.flipkart.com/steppings-trendy-boots/p/itme96vfxxbkx29c?pid=SHOE3S9BZ4SJUJFY</t>
  </si>
  <si>
    <t>SHOE3S9BZ4SJUJFY</t>
  </si>
  <si>
    <t>http://www.flipkart.com/salt-n-pepper-14-664-denny-black-boots/p/itme6zqdzhmszhfz?pid=SHOE6ZQE7K9W3ZX3</t>
  </si>
  <si>
    <t>Salt N Pepper 14-664 Denny Black Boots Boots</t>
  </si>
  <si>
    <t>SHOE6ZQE7K9W3ZX3</t>
  </si>
  <si>
    <t>http://www.flipkart.com/costa-swiss-cs-2001-analog-watch-boys-men/p/itmebvhavgg32buu?pid=WATEBVHAWSYYS8EY</t>
  </si>
  <si>
    <t>Costa Swiss CS-2001 Analog Watch  - For Boys, Men</t>
  </si>
  <si>
    <t>["Watches &gt;&gt; Wrist Watches &gt;&gt; Costa Swiss Wrist Watches"]</t>
  </si>
  <si>
    <t>WATEBVHAWSYYS8EY</t>
  </si>
  <si>
    <t>http://www.flipkart.com/crocs-boots/p/itmebhzak57y7hgw?pid=SHOEBHZA5BXBKRDC</t>
  </si>
  <si>
    <t>Crocs Boots</t>
  </si>
  <si>
    <t>SHOEBHZA5BXBKRDC</t>
  </si>
  <si>
    <t>http://www.flipkart.com/breitling-ab011010-bb08-131s-chronomat-44-analog-watch-boys-men/p/itme9dx97f7emjyr?pid=WATE9DX9E4YSRJSY</t>
  </si>
  <si>
    <t>Breitling AB011010/BB08 131S Chronomat 44 Analog Watch  - For Boys, Men</t>
  </si>
  <si>
    <t>["Watches &gt;&gt; Wrist Watches &gt;&gt; Breitling Wrist Watches"]</t>
  </si>
  <si>
    <t>WATE9DX9E4YSRJSY</t>
  </si>
  <si>
    <t>http://www.flipkart.com/lyc-white-casual-boots/p/itme96sz8vzhacqv?pid=SHOE4UC3MJZF3VFJ</t>
  </si>
  <si>
    <t>Lyc White Casual Boots</t>
  </si>
  <si>
    <t>SHOE4UC3MJZF3VFJ</t>
  </si>
  <si>
    <t>http://www.flipkart.com/myra-comfortable-boots/p/itmedh9ahjryvnpb?pid=SHOEDH9AS48SSFBT</t>
  </si>
  <si>
    <t>Myra Comfortable Boots</t>
  </si>
  <si>
    <t>SHOEDH9AS48SSFBT</t>
  </si>
  <si>
    <t>http://www.flipkart.com/calibro-sw-125-analog-digital-watch-men-boys/p/itmecgpstt9hdxjz?pid=WATECGPSDSFRHUSY</t>
  </si>
  <si>
    <t>Calibro SW-125 Analog-Digital Watch  - For Men, Boys</t>
  </si>
  <si>
    <t>["Watches &gt;&gt; Wrist Watches &gt;&gt; Calibro Wrist Watches"]</t>
  </si>
  <si>
    <t>WATECGPSDSFRHUSY</t>
  </si>
  <si>
    <t>http://www.flipkart.com/get-glamr-designer-uggy-boots/p/itmec8qgymvsueza?pid=SHOEC8QGWFF2VXAN</t>
  </si>
  <si>
    <t>Get Glamr Designer Uggy Boots</t>
  </si>
  <si>
    <t>SHOEC8QGWFF2VXAN</t>
  </si>
  <si>
    <t>http://www.flipkart.com/kielz-ladies-boots/p/itmef9g8jgwf9tws?pid=SHOEF9G8EWYMM2AM</t>
  </si>
  <si>
    <t>SHOEF9G8EWYMM2AM</t>
  </si>
  <si>
    <t>http://www.flipkart.com/kielz-ladies-boots/p/itmef9g8r6uc6evk?pid=SHOEF9G8X3SG6GHX</t>
  </si>
  <si>
    <t>SHOEF9G8X3SG6GHX</t>
  </si>
  <si>
    <t>http://www.flipkart.com/rochees-rw50-analog-watch-boys/p/itmed8ghrdycvfqp?pid=WATED8GHH7HRVGRK</t>
  </si>
  <si>
    <t>Rochees RW50 Analog Watch  - For Boys</t>
  </si>
  <si>
    <t>WATED8GHH7HRVGRK</t>
  </si>
  <si>
    <t>http://www.flipkart.com/kielz-ladies-boots/p/itmef9g8mqjg2vyh?pid=SHOEF9G8ZHHCMHTW</t>
  </si>
  <si>
    <t>SHOEF9G8ZHHCMHTW</t>
  </si>
  <si>
    <t>http://www.flipkart.com/salt-n-pepper-13-516-greta-red-boots/p/itmdumfyadfcfzhw?pid=SHODUMFYM8ZHSJBG</t>
  </si>
  <si>
    <t>Salt N Pepper 13-516 Greta Red Boots</t>
  </si>
  <si>
    <t>SHODUMFYM8ZHSJBG</t>
  </si>
  <si>
    <t>http://www.flipkart.com/fluid-dmf-002-gr01-digital-watch-boys/p/itme4cgcdzuhejcx?pid=WATE4CG2AQAGWGSF</t>
  </si>
  <si>
    <t>Fluid DMF-002-GR01 Digital Watch  - For Boys</t>
  </si>
  <si>
    <t>["Watches &gt;&gt; Wrist Watches &gt;&gt; Fluid Wrist Watches"]</t>
  </si>
  <si>
    <t>WATE4CG2AQAGWGSF</t>
  </si>
  <si>
    <t>http://www.flipkart.com/steppings-trendy-boots/p/itme96vegh9ug7rg?pid=SHOE2FQCKJDCP9ZW</t>
  </si>
  <si>
    <t>SHOE2FQCKJDCP9ZW</t>
  </si>
  <si>
    <t>http://www.flipkart.com/rialto-boots/p/itmed5dcdkhjseh9?pid=SHOED5DC2GSMQMHU</t>
  </si>
  <si>
    <t>SHOED5DC2GSMQMHU</t>
  </si>
  <si>
    <t>http://www.flipkart.com/rorlig-rr-030-essentials-analog-watch-men-boys/p/itmebyzgmxsagt9n?pid=WATEBYZGCFGUP9HG</t>
  </si>
  <si>
    <t>Rorlig RR-030 Essentials Analog Watch  - For Men, Boys</t>
  </si>
  <si>
    <t>WATEBYZGCFGUP9HG</t>
  </si>
  <si>
    <t>http://www.flipkart.com/wrangler-regular-fit-men-s-jeans/p/itme9pp3ufsbggh8?pid=JEAE9PP49AH6PQCW</t>
  </si>
  <si>
    <t>Wrangler Regular Fit Men's Jeans</t>
  </si>
  <si>
    <t>JEAE9PP49AH6PQCW</t>
  </si>
  <si>
    <t>http://www.flipkart.com/steppings-trendy-boots/p/itme96vfpj5wwqyn?pid=SHOE3S9BGUAGYE5X</t>
  </si>
  <si>
    <t>SHOE3S9BGUAGYE5X</t>
  </si>
  <si>
    <t>http://www.flipkart.com/disney-dw100230-digital-watch-boys-girls/p/itme3gezuzhf6j3z?pid=WATE3GEY74QU9T35</t>
  </si>
  <si>
    <t>Disney DW100230 Digital Watch  - For Boys, Girls</t>
  </si>
  <si>
    <t>["Watches &gt;&gt; Wrist Watches &gt;&gt; Disney Wrist Watches"]</t>
  </si>
  <si>
    <t>WATE3GEY74QU9T35</t>
  </si>
  <si>
    <t>http://www.flipkart.com/salt-n-pepper-13-167-marsha-red-boots/p/itmdumfyczfqxujq?pid=SHODUMFYYW5YGRQN</t>
  </si>
  <si>
    <t>Salt N Pepper 13-167 Marsha Red Boots</t>
  </si>
  <si>
    <t>SHODUMFYYW5YGRQN</t>
  </si>
  <si>
    <t>http://www.flipkart.com/cartier-w6701005-analog-watch-boys-men/p/itmeak8svbtvm5hp?pid=WATEAK8SE2RUK7GM</t>
  </si>
  <si>
    <t>Cartier W6701005 Analog Watch  - For Boys, Men</t>
  </si>
  <si>
    <t>["Watches &gt;&gt; Wrist Watches &gt;&gt; Cartier Wrist Watches"]</t>
  </si>
  <si>
    <t>WATEAK8SE2RUK7GM</t>
  </si>
  <si>
    <t>http://www.flipkart.com/bruno-manetti-cannelita-boots/p/itmeygk5jzcbzeh7?pid=SHOEYGK5AYYBVXKH</t>
  </si>
  <si>
    <t>Bruno Manetti Cannelita Boots</t>
  </si>
  <si>
    <t>SHOEYGK5AYYBVXKH</t>
  </si>
  <si>
    <t>http://www.flipkart.com/stylistry-maxis-shde6603brwoboot3104-boots/p/itme8kr77t3ymbdt?pid=SHOEFZ37XDUHHTZW</t>
  </si>
  <si>
    <t>Stylistry Maxis Shde6603brwoboot3104 Boots</t>
  </si>
  <si>
    <t>SHOEFZ37XDUHHTZW</t>
  </si>
  <si>
    <t>http://www.flipkart.com/lois-caron-lcs-4032-analog-watch-boys-men/p/itmed53ffczdxw7z?pid=WATED53FKKH4S8E4</t>
  </si>
  <si>
    <t>Lois Caron LCS-4032 Analog Watch  - For Boys, Men</t>
  </si>
  <si>
    <t>["Watches &gt;&gt; Wrist Watches &gt;&gt; Lois Caron Wrist Watches"]</t>
  </si>
  <si>
    <t>WATED53FKKH4S8E4</t>
  </si>
  <si>
    <t>http://www.flipkart.com/felix-y-39-analog-watch-boys-men/p/itmebmy8gexqhgsd?pid=WATEBMY8HWCHMZZ5</t>
  </si>
  <si>
    <t>Felix Y 39 Analog Watch  - For Boys, Men</t>
  </si>
  <si>
    <t>["Watches &gt;&gt; Wrist Watches &gt;&gt; Felix Wrist Watches"]</t>
  </si>
  <si>
    <t>WATEBMY8HWCHMZZ5</t>
  </si>
  <si>
    <t>http://www.flipkart.com/kielz-boots/p/itmecs7ddggfnayn?pid=SHOECS7FBGSEPW9G</t>
  </si>
  <si>
    <t>Kielz Boots</t>
  </si>
  <si>
    <t>SHOECS7FBGSEPW9G</t>
  </si>
  <si>
    <t>http://www.flipkart.com/kielz-ladies-boots/p/itmefmrzvghpphur?pid=SHOEFMRZQXHJREHH</t>
  </si>
  <si>
    <t>SHOEFMRZQXHJREHH</t>
  </si>
  <si>
    <t>http://www.flipkart.com/sakay-country-leather-boots/p/itme69e6nejwwmj9?pid=SHOE69E6HYVG8MKU</t>
  </si>
  <si>
    <t>Sakay Country Leather Boots</t>
  </si>
  <si>
    <t>SHOE69E6HYVG8MKU</t>
  </si>
  <si>
    <t>http://www.flipkart.com/la-briza-black-boots/p/itme4kacb5fszzn2?pid=SHOE4KACKB28FTHD</t>
  </si>
  <si>
    <t>La Briza Black Boots</t>
  </si>
  <si>
    <t>SHOE4KACKB28FTHD</t>
  </si>
  <si>
    <t>http://www.flipkart.com/kool-kidz-dmk-012-qu02-analog-watch-girls-boys/p/itmdzdgtdarvvxtp?pid=WATDZDGRQBXTKHPW</t>
  </si>
  <si>
    <t>Kool Kidz DMK-012-QU02 Analog Watch  - For Girls, Boys</t>
  </si>
  <si>
    <t>["Watches &gt;&gt; Wrist Watches &gt;&gt; Kool Kidz Wrist Watches"]</t>
  </si>
  <si>
    <t>WATDZDGRQBXTKHPW</t>
  </si>
  <si>
    <t>http://www.flipkart.com/franck-bella-fb0128b-analog-watch-men-boys/p/itmebh9bbmcrwa3r?pid=WATEBH9BTJXD8UVV</t>
  </si>
  <si>
    <t>Franck Bella FB0128B Analog Watch  - For Men, Boys</t>
  </si>
  <si>
    <t>["Watches &gt;&gt; Wrist Watches &gt;&gt; Franck Bella Wrist Watches"]</t>
  </si>
  <si>
    <t>WATEBH9BTJXD8UVV</t>
  </si>
  <si>
    <t>http://www.flipkart.com/steppings-trendy-boots/p/itme96vega6vygbg?pid=SHOE2GUHSZRGGZYY</t>
  </si>
  <si>
    <t>SHOE2GUHSZRGGZYY</t>
  </si>
  <si>
    <t>http://www.flipkart.com/kool-kidz-dmk-003-yl-03-analog-watch-girls-boys/p/itmduk7dkxv8wcaw?pid=WATDUK7DKXV8WCAW</t>
  </si>
  <si>
    <t>Kool Kidz DMK-003-YL 03 Analog Watch  - For Girls, Boys</t>
  </si>
  <si>
    <t>WATDUK7DKXV8WCAW</t>
  </si>
  <si>
    <t>http://www.flipkart.com/vizion-8502-6black-sports-series-digital-watch-boys-girls/p/itmecsw5b73yj4mp?pid=WATECSW5VZSZETGS</t>
  </si>
  <si>
    <t>Vizion 8502-6BLACK Sports Series Digital Watch  - For Boys, Girls</t>
  </si>
  <si>
    <t>WATECSW5VZSZETGS</t>
  </si>
  <si>
    <t>http://www.flipkart.com/vencer-stella-7lyt1011-digital-watch-boys/p/itme9r7hmxqt2vqh?pid=WATE9R7HUBNEKXRQ</t>
  </si>
  <si>
    <t>Vencer Stella 7lyt1011 Digital Watch  - For Boys</t>
  </si>
  <si>
    <t>["Watches &gt;&gt; Wrist Watches &gt;&gt; Vencer Stella Wrist Watches"]</t>
  </si>
  <si>
    <t>WATE9R7HUBNEKXRQ</t>
  </si>
  <si>
    <t>http://www.flipkart.com/la-briza-mile-boots/p/itme8ma24jwtwhuw?pid=SHODWMHHCXTD47NQ</t>
  </si>
  <si>
    <t>La Briza Mile Boots</t>
  </si>
  <si>
    <t>SHODWMHHCXTD47NQ</t>
  </si>
  <si>
    <t>http://www.flipkart.com/casela-cas-w-13-basic-analog-watch-boys-girls/p/itmebj37kazbcmz4?pid=WATEBJ37KBB3SEBR</t>
  </si>
  <si>
    <t>Casela CAS-W-13 Basic Analog Watch  - For Boys, Girls</t>
  </si>
  <si>
    <t>["Watches &gt;&gt; Wrist Watches &gt;&gt; Casela Wrist Watches"]</t>
  </si>
  <si>
    <t>WATEBJ37KBB3SEBR</t>
  </si>
  <si>
    <t>http://www.flipkart.com/sneha-unique-boots/p/itmect5vbb3h2hkb?pid=SHOECT5VY7CWRY4G</t>
  </si>
  <si>
    <t>Sneha Unique Boots</t>
  </si>
  <si>
    <t>SHOECT5VY7CWRY4G</t>
  </si>
  <si>
    <t>http://www.flipkart.com/timer-tc-690143-analog-watch-boys/p/itmeayygqj7r39h3?pid=WATEAYYG5EDFWTCS</t>
  </si>
  <si>
    <t>Timer TC_-_690143 Analog Watch  - For Boys</t>
  </si>
  <si>
    <t>["Watches &gt;&gt; Wrist Watches &gt;&gt; Timer Wrist Watches"]</t>
  </si>
  <si>
    <t>WATEAYYG5EDFWTCS</t>
  </si>
  <si>
    <t>http://www.flipkart.com/ne-regular-fit-men-s-jeans/p/itmedjxqhxpujqek?pid=JEAEDJXQXQZ8TMTU</t>
  </si>
  <si>
    <t>NE Regular Fit Men's Jeans</t>
  </si>
  <si>
    <t>["Clothing &gt;&gt; Men's Clothing &gt;&gt; Jeans &gt;&gt; NE Jeans"]</t>
  </si>
  <si>
    <t>JEAEDJXQXQZ8TMTU</t>
  </si>
  <si>
    <t>http://www.flipkart.com/shuz-touch-boots/p/itmecxpm57rcspy4?pid=SHOECXPMAQXZ3QPH</t>
  </si>
  <si>
    <t>SHOECXPMAQXZ3QPH</t>
  </si>
  <si>
    <t>http://www.flipkart.com/kielz-ladies-boots/p/itmef9g7dygfgdet?pid=SHOEF9G8CVWHRH5M</t>
  </si>
  <si>
    <t>SHOEF9G8CVWHRH5M</t>
  </si>
  <si>
    <t>http://www.flipkart.com/colat-colat-m08-roman-numerals-analog-watch-men-boys/p/itme2rx9gtfueffm?pid=WATE2RX9CHBGEDRC</t>
  </si>
  <si>
    <t>Colat COLAT_M08 Roman Numerals Analog Watch  - For Men, Boys</t>
  </si>
  <si>
    <t>WATE2RX9CHBGEDRC</t>
  </si>
  <si>
    <t>http://www.flipkart.com/kielz-ladies-boots/p/itmefmrzgbtukpzc?pid=SHOEFMRZZAXFQW4F</t>
  </si>
  <si>
    <t>SHOEFMRZZAXFQW4F</t>
  </si>
  <si>
    <t>http://www.flipkart.com/belle-gambe-boots/p/itmec9fzj24pv6cj?pid=SHOEC9FZ3BAF7ASF</t>
  </si>
  <si>
    <t>Belle Gambe Boots</t>
  </si>
  <si>
    <t>SHOEC9FZ3BAF7ASF</t>
  </si>
  <si>
    <t>http://www.flipkart.com/titan-1639sl03-analog-watch-boys-men/p/itmedbvhefg7gm2b?pid=WATEDBVHQ6AJX7N9</t>
  </si>
  <si>
    <t>Titan 1639SL03 Analog Watch  - For Boys, Men</t>
  </si>
  <si>
    <t>["Watches &gt;&gt; Wrist Watches &gt;&gt; Titan Wrist Watches"]</t>
  </si>
  <si>
    <t>WATEDBVHQ6AJX7N9</t>
  </si>
  <si>
    <t>http://www.flipkart.com/selfie-boots/p/itmecswqhzxbahta?pid=SHOECSWQCEZRR82X</t>
  </si>
  <si>
    <t>Selfie Boots</t>
  </si>
  <si>
    <t>SHOECSWQCEZRR82X</t>
  </si>
  <si>
    <t>http://www.flipkart.com/clincher-semonday-boots/p/itme8sesyrcgcmwt?pid=SHOE8SESVWJYNH37</t>
  </si>
  <si>
    <t>Clincher Semonday Boots</t>
  </si>
  <si>
    <t>SHOE8SESVWJYNH37</t>
  </si>
  <si>
    <t>http://www.flipkart.com/srushti-art-jewelry-megnet-led-sport-blackred1-digital-watch-men-women-boys-girls/p/itmedfhaphf34yy8?pid=WATEDFHARG4YSPCA</t>
  </si>
  <si>
    <t>Srushti Art Jewelry Megnet_Led_Sport_BlackRed1 Digital Watch  - For Men, Women, Boys, Girls</t>
  </si>
  <si>
    <t>["Watches &gt;&gt; Wrist Watches &gt;&gt; Srushti Art Jewelry Wrist Watches"]</t>
  </si>
  <si>
    <t>WATEDFHARG4YSPCA</t>
  </si>
  <si>
    <t>http://www.flipkart.com/kielz-ladies-boots/p/itmef9g8ctnbfvxr?pid=SHOEF9G8Z4ZXF6WE</t>
  </si>
  <si>
    <t>SHOEF9G8Z4ZXF6WE</t>
  </si>
  <si>
    <t>http://www.flipkart.com/q-q-vq13-008-analog-watch-girls-boys/p/itmduhdbdttvemws?pid=WATDUHDBDTTVEMWS</t>
  </si>
  <si>
    <t>Q&amp;Q VQ13-008 Analog Watch  - For Girls, Boys</t>
  </si>
  <si>
    <t>["Watches &gt;&gt; Wrist Watches &gt;&gt; Q&amp;Q Wrist Watches"]</t>
  </si>
  <si>
    <t>WATDUHDBDTTVEMWS</t>
  </si>
  <si>
    <t>http://www.flipkart.com/belle-gambe-boots/p/itmec9fzhygbz5n9?pid=SHOEC9FZGGD6GJRV</t>
  </si>
  <si>
    <t>SHOEC9FZGGD6GJRV</t>
  </si>
  <si>
    <t>http://www.flipkart.com/escort-e-1700-906-blk-analog-watch-men-boys/p/itmecddd6gxm9weg?pid=WATECDDDQ7SFDD6K</t>
  </si>
  <si>
    <t>Escort E-1700-906_Blk Analog Watch  - For Men, Boys</t>
  </si>
  <si>
    <t>["Watches &gt;&gt; Wrist Watches &gt;&gt; Escort Wrist Watches"]</t>
  </si>
  <si>
    <t>WATECDDDQ7SFDD6K</t>
  </si>
  <si>
    <t>http://www.flipkart.com/roxy-boots/p/itme9udkeqb5gtre?pid=SHOE9UDJKNVSDH72</t>
  </si>
  <si>
    <t>Roxy Boots</t>
  </si>
  <si>
    <t>SHOE9UDJKNVSDH72</t>
  </si>
  <si>
    <t>http://www.flipkart.com/lee-men-s-jeans/p/itme6yutxhvz7wcv?pid=JEAE6YUTDBH6DCPK</t>
  </si>
  <si>
    <t>Lee Men's Jeans</t>
  </si>
  <si>
    <t>["Clothing &gt;&gt; Men's Clothing &gt;&gt; Jeans &gt;&gt; Lee Jeans"]</t>
  </si>
  <si>
    <t>JEAE6YUTDBH6DCPK</t>
  </si>
  <si>
    <t>http://www.flipkart.com/bruno-manetti-676-boots/p/itme6dvytedkfkgd?pid=SHOE6DVYGT9ZHBUY</t>
  </si>
  <si>
    <t>Bruno Manetti 676 Boots</t>
  </si>
  <si>
    <t>SHOE6DVYGT9ZHBUY</t>
  </si>
  <si>
    <t>http://www.flipkart.com/estilo-1056-analog-watch-boys-men/p/itmecsyfgbmp43rh?pid=WATECSYFBDTEVR5V</t>
  </si>
  <si>
    <t>Estilo 1056 Analog Watch  - For Boys, Men</t>
  </si>
  <si>
    <t>["Watches &gt;&gt; Wrist Watches &gt;&gt; Estilo Wrist Watches"]</t>
  </si>
  <si>
    <t>WATECSYFBDTEVR5V</t>
  </si>
  <si>
    <t>http://www.flipkart.com/jack-klein-blackled-digital-watch-boys/p/itmeayzj7fcpxgpy?pid=WATEAYZJBFJXB4FZ</t>
  </si>
  <si>
    <t>Jack klein BlackLed Digital Watch  - For Boys</t>
  </si>
  <si>
    <t>["Watches &gt;&gt; Wrist Watches &gt;&gt; Jack klein Wrist Watches"]</t>
  </si>
  <si>
    <t>WATEAYZJBFJXB4FZ</t>
  </si>
  <si>
    <t>http://www.flipkart.com/north-moon-iw-005-fk-silicone-ion-digital-watch-boys-girls-women/p/itme6gaqdmuyr2tz?pid=WATE6GAQSZYB3FKY</t>
  </si>
  <si>
    <t>North Moon IW-005-FK Silicone Ion Digital Watch  - For Boys, Girls, Women</t>
  </si>
  <si>
    <t>["Watches &gt;&gt; Wrist Watches &gt;&gt; North Moon Wrist Watches"]</t>
  </si>
  <si>
    <t>WATE6GAQSZYB3FKY</t>
  </si>
  <si>
    <t>http://www.flipkart.com/shuz-touch-boots/p/itmebkey3hbbzz7b?pid=SHOEBKEYSKS87GKG</t>
  </si>
  <si>
    <t>SHOEBKEYSKS87GKG</t>
  </si>
  <si>
    <t>http://www.flipkart.com/foot-candy-boots/p/itmec897uqhyx7jh?pid=SHOEC898KWFVFESU</t>
  </si>
  <si>
    <t>Foot Candy Boots</t>
  </si>
  <si>
    <t>SHOEC898KWFVFESU</t>
  </si>
  <si>
    <t>http://www.flipkart.com/credos-boots/p/itmedhhsqrsb9xnx?pid=SHOEDHHSRF6FMWGA</t>
  </si>
  <si>
    <t>Credos Boots</t>
  </si>
  <si>
    <t>SHOEDHHSRF6FMWGA</t>
  </si>
  <si>
    <t>http://www.flipkart.com/rich-club-apple-shaped-led-digital-watch-boys-girls/p/itmeczkyhvuhfgqs?pid=WATECZKY7QX38DNH</t>
  </si>
  <si>
    <t>Rich Club Apple Shaped LED Digital Watch  - For Boys, Girls</t>
  </si>
  <si>
    <t>["Watches &gt;&gt; Wrist Watches &gt;&gt; Rich Club Wrist Watches"]</t>
  </si>
  <si>
    <t>WATECZKY7QX38DNH</t>
  </si>
  <si>
    <t>http://www.flipkart.com/skmei-ad1031-black-formal-analog-digital-watch-men-boys/p/itme9mvxbntbvtzg?pid=WATE9MVXX3DZ5UKD</t>
  </si>
  <si>
    <t>Skmei AD1031-Black Formal Analog-Digital Watch  - For Men, Boys</t>
  </si>
  <si>
    <t>["Watches &gt;&gt; Wrist Watches &gt;&gt; Skmei Wrist Watches"]</t>
  </si>
  <si>
    <t>WATE9MVXX3DZ5UKD</t>
  </si>
  <si>
    <t>http://www.flipkart.com/kielz-ladies-boots/p/itmef9g7gu2zzsnz?pid=SHOEF9G8WTWGAAFB</t>
  </si>
  <si>
    <t>SHOEF9G8WTWGAAFB</t>
  </si>
  <si>
    <t>http://www.flipkart.com/kms-ironman-look-led-black11-digital-watch-men-women-girls-boys/p/itmed3zj6uaddkxa?pid=WATED3ZJHMGJQ8EY</t>
  </si>
  <si>
    <t>Kms Ironman_Look_Led_Black11 Digital Watch  - For Men, Women, Girls, Boys</t>
  </si>
  <si>
    <t>["Watches &gt;&gt; Wrist Watches &gt;&gt; Kms Wrist Watches"]</t>
  </si>
  <si>
    <t>WATED3ZJHMGJQ8EY</t>
  </si>
  <si>
    <t>http://www.flipkart.com/anand-archies-boots/p/itmecxphqb4sdd9x?pid=SHOECXPHZSFGQEZZ</t>
  </si>
  <si>
    <t>Anand Archies Boots</t>
  </si>
  <si>
    <t>SHOECXPHZSFGQEZZ</t>
  </si>
  <si>
    <t>http://www.flipkart.com/magnum-footwear-lifestyle-boots/p/itmeby82c69hdqpg?pid=SHOEBZ65KFSBZKBT</t>
  </si>
  <si>
    <t>Magnum Footwear Lifestyle Boots</t>
  </si>
  <si>
    <t>SHOEBZ65KFSBZKBT</t>
  </si>
  <si>
    <t>http://www.flipkart.com/steppings-trendy-boots/p/itme96vehnsegwvg?pid=SHOE2GUJW6XNFG3W</t>
  </si>
  <si>
    <t>SHOE2GUJW6XNFG3W</t>
  </si>
  <si>
    <t>http://www.flipkart.com/swag-670038-analog-watch-boys/p/itmecf8zpzqgchjs?pid=WATECF8ZMJRTGZVK</t>
  </si>
  <si>
    <t>Swag 670038 Analog Watch  - For Boys</t>
  </si>
  <si>
    <t>["Watches &gt;&gt; Wrist Watches &gt;&gt; Swag Wrist Watches"]</t>
  </si>
  <si>
    <t>WATECF8ZMJRTGZVK</t>
  </si>
  <si>
    <t>http://www.flipkart.com/bonzer-boots/p/itmeapcyhs84pmgg?pid=SHOEAPCYWEAFSFU5</t>
  </si>
  <si>
    <t>Bonzer Boots</t>
  </si>
  <si>
    <t>SHOEAPCYWEAFSFU5</t>
  </si>
  <si>
    <t>http://www.flipkart.com/roadster-skinny-fit-men-s-jeans/p/itme8czgkzup3wgf?pid=JEAE8CZGJ8PGGHRQ</t>
  </si>
  <si>
    <t>Roadster Skinny Fit Fit Men's Jeans</t>
  </si>
  <si>
    <t>["Clothing &gt;&gt; Men's Clothing &gt;&gt; Jeans &gt;&gt; Roadster Jeans"]</t>
  </si>
  <si>
    <t>JEAE8CZGJ8PGGHRQ</t>
  </si>
  <si>
    <t>http://www.flipkart.com/selfie-black-denim-boots/p/itme3tzmqpteusft?pid=SHOE3TZMQHKWG7TT</t>
  </si>
  <si>
    <t>Selfie Black Denim Boots</t>
  </si>
  <si>
    <t>SHOE3TZMQHKWG7TT</t>
  </si>
  <si>
    <t>http://www.flipkart.com/steppings-boots/p/itmebg7ykhfhtqjg?pid=SHOEBG6ZS2YREWHD</t>
  </si>
  <si>
    <t>Steppings Boots Boots</t>
  </si>
  <si>
    <t>SHOEBG6ZS2YREWHD</t>
  </si>
  <si>
    <t>http://www.flipkart.com/q-q-lla2-213-digital-watch-boys-girls/p/itmdz9cehwyqvfrt?pid=WATDZ9CEZAQHHTZ6</t>
  </si>
  <si>
    <t>Q&amp;Q LLA2-213 Digital Watch  - For Boys, Girls</t>
  </si>
  <si>
    <t>WATDZ9CEZAQHHTZ6</t>
  </si>
  <si>
    <t>http://www.flipkart.com/belle-gambe-winter-boots/p/itmefzxrgg9mgwxc?pid=SHOEFZXRNYJKPPYG</t>
  </si>
  <si>
    <t>Belle Gambe Winter Boots</t>
  </si>
  <si>
    <t>SHOEFZXRNYJKPPYG</t>
  </si>
  <si>
    <t>http://www.flipkart.com/hala-red-black-trendy-digital-watch-boys-girls-men/p/itmeauab79jvz5jd?pid=WATEAUABHVPGRBAS</t>
  </si>
  <si>
    <t>Hala Red In Black trendy digital Digital Watch  - For Boys, Girls, Men</t>
  </si>
  <si>
    <t>["Watches &gt;&gt; Wrist Watches &gt;&gt; Hala Wrist Watches"]</t>
  </si>
  <si>
    <t>WATEAUABHVPGRBAS</t>
  </si>
  <si>
    <t>http://www.flipkart.com/kielz-ladies-boots/p/itme2zngww36smbh?pid=SHOE2ZNGUCA4DHHP</t>
  </si>
  <si>
    <t>SHOE2ZNGUCA4DHHP</t>
  </si>
  <si>
    <t>http://www.flipkart.com/kielz-boots/p/itmecs7d44svzfqr?pid=SHOECS7EXZXZSWHW</t>
  </si>
  <si>
    <t>SHOECS7EXZXZSWHW</t>
  </si>
  <si>
    <t>http://www.flipkart.com/franck-bella-fb74c-analog-watch-boys-men/p/itme9m3ruhhdgkqs?pid=WATE9M3RRRKZK4FD</t>
  </si>
  <si>
    <t>Franck Bella FB74C Analog Watch  - For Boys, Men</t>
  </si>
  <si>
    <t>WATE9M3RRRKZK4FD</t>
  </si>
  <si>
    <t>http://www.flipkart.com/carlton-london-boots/p/itmdzzzyg9rnpven?pid=SHOECB92BGNGSZGZ</t>
  </si>
  <si>
    <t>Carlton London Boots</t>
  </si>
  <si>
    <t>SHOECB92BGNGSZGZ</t>
  </si>
  <si>
    <t>http://www.flipkart.com/ridas-apl-led-black-apple-shape-digital-watch-boys/p/itme695ydcsmjrfn?pid=WATE695YXNTDWTE8</t>
  </si>
  <si>
    <t>Ridas Apl_led_black Apple Shape Digital Watch  - For Boys</t>
  </si>
  <si>
    <t>["Watches &gt;&gt; Wrist Watches &gt;&gt; Ridas Wrist Watches"]</t>
  </si>
  <si>
    <t>WATE695YXNTDWTE8</t>
  </si>
  <si>
    <t>http://www.flipkart.com/shuz-touch-boots/p/itmecjd56gybhhpk?pid=SHOECJD5WVAGAJEH</t>
  </si>
  <si>
    <t>SHOECJD5WVAGAJEH</t>
  </si>
  <si>
    <t>http://www.flipkart.com/la-briza-andria-boots/p/itmey8mdgz8a5j2h?pid=SHOEFAJ5TYC2JMCH</t>
  </si>
  <si>
    <t>La Briza Andria Boots</t>
  </si>
  <si>
    <t>SHOEFAJ5TYC2JMCH</t>
  </si>
  <si>
    <t>http://www.flipkart.com/skmei-1070blk-sports-analog-digital-watch-men-boys/p/itme8b5kfyzqabtj?pid=WATE8B5KWSTMZK7P</t>
  </si>
  <si>
    <t>Skmei 1070BLK Sports Analog-Digital Watch  - For Men, Boys</t>
  </si>
  <si>
    <t>WATE8B5KWSTMZK7P</t>
  </si>
  <si>
    <t>http://www.flipkart.com/kielz-ladies-boots/p/itmef9g8affqyetx?pid=SHOEF9G8NSYGZW8W</t>
  </si>
  <si>
    <t>SHOEF9G8NSYGZW8W</t>
  </si>
  <si>
    <t>http://www.flipkart.com/carlton-london-boots/p/itmecbn3h6qmbfqs?pid=SHOECBN4QGZECV6F</t>
  </si>
  <si>
    <t>SHOECBN4QGZECV6F</t>
  </si>
  <si>
    <t>http://www.flipkart.com/skmei-ad1057-dark-orange-sports-analog-digital-watch-men-boys/p/itme9mvxh2zhxrfk?pid=WATE9MVXHMTCFZSP</t>
  </si>
  <si>
    <t>Skmei AD1057-Dark-Orange Sports Analog-Digital Watch  - For Men, Boys</t>
  </si>
  <si>
    <t>WATE9MVXHMTCFZSP</t>
  </si>
  <si>
    <t>http://www.flipkart.com/urban-country-ladies-boots/p/itmefhp6bpck3hua?pid=SHOEFHP6DMKFTPHQ</t>
  </si>
  <si>
    <t>Urban Country Ladies Boots</t>
  </si>
  <si>
    <t>SHOEFHP6DMKFTPHQ</t>
  </si>
  <si>
    <t>http://www.flipkart.com/now-sp-ethnic-analog-watch-boys/p/itmecdb6hydv8da9?pid=WATECDB6HPXBVXCF</t>
  </si>
  <si>
    <t>Now SP-ETHNIC Analog Watch  - For Boys</t>
  </si>
  <si>
    <t>["Watches &gt;&gt; Wrist Watches &gt;&gt; Now Wrist Watches"]</t>
  </si>
  <si>
    <t>WATECDB6HPXBVXCF</t>
  </si>
  <si>
    <t>http://www.flipkart.com/disney-msfr190-01b-analog-watch-boys-girls/p/itmdqzghdftyu2nc?pid=WATDQZGHD8QYYXTQ</t>
  </si>
  <si>
    <t>Disney MSFR190-01B Analog Watch  - For Boys, Girls</t>
  </si>
  <si>
    <t>WATDQZGHD8QYYXTQ</t>
  </si>
  <si>
    <t>http://www.flipkart.com/get-glamr-designer-yuvu-boots/p/itmec8qgef4qqmyx?pid=SHOEC8QGMZ3UJFTG</t>
  </si>
  <si>
    <t>Get Glamr Designer Yuvu Boots</t>
  </si>
  <si>
    <t>SHOEC8QGMZ3UJFTG</t>
  </si>
  <si>
    <t>http://www.flipkart.com/kielz-boots/p/itmecs7dqbqzt7yh?pid=SHOECS7GMGV2HHYE</t>
  </si>
  <si>
    <t>SHOECS7GMGV2HHYE</t>
  </si>
  <si>
    <t>http://www.flipkart.com/belle-gambe-boots/p/itmec9fny2rvu2uq?pid=SHOEC9FZZGGADEFJ</t>
  </si>
  <si>
    <t>SHOEC9FZZGGADEFJ</t>
  </si>
  <si>
    <t>http://www.flipkart.com/remson-india-boots/p/itmecxzepjpzcpyy?pid=SHOECXZEHUBBZYJV</t>
  </si>
  <si>
    <t>Remson India Boots</t>
  </si>
  <si>
    <t>SHOECXZEHUBBZYJV</t>
  </si>
  <si>
    <t>http://www.flipkart.com/steppings-trendy-boots/p/itme96vesg4aqv7g?pid=SHOE2FQCMD3TAYMF</t>
  </si>
  <si>
    <t>SHOE2FQCMD3TAYMF</t>
  </si>
  <si>
    <t>http://www.flipkart.com/jacques-farel-kwd2324-analog-watch-boys/p/itmdukhhh4sqxdak?pid=WATDUKHHH4SQXDAK</t>
  </si>
  <si>
    <t>Jacques Farel KWD2324 Analog Watch  - For Boys</t>
  </si>
  <si>
    <t>["Watches &gt;&gt; Wrist Watches &gt;&gt; Jacques Farel Wrist Watches"]</t>
  </si>
  <si>
    <t>WATDUKHHH4SQXDAK</t>
  </si>
  <si>
    <t>http://www.flipkart.com/rialto-boots/p/itmedd2hba75u3y7?pid=SHOEDD2H6ZHT9YNQ</t>
  </si>
  <si>
    <t>SHOEDD2H6ZHT9YNQ</t>
  </si>
  <si>
    <t>http://www.flipkart.com/salt-n-pepper-13-455-pisa-black-boots/p/itmdumfym7xj2ynx?pid=SHODUMFYWTPDYNX6</t>
  </si>
  <si>
    <t>Salt N Pepper 13-455 Pisa Black Boots</t>
  </si>
  <si>
    <t>SHODUMFYWTPDYNX6</t>
  </si>
  <si>
    <t>http://www.flipkart.com/oxter-chrono-blue-italia-analog-watch-men-boys/p/itmecvgyadqw6v2g?pid=WATECVGYJXPGREKD</t>
  </si>
  <si>
    <t>Oxter Chrono Blue Italia Analog Watch  - For Men, Boys</t>
  </si>
  <si>
    <t>["Watches &gt;&gt; Wrist Watches &gt;&gt; Oxter Wrist Watches"]</t>
  </si>
  <si>
    <t>WATECVGYJXPGREKD</t>
  </si>
  <si>
    <t>http://www.flipkart.com/klaur-melbourne-boots/p/itmebfywxcrjtngt?pid=SHOEBFYWECAPUEXE</t>
  </si>
  <si>
    <t>Klaur Melbourne Boots</t>
  </si>
  <si>
    <t>SHOEBFYWECAPUEXE</t>
  </si>
  <si>
    <t>http://www.flipkart.com/positif-pfbk612-analog-watch-men-boys/p/itmedfzpcxhhtdfg?pid=WATEDFZPGGZG8HGM</t>
  </si>
  <si>
    <t>Positif Pfbk612 Analog Watch  - For Men, Boys</t>
  </si>
  <si>
    <t>["Watches &gt;&gt; Wrist Watches &gt;&gt; Positif Wrist Watches"]</t>
  </si>
  <si>
    <t>WATEDFZPGGZG8HGM</t>
  </si>
  <si>
    <t>http://www.flipkart.com/selfie-boots/p/itmecswqwpgqfhzc?pid=SHOECV4SKFKBN8QQ</t>
  </si>
  <si>
    <t>SHOECV4SKFKBN8QQ</t>
  </si>
  <si>
    <t>http://www.flipkart.com/d-signer-688rgm-brn-analog-watch-men-boys/p/itmebfpxg9mkhjwb?pid=WATEBFPXFYMWJGJZ</t>
  </si>
  <si>
    <t>D'SIGNER 688RGM _BRN Analog Watch  - For Men, Boys</t>
  </si>
  <si>
    <t>["Watches &gt;&gt; Wrist Watches &gt;&gt; D'SIGNER Wrist Watches"]</t>
  </si>
  <si>
    <t>WATEBFPXFYMWJGJZ</t>
  </si>
  <si>
    <t>http://www.flipkart.com/salt-n-pepper-13-019-femme-taupe-boots/p/itme6zqdhned96pf?pid=SHOE6ZQFRGNTW8JX</t>
  </si>
  <si>
    <t>Salt N Pepper 13-019 Femme Taupe Boots Boots</t>
  </si>
  <si>
    <t>SHOE6ZQFRGNTW8JX</t>
  </si>
  <si>
    <t>http://www.flipkart.com/franck-bella-fb127a-analog-watch-boys-men/p/itmebd3fbfghgmwn?pid=WATEBD3FJNXFXSBH</t>
  </si>
  <si>
    <t>Franck Bella FB127A Analog Watch  - For Boys, Men</t>
  </si>
  <si>
    <t>WATEBD3FJNXFXSBH</t>
  </si>
  <si>
    <t>http://www.flipkart.com/get-glamr-stylish-boots/p/itme3urgcjtwjfy6?pid=SHOE3URGYEVZ55GD</t>
  </si>
  <si>
    <t>Get Glamr Stylish Boots</t>
  </si>
  <si>
    <t>SHOE3URGYEVZ55GD</t>
  </si>
  <si>
    <t>http://www.flipkart.com/felix-3541-w-s-metal-analog-watch-boys-girls/p/itmeb5ezx3vuqyym?pid=WATEB5EZRN3NYXAG</t>
  </si>
  <si>
    <t>Felix 3541 W-S METAL Analog Watch  - For Boys, Girls</t>
  </si>
  <si>
    <t>WATEB5EZRN3NYXAG</t>
  </si>
  <si>
    <t>http://www.flipkart.com/steppings-trendy-boots/p/itme96vefbs3gatf?pid=SHOE2FQCR89ZNN8W</t>
  </si>
  <si>
    <t>SHOE2FQCR89ZNN8W</t>
  </si>
  <si>
    <t>http://www.flipkart.com/steppings-boots/p/itmebg6zzhsbpkqn?pid=SHOEBG6ZGRJ9BGGN</t>
  </si>
  <si>
    <t>SHOEBG6ZGRJ9BGGN</t>
  </si>
  <si>
    <t>http://www.flipkart.com/skmei-dg0939-red-sports-digital-watch-men-boys/p/itme9mvx9khxkkfp?pid=WATE9MVXDEVHGHAU</t>
  </si>
  <si>
    <t>Skmei DG0939-Red Sports Digital Watch  - For Men, Boys</t>
  </si>
  <si>
    <t>WATE9MVXDEVHGHAU</t>
  </si>
  <si>
    <t>http://www.flipkart.com/do-bhai-boots/p/itmeckeyvhacfh2t?pid=SHOECKEYCF73BXZX</t>
  </si>
  <si>
    <t>Do Bhai Boots</t>
  </si>
  <si>
    <t>SHOECKEYCF73BXZX</t>
  </si>
  <si>
    <t>http://www.flipkart.com/vizion-8502-4blue-sports-series-digital-watch-boys-girls/p/itmecsw5x4tsbvna?pid=WATECSW5XEYZW3G6</t>
  </si>
  <si>
    <t>Vizion 8502-4BLUE Sports Series Digital Watch  - For Boys, Girls</t>
  </si>
  <si>
    <t>WATECSW5XEYZW3G6</t>
  </si>
  <si>
    <t>http://www.flipkart.com/steppings-boots/p/itmebg6zut5swqch?pid=SHOEBG7YXR7GHBHM</t>
  </si>
  <si>
    <t>SHOEBG7YXR7GHBHM</t>
  </si>
  <si>
    <t>http://www.flipkart.com/steppings-trendy-boots/p/itme96vf27phdb9r?pid=SHOE3S9BGW4GGEFJ</t>
  </si>
  <si>
    <t>SHOE3S9BGW4GGEFJ</t>
  </si>
  <si>
    <t>http://www.flipkart.com/sam-stefy-boots/p/itmebywsjxcfadhr?pid=SHOEBYWSZ4ZRNQPU</t>
  </si>
  <si>
    <t>Sam Stefy Boots</t>
  </si>
  <si>
    <t>SHOEBYWSZ4ZRNQPU</t>
  </si>
  <si>
    <t>http://www.flipkart.com/ten-women-s-tan-mid-length-boots/p/itmeck2fvgwvhdg3?pid=SHOECK2F25ZZS6GG</t>
  </si>
  <si>
    <t>TEN TEN Women's Tan Mid Length Boots Boots</t>
  </si>
  <si>
    <t>SHOECK2F25ZZS6GG</t>
  </si>
  <si>
    <t>http://www.flipkart.com/remson-india-boots/p/itmecxzepjpzcpyy?pid=SHOECXZEFH55CZT9</t>
  </si>
  <si>
    <t>SHOECXZEFH55CZT9</t>
  </si>
  <si>
    <t>http://www.flipkart.com/get-glamr-dazzle-boots/p/itme56uuzwwmanph?pid=SHOE56UUZKFVHXYP</t>
  </si>
  <si>
    <t>Get Glamr Dazzle Boots</t>
  </si>
  <si>
    <t>SHOE56UUZKFVHXYP</t>
  </si>
  <si>
    <t>http://www.flipkart.com/jack-klein-goldjack-analog-watch-boys-men/p/itme9cfhtm9zgmgt?pid=WATE9CFHPAEU3G4B</t>
  </si>
  <si>
    <t>Jack Klein Goldjack Analog Watch  - For Boys, Men</t>
  </si>
  <si>
    <t>["Watches &gt;&gt; Wrist Watches &gt;&gt; Jack Klein Wrist Watches"]</t>
  </si>
  <si>
    <t>WATE9CFHPAEU3G4B</t>
  </si>
  <si>
    <t>http://www.flipkart.com/dearfoams-boots/p/itme8na5rhwecqtp?pid=SHOE8NA5SUXGYGYY</t>
  </si>
  <si>
    <t>Dearfoams Boots</t>
  </si>
  <si>
    <t>SHOE8NA5SUXGYGYY</t>
  </si>
  <si>
    <t>http://www.flipkart.com/fastrack-38015pl01-analog-watch-men-boys/p/itme9wksvfnhzzzy?pid=WATE9WKSHRYTM2PP</t>
  </si>
  <si>
    <t>fastrack 38015PL01 Analog Watch  - For Men, Boys</t>
  </si>
  <si>
    <t>["Watches &gt;&gt; Wrist Watches &gt;&gt; fastrack Wrist Watches"]</t>
  </si>
  <si>
    <t>WATE9WKSHRYTM2PP</t>
  </si>
  <si>
    <t>http://www.flipkart.com/kielz-ladies-boots/p/itmef9g7qztvgstb?pid=SHOEF9G8GXBDSEUG</t>
  </si>
  <si>
    <t>SHOEF9G8GXBDSEUG</t>
  </si>
  <si>
    <t>http://www.flipkart.com/avon-pk-504-analog-watch-men-boys/p/itmebnxnqtgtwpry?pid=WATEBNXNMQQQFSQG</t>
  </si>
  <si>
    <t>A Avon PK_504 Analog Watch  - For Men, Boys</t>
  </si>
  <si>
    <t>["Watches &gt;&gt; Wrist Watches &gt;&gt; A Avon Wrist Watches"]</t>
  </si>
  <si>
    <t>WATEBNXNMQQQFSQG</t>
  </si>
  <si>
    <t>http://www.flipkart.com/kielz-ladies-boots/p/itme356k6upmumws?pid=SHOE356K9ZRUHW5N</t>
  </si>
  <si>
    <t>SHOE356K9ZRUHW5N</t>
  </si>
  <si>
    <t>http://www.flipkart.com/franck-bella-fb0122dd-analog-watch-men-boys/p/itmebs25y2xpdyfd?pid=WATEBS25GGVJ87KF</t>
  </si>
  <si>
    <t>Franck Bella FB0122DD Analog Watch  - For Men, Boys</t>
  </si>
  <si>
    <t>WATEBS25GGVJ87KF</t>
  </si>
  <si>
    <t>http://www.flipkart.com/catwalk-boots/p/itmea4hajgakcxqn?pid=SHOEA4HAJ8FZ5HCX</t>
  </si>
  <si>
    <t>SHOEA4HAJ8FZ5HCX</t>
  </si>
  <si>
    <t>http://www.flipkart.com/rialto-boots/p/itmed5dcgzhq3cgj?pid=SHOED5DCSTQKZCGF</t>
  </si>
  <si>
    <t>SHOED5DCSTQKZCGF</t>
  </si>
  <si>
    <t>http://www.flipkart.com/salt-n-pepper-12-298-taupe-boots/p/itme92zzwwzs6p8n?pid=SHOE92ZZVRNZHNSB</t>
  </si>
  <si>
    <t>Salt N Pepper 12-298 Taupe Boots</t>
  </si>
  <si>
    <t>SHOE92ZZVRNZHNSB</t>
  </si>
  <si>
    <t>http://www.flipkart.com/alfajr-wq18-qibla-compass-digital-watch-men-boys-girls/p/itmecgg4ybbwegzf?pid=WATECGG4W76YEBUB</t>
  </si>
  <si>
    <t>Alfajr WQ18 Qibla Compass Digital Watch  - For Men, Boys, Girls</t>
  </si>
  <si>
    <t>WATECGG4W76YEBUB</t>
  </si>
  <si>
    <t>http://www.flipkart.com/magnum-footwear-lifestyle-boots/p/itmebz3ce3vfdtjh?pid=SHOEBZ3DYJZDTGAP</t>
  </si>
  <si>
    <t>SHOEBZ3DYJZDTGAP</t>
  </si>
  <si>
    <t>http://www.flipkart.com/steppings-trendy-boots/p/itme96vfeckarw36?pid=SHOE3S9B2TDHEQDU</t>
  </si>
  <si>
    <t>SHOE3S9B2TDHEQDU</t>
  </si>
  <si>
    <t>http://www.flipkart.com/sale-funda-sfgfu694-analog-watch-boys-men/p/itmecqhnqeamepw4?pid=WATECQHN32HEEQGY</t>
  </si>
  <si>
    <t>Sale Funda SFGFU694 Analog Watch  - For Boys, Men</t>
  </si>
  <si>
    <t>["Watches &gt;&gt; Wrist Watches &gt;&gt; Sale Funda Wrist Watches"]</t>
  </si>
  <si>
    <t>WATECQHN32HEEQGY</t>
  </si>
  <si>
    <t>http://www.flipkart.com/steppings-trendy-boots/p/itme96veygfsanzk?pid=SHOE2GUGZGFYZHEY</t>
  </si>
  <si>
    <t>SHOE2GUGZGFYZHEY</t>
  </si>
  <si>
    <t>http://www.flipkart.com/britex-bt2050-bt3101-he-she-analog-watch-couple-women-men-boys-girls/p/itme8gdgmwnass8y?pid=WATE8GDGPNKRTURP</t>
  </si>
  <si>
    <t>Britex BT2050+BT3101 He &amp; She Analog Watch  - For Couple, Women, Men, Boys, Girls</t>
  </si>
  <si>
    <t>["Watches &gt;&gt; Wrist Watches &gt;&gt; Britex Wrist Watches"]</t>
  </si>
  <si>
    <t>WATE8GDGPNKRTURP</t>
  </si>
  <si>
    <t>http://www.flipkart.com/tsg-kelz-boots/p/itmefse2mht2dhcn?pid=SHOEFSE2WAFKZFHX</t>
  </si>
  <si>
    <t>TSG Kelz Boots</t>
  </si>
  <si>
    <t>SHOEFSE2WAFKZFHX</t>
  </si>
  <si>
    <t>http://www.flipkart.com/3wish-cur-blue-silver-blue-8023-analog-watch-boys-men/p/itmece85hud3z3mj?pid=WATECE855W5YFE3H</t>
  </si>
  <si>
    <t>3wish CUR-BLUE Silver Blue 8023 Analog Watch  - For Boys, Men</t>
  </si>
  <si>
    <t>["Watches &gt;&gt; Wrist Watches &gt;&gt; 3wish Wrist Watches"]</t>
  </si>
  <si>
    <t>WATECE855W5YFE3H</t>
  </si>
  <si>
    <t>http://www.flipkart.com/j-d-h-111-222-boots/p/itme4hkya9ff9uph?pid=SHOE4HKYRFPHCJWX</t>
  </si>
  <si>
    <t>J.D.H. 111-222 Boots</t>
  </si>
  <si>
    <t>SHOE4HKYRFPHCJWX</t>
  </si>
  <si>
    <t>http://www.flipkart.com/disney-98189-analog-watch-boys-girls/p/itmdqzghjqb8a2qt?pid=WATDQZGHJ9ARVGGK</t>
  </si>
  <si>
    <t>Disney 98189 Analog Watch  - For Boys, Girls</t>
  </si>
  <si>
    <t>WATDQZGHJ9ARVGGK</t>
  </si>
  <si>
    <t>http://www.flipkart.com/get-glamr-designer-snowra-boots/p/itmec8qgkamzwkes?pid=SHOEC8QGTYTSYHRC</t>
  </si>
  <si>
    <t>Get Glamr Designer Snowra Boots</t>
  </si>
  <si>
    <t>SHOEC8QGTYTSYHRC</t>
  </si>
  <si>
    <t>http://www.flipkart.com/lenco-dcompass2010-quazi-analog-digital-watch-men-boys/p/itmeckrbgrukbmag?pid=WATECKRBTUPHUXPC</t>
  </si>
  <si>
    <t>Lenco DCOMPASS2010 Quazi Analog-Digital Watch  - For Men, Boys</t>
  </si>
  <si>
    <t>["Watches &gt;&gt; Wrist Watches &gt;&gt; Lenco Wrist Watches"]</t>
  </si>
  <si>
    <t>WATECKRBTUPHUXPC</t>
  </si>
  <si>
    <t>http://www.flipkart.com/pinza-black-christmas-boots/p/itme2k68gpy739dz?pid=SHOE2K68QHZ3DWZF</t>
  </si>
  <si>
    <t>Pinza Black Christmas Boots</t>
  </si>
  <si>
    <t>SHOE2K68QHZ3DWZF</t>
  </si>
  <si>
    <t>http://www.flipkart.com/kielz-ladies-boots/p/itmefmrzcezqmqgg?pid=SHOEFMRZZEBCGEJT</t>
  </si>
  <si>
    <t>SHOEFMRZZEBCGEJT</t>
  </si>
  <si>
    <t>http://www.flipkart.com/salt-n-pepper-13-552-rebacca-almond-boots/p/itmdumfye8qufzjk?pid=SHODUMFYWHFYZRPY</t>
  </si>
  <si>
    <t>Salt N Pepper 13-552 Rebacca Almond Boots</t>
  </si>
  <si>
    <t>SHODUMFYWHFYZRPY</t>
  </si>
  <si>
    <t>http://www.flipkart.com/rockstar-r-056-chrono-analog-watch-men-boys/p/itme68h56btg6jtg?pid=WATE68H5CT3JRKEZ</t>
  </si>
  <si>
    <t>Rockstar R_056 Chrono Analog Watch  - For Men, Boys</t>
  </si>
  <si>
    <t>["Watches &gt;&gt; Wrist Watches &gt;&gt; Rockstar Wrist Watches"]</t>
  </si>
  <si>
    <t>WATE68H5CT3JRKEZ</t>
  </si>
  <si>
    <t>http://www.flipkart.com/disney-dw100405-digital-watch-boys/p/itmebyjafvbzhzzm?pid=WATEBYJABFE8WYTN</t>
  </si>
  <si>
    <t>Disney DW100405 Digital Watch  - For Boys</t>
  </si>
  <si>
    <t>WATEBYJABFE8WYTN</t>
  </si>
  <si>
    <t>http://www.flipkart.com/selfie-boots/p/itmecswqruu8uuzh?pid=SHOECSWQHDGU3DUC</t>
  </si>
  <si>
    <t>SHOECSWQHDGU3DUC</t>
  </si>
  <si>
    <t>http://www.flipkart.com/vizion-8502-7purple-sports-series-digital-watch-boys-girls/p/itmecsw5ykywn7ug?pid=WATECSW5DJ3UBZYT</t>
  </si>
  <si>
    <t>Vizion 8502-7PURPLE Sports Series Digital Watch  - For Boys, Girls</t>
  </si>
  <si>
    <t>WATECSW5DJ3UBZYT</t>
  </si>
  <si>
    <t>http://www.flipkart.com/belle-gambe-boots/p/itmec9fzjrfkfynk?pid=SHOEC9FZ7W9HTAQG</t>
  </si>
  <si>
    <t>SHOEC9FZ7W9HTAQG</t>
  </si>
  <si>
    <t>http://www.flipkart.com/disney-lp-1008-yellow-analog-watch-boys-girls/p/itmdxn6y2mhguw9r?pid=WATDXN6HPRHJ5H3A</t>
  </si>
  <si>
    <t>Disney LP-1008 (Yellow) Analog Watch  - For Boys, Girls</t>
  </si>
  <si>
    <t>WATDXN6HPRHJ5H3A</t>
  </si>
  <si>
    <t>http://www.flipkart.com/elantra-s-10-analog-watch-boys-men/p/itmec87guzuc8vzt?pid=WATEC87GMAMZAMWA</t>
  </si>
  <si>
    <t>Elantra S 10 Analog Watch  - For Boys, Men</t>
  </si>
  <si>
    <t>["Watches &gt;&gt; Wrist Watches &gt;&gt; Elantra Wrist Watches"]</t>
  </si>
  <si>
    <t>WATEC87GMAMZAMWA</t>
  </si>
  <si>
    <t>http://www.flipkart.com/willy-winkies-black-boots/p/itme4jces9nbqqgp?pid=SHOE4JCEZDRSHC4S</t>
  </si>
  <si>
    <t>Willy Winkies Black Boots</t>
  </si>
  <si>
    <t>SHOE4JCEZDRSHC4S</t>
  </si>
  <si>
    <t>http://www.flipkart.com/marvel-dw100243-digital-watch-boys-girls/p/itme3gezjyzdheff?pid=WATE3GEYE8JQT7WM</t>
  </si>
  <si>
    <t>Marvel DW100243 Digital Watch  - For Boys, Girls</t>
  </si>
  <si>
    <t>["Watches &gt;&gt; Wrist Watches &gt;&gt; Marvel Wrist Watches"]</t>
  </si>
  <si>
    <t>WATE3GEYE8JQT7WM</t>
  </si>
  <si>
    <t>http://www.flipkart.com/djh-boots/p/itmebn3fewjvq5ue?pid=SHOEBN3FFYG75P3D</t>
  </si>
  <si>
    <t>DJH Boots</t>
  </si>
  <si>
    <t>SHOEBN3FFYG75P3D</t>
  </si>
  <si>
    <t>http://www.flipkart.com/franck-bella-fb123d-analog-watch-men-boys/p/itmeatzuxe49328q?pid=WATEATZUJHKHH59V</t>
  </si>
  <si>
    <t>Franck Bella FB123D Analog Watch  - For Men, Boys</t>
  </si>
  <si>
    <t>WATEATZUJHKHH59V</t>
  </si>
  <si>
    <t>http://www.flipkart.com/get-glamr-stylish-boots/p/itme3urgcjtwjfy6?pid=SHOE3URGKNFYXDGP</t>
  </si>
  <si>
    <t>SHOE3URGKNFYXDGP</t>
  </si>
  <si>
    <t>http://www.flipkart.com/skmei-dg1010-black-gold-sports-digital-watch-men-boys-women-girls/p/itme9mvxh3fwrqdf?pid=WATE9MVXJXHZHEJU</t>
  </si>
  <si>
    <t>Skmei DG1010-Black-Gold Sports Digital Watch  - For Men, Boys, Women, Girls</t>
  </si>
  <si>
    <t>WATE9MVXJXHZHEJU</t>
  </si>
  <si>
    <t>http://www.flipkart.com/magnum-footwear-lifestyle-boots/p/itmebywtygxvcugx?pid=SHOEBYWT3QBBAVXJ</t>
  </si>
  <si>
    <t>SHOEBYWT3QBBAVXJ</t>
  </si>
  <si>
    <t>http://www.flipkart.com/pinza-blue-cowboy-boots/p/itme2hysy5hpabxh?pid=SHOE2HYSVYWTPJYF</t>
  </si>
  <si>
    <t>Pinza Blue Cowboy Boots</t>
  </si>
  <si>
    <t>SHOE2HYSVYWTPJYF</t>
  </si>
  <si>
    <t>http://www.flipkart.com/magnum-footwear-lifestyle-boots/p/itmebyy446thypuv?pid=SHOEBYY4ZDWGQGEW</t>
  </si>
  <si>
    <t>SHOEBYY4ZDWGQGEW</t>
  </si>
  <si>
    <t>http://www.flipkart.com/steppings-trendy-boots/p/itme96vfhfykfqun?pid=SHOE3S9BYE5XWSKS</t>
  </si>
  <si>
    <t>SHOE3S9BYE5XWSKS</t>
  </si>
  <si>
    <t>http://www.flipkart.com/eleganzza-denim-analog-watch-men-women-boys-girls-couple/p/itmebgpfqhnyekgr?pid=WATEBGPF2YN8ZRHN</t>
  </si>
  <si>
    <t>Eleganzza Denim Denim Analog Watch  - For Men, Women, Boys, Girls, Couple</t>
  </si>
  <si>
    <t>["Watches &gt;&gt; Wrist Watches &gt;&gt; Eleganzza Wrist Watches"]</t>
  </si>
  <si>
    <t>WATEBGPF2YN8ZRHN</t>
  </si>
  <si>
    <t>http://www.flipkart.com/catbird-boots/p/itmecd7yjv37ftka?pid=SHOECD7Y2Q4ZZRDF</t>
  </si>
  <si>
    <t>CatBird Boots</t>
  </si>
  <si>
    <t>SHOECD7Y2Q4ZZRDF</t>
  </si>
  <si>
    <t>http://www.flipkart.com/bruno-manetti-664-boots/p/itmec8ayfpyns4s8?pid=SHOEC8AYVM7NFH6U</t>
  </si>
  <si>
    <t>Bruno Manetti 664 Boots</t>
  </si>
  <si>
    <t>SHOEC8AYVM7NFH6U</t>
  </si>
  <si>
    <t>http://www.flipkart.com/lenco-bdblue-tango-analog-watch-men-boys/p/itmeb2fzbk8sfuzg?pid=WATEB2FZUMQU4W7R</t>
  </si>
  <si>
    <t>Lenco Bdblue Tango Analog Watch  - For Men, Boys</t>
  </si>
  <si>
    <t>WATEB2FZUMQU4W7R</t>
  </si>
  <si>
    <t>http://www.flipkart.com/get-glamr-designer-kuyal-boots/p/itmec8qgsnhn97gr?pid=SHOEC8QGS3H5XRKD</t>
  </si>
  <si>
    <t>Get Glamr Designer Kuyal Boots</t>
  </si>
  <si>
    <t>SHOEC8QGS3H5XRKD</t>
  </si>
  <si>
    <t>http://www.flipkart.com/zoop-c4040pp03-digital-watch-boys-girls/p/itmdg4882bjeetnx?pid=WATDG487YZTHEJZZ</t>
  </si>
  <si>
    <t>Zoop C4040PP03 Digital Watch  - For Boys, Girls</t>
  </si>
  <si>
    <t>["Watches &gt;&gt; Wrist Watches &gt;&gt; Zoop Wrist Watches"]</t>
  </si>
  <si>
    <t>WATDG487YZTHEJZZ</t>
  </si>
  <si>
    <t>http://www.flipkart.com/shoppingekart-ds0222-rewin-pack-3-digital-watch-boys-girls-couple-men/p/itmebs5ydbq8c3zd?pid=WATEBS5YABDG6ART</t>
  </si>
  <si>
    <t>Shoppingekart DS0222 Rewin Pack of 3 Digital Watch  - For Boys, Girls, Couple, Men</t>
  </si>
  <si>
    <t>["Watches &gt;&gt; Wrist Watches &gt;&gt; Shoppingekart Wrist Watches"]</t>
  </si>
  <si>
    <t>WATEBS5YABDG6ART</t>
  </si>
  <si>
    <t>http://www.flipkart.com/stylistry-maxis-sa3228-25relong1712-boots/p/itme8kpz98sgtsgc?pid=SHOE2NKQ4NXGAMYX</t>
  </si>
  <si>
    <t>Stylistry Maxis Sa3228-25relong1712 Boots</t>
  </si>
  <si>
    <t>SHOE2NKQ4NXGAMYX</t>
  </si>
  <si>
    <t>http://www.flipkart.com/steppings-trendy-boots/p/itme96vegryd4gdn?pid=SHOE2FQCEAQCPYTS</t>
  </si>
  <si>
    <t>SHOE2FQCEAQCPYTS</t>
  </si>
  <si>
    <t>http://www.flipkart.com/salt-n-pepper-14-475-dorthea-almond-boots/p/itme6zqdwtgzbjrh?pid=SHOE6ZQDA5GGTYHS</t>
  </si>
  <si>
    <t>Salt N Pepper 14-475 Dorthea Almond Boots Boots</t>
  </si>
  <si>
    <t>SHOE6ZQDA5GGTYHS</t>
  </si>
  <si>
    <t>http://www.flipkart.com/d-signer-681gm-wht-analog-watch-men-boys/p/itmeckycadzqydqw?pid=WATECKYCCMXUQQMS</t>
  </si>
  <si>
    <t>D'Signer 681GM_WHT Analog Watch  - For Men, Boys</t>
  </si>
  <si>
    <t>["Watches &gt;&gt; Wrist Watches &gt;&gt; D'Signer Wrist Watches"]</t>
  </si>
  <si>
    <t>WATECKYCCMXUQQMS</t>
  </si>
  <si>
    <t>http://www.flipkart.com/rialto-boots/p/itmed6k6vfuznrxu?pid=SHOED6K6Z3G5DCGB</t>
  </si>
  <si>
    <t>SHOED6K6Z3G5DCGB</t>
  </si>
  <si>
    <t>http://www.flipkart.com/swissfire-205sm005-analog-watch-boys-men/p/itmeaypyymeczsay?pid=WATEAYPYDEVBVHJ6</t>
  </si>
  <si>
    <t>SwissFire 205SM005 Analog Watch  - For Boys, Men</t>
  </si>
  <si>
    <t>["Watches &gt;&gt; Wrist Watches &gt;&gt; SwissFire Wrist Watches"]</t>
  </si>
  <si>
    <t>WATEAYPYDEVBVHJ6</t>
  </si>
  <si>
    <t>http://www.flipkart.com/get-glamr-designer-uggy-boots/p/itmec8qg57swhzu5?pid=SHOEC8QG3CV6YYDJ</t>
  </si>
  <si>
    <t>SHOEC8QG3CV6YYDJ</t>
  </si>
  <si>
    <t>http://www.flipkart.com/avon-pk-741-analog-watch-men-boys/p/itmecymjvaachcjf?pid=WATECYMJPRYH8D3E</t>
  </si>
  <si>
    <t>A Avon PK_741 Analog Watch  - For Men, Boys</t>
  </si>
  <si>
    <t>WATECYMJPRYH8D3E</t>
  </si>
  <si>
    <t>http://www.flipkart.com/carl-3346-1-cheetablue-boots/p/itme32ftfjq5z84a?pid=SHOE32FUXGXGBB5Z</t>
  </si>
  <si>
    <t>Carl 3346-1-Cheetablue Boots</t>
  </si>
  <si>
    <t>SHOE32FUXGXGBB5Z</t>
  </si>
  <si>
    <t>http://www.flipkart.com/logues-lgswatch61003pp-digi-yellow-sports-analog-digital-watch-boys/p/itme7yw5ayark9gp?pid=WATE7YW5EWWECCEM</t>
  </si>
  <si>
    <t>Logues LGSWATCH61003PP DIGI YELLOW Sports Analog-Digital Watch  - For Boys</t>
  </si>
  <si>
    <t>["Watches &gt;&gt; Wrist Watches &gt;&gt; Logues Wrist Watches"]</t>
  </si>
  <si>
    <t>WATE7YW5EWWECCEM</t>
  </si>
  <si>
    <t>http://www.flipkart.com/kielz-ladies-boots/p/itmef9g7qztvgstb?pid=SHOEF9G7ZES6C5HU</t>
  </si>
  <si>
    <t>SHOEF9G7ZES6C5HU</t>
  </si>
  <si>
    <t>http://www.flipkart.com/swag-670014-analog-watch-boys/p/itmebszugpyn8y3h?pid=WATEBSZUTGAQBCFN</t>
  </si>
  <si>
    <t>Swag 670014 Analog Watch  - For Boys</t>
  </si>
  <si>
    <t>WATEBSZUTGAQBCFN</t>
  </si>
  <si>
    <t>http://www.flipkart.com/zoop-c3030pp05-analog-watch-boys-girls/p/itmdzmr4wekyyx2g?pid=WATDZDSVWQRRGERC</t>
  </si>
  <si>
    <t>Zoop C3030PP05 Analog Watch  - For Boys, Girls</t>
  </si>
  <si>
    <t>WATDZDSVWQRRGERC</t>
  </si>
  <si>
    <t>http://www.flipkart.com/20dresses-brown-shiver-me-timbers-boots/p/itme3uqg7dxrv6pu?pid=SHOEFHKHHVGZQ9FY</t>
  </si>
  <si>
    <t>20Dresses Brown Shiver Me Timbers Boots</t>
  </si>
  <si>
    <t>SHOEFHKHHVGZQ9FY</t>
  </si>
  <si>
    <t>http://www.flipkart.com/ezyprnt-rh-golf-ball-size-4-26-cm-diameter-cm/p/itmegfwggyp2ychh?pid=BALEGFWGYHBSY4UE</t>
  </si>
  <si>
    <t>ezyPRNT "RH" Golf Ball -   Size: 4.26 cm,  Diameter: 4.26 cm</t>
  </si>
  <si>
    <t>["Sports &amp; Fitness &gt;&gt; Other Sports &gt;&gt; Golf &gt;&gt; Golf Balls &gt;&gt; ezyPRNT Golf Balls &gt;&gt; ezyPRNT \"RH\" Golf Ball -   Size: 4.26 cm,  Diame..."]</t>
  </si>
  <si>
    <t>BALEGFWGYHBSY4UE</t>
  </si>
  <si>
    <t>http://www.flipkart.com/ezyprnt-bc-golf-ball-size-4-diameter-4-26-cm/p/itmegfxztzzzf335?pid=BALEGFXZGSRGJKJY</t>
  </si>
  <si>
    <t>ezyPRNT "BC" Golf Ball -   Size: 4,  Diameter: 4.26 cm</t>
  </si>
  <si>
    <t>["Sports &amp; Fitness &gt;&gt; Other Sports &gt;&gt; Golf &gt;&gt; Golf Balls &gt;&gt; ezyPRNT Golf Balls &gt;&gt; ezyPRNT \"BC\" Golf Ball -   Size: 4,  Diameter: 4..."]</t>
  </si>
  <si>
    <t>BALEGFXZGSRGJKJY</t>
  </si>
  <si>
    <t>http://www.flipkart.com/ezyprnt-ol-golf-ball-size-4-26-cm-diameter-cm/p/itmegfweqzjqbtgd?pid=BALEGFWE2Z7GTDMS</t>
  </si>
  <si>
    <t>ezyPRNT "OL" Golf Ball -   Size: 4.26 cm,  Diameter: 4.26 cm</t>
  </si>
  <si>
    <t>["Sports &amp; Fitness &gt;&gt; Other Sports &gt;&gt; Golf &gt;&gt; Golf Balls &gt;&gt; ezyPRNT Golf Balls &gt;&gt; ezyPRNT \"OL\" Golf Ball -   Size: 4.26 cm,  Diame..."]</t>
  </si>
  <si>
    <t>BALEGFWE2Z7GTDMS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</si>
</sst>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A375-29F5-45BE-86BF-38666995A7E8}">
  <dimension ref="A1:G300"/>
  <sheetViews>
    <sheetView tabSelected="1" workbookViewId="0">
      <selection activeCell="J9" sqref="J9:J10"/>
    </sheetView>
  </sheetViews>
  <sheetFormatPr defaultRowHeight="14.4" x14ac:dyDescent="0.3"/>
  <cols>
    <col min="6" max="6" width="27.88671875" customWidth="1"/>
    <col min="7" max="7" width="3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999</v>
      </c>
      <c r="F2">
        <f>379+30</f>
        <v>409</v>
      </c>
      <c r="G2" s="1">
        <v>44571</v>
      </c>
    </row>
    <row r="3" spans="1:7" x14ac:dyDescent="0.3">
      <c r="A3" t="s">
        <v>11</v>
      </c>
      <c r="B3" t="s">
        <v>12</v>
      </c>
      <c r="C3" t="s">
        <v>13</v>
      </c>
      <c r="D3" t="s">
        <v>14</v>
      </c>
      <c r="E3">
        <v>32157</v>
      </c>
      <c r="F3">
        <f>22646+30</f>
        <v>22676</v>
      </c>
      <c r="G3" s="1">
        <v>44571</v>
      </c>
    </row>
    <row r="4" spans="1:7" x14ac:dyDescent="0.3">
      <c r="A4" t="s">
        <v>15</v>
      </c>
      <c r="B4" t="s">
        <v>16</v>
      </c>
      <c r="C4" t="s">
        <v>17</v>
      </c>
      <c r="D4" t="s">
        <v>18</v>
      </c>
      <c r="E4">
        <v>999</v>
      </c>
      <c r="F4">
        <f>499+30</f>
        <v>529</v>
      </c>
      <c r="G4" s="1">
        <v>44571</v>
      </c>
    </row>
    <row r="5" spans="1:7" x14ac:dyDescent="0.3">
      <c r="A5" t="s">
        <v>19</v>
      </c>
      <c r="B5" t="s">
        <v>8</v>
      </c>
      <c r="C5" t="s">
        <v>9</v>
      </c>
      <c r="D5" t="s">
        <v>20</v>
      </c>
      <c r="E5">
        <v>699</v>
      </c>
      <c r="F5">
        <f>267+30</f>
        <v>297</v>
      </c>
      <c r="G5" s="1">
        <v>44571</v>
      </c>
    </row>
    <row r="6" spans="1:7" x14ac:dyDescent="0.3">
      <c r="A6" t="s">
        <v>21</v>
      </c>
      <c r="B6" t="s">
        <v>22</v>
      </c>
      <c r="C6" t="s">
        <v>23</v>
      </c>
      <c r="D6" t="s">
        <v>24</v>
      </c>
      <c r="E6">
        <v>220</v>
      </c>
      <c r="F6">
        <f>210+30</f>
        <v>240</v>
      </c>
      <c r="G6" s="1">
        <v>44571</v>
      </c>
    </row>
    <row r="7" spans="1:7" x14ac:dyDescent="0.3">
      <c r="A7" t="s">
        <v>25</v>
      </c>
      <c r="B7" t="s">
        <v>26</v>
      </c>
      <c r="C7" t="s">
        <v>27</v>
      </c>
      <c r="D7" t="s">
        <v>28</v>
      </c>
      <c r="E7">
        <v>430</v>
      </c>
      <c r="F7">
        <f>430+30</f>
        <v>460</v>
      </c>
      <c r="G7" s="1">
        <v>44571</v>
      </c>
    </row>
    <row r="8" spans="1:7" x14ac:dyDescent="0.3">
      <c r="A8" t="s">
        <v>29</v>
      </c>
      <c r="B8" t="s">
        <v>8</v>
      </c>
      <c r="C8" t="s">
        <v>9</v>
      </c>
      <c r="D8" t="s">
        <v>30</v>
      </c>
      <c r="E8">
        <v>1199</v>
      </c>
      <c r="F8">
        <f>479+30</f>
        <v>509</v>
      </c>
      <c r="G8" s="1">
        <v>44571</v>
      </c>
    </row>
    <row r="9" spans="1:7" x14ac:dyDescent="0.3">
      <c r="A9" t="s">
        <v>31</v>
      </c>
      <c r="B9" t="s">
        <v>12</v>
      </c>
      <c r="C9" t="s">
        <v>13</v>
      </c>
      <c r="D9" t="s">
        <v>32</v>
      </c>
      <c r="E9">
        <v>32157</v>
      </c>
      <c r="F9">
        <f>22646+30</f>
        <v>22676</v>
      </c>
      <c r="G9" s="1">
        <v>44571</v>
      </c>
    </row>
    <row r="10" spans="1:7" x14ac:dyDescent="0.3">
      <c r="A10" t="s">
        <v>33</v>
      </c>
      <c r="B10" t="s">
        <v>34</v>
      </c>
      <c r="C10" t="s">
        <v>35</v>
      </c>
      <c r="D10" t="s">
        <v>36</v>
      </c>
      <c r="E10">
        <v>699</v>
      </c>
      <c r="F10">
        <f>349+30</f>
        <v>379</v>
      </c>
      <c r="G10" s="1">
        <v>44571</v>
      </c>
    </row>
    <row r="11" spans="1:7" x14ac:dyDescent="0.3">
      <c r="A11" t="s">
        <v>37</v>
      </c>
      <c r="B11" t="s">
        <v>8</v>
      </c>
      <c r="C11" t="s">
        <v>9</v>
      </c>
      <c r="D11" t="s">
        <v>38</v>
      </c>
      <c r="E11">
        <v>1199</v>
      </c>
      <c r="F11">
        <f>479+30</f>
        <v>509</v>
      </c>
      <c r="G11" s="1">
        <v>44571</v>
      </c>
    </row>
    <row r="12" spans="1:7" x14ac:dyDescent="0.3">
      <c r="A12" t="s">
        <v>39</v>
      </c>
      <c r="B12" t="s">
        <v>40</v>
      </c>
      <c r="C12" t="s">
        <v>41</v>
      </c>
      <c r="D12" t="s">
        <v>42</v>
      </c>
      <c r="E12">
        <v>1724</v>
      </c>
      <c r="F12">
        <f>950+30</f>
        <v>980</v>
      </c>
      <c r="G12" s="1">
        <v>44571</v>
      </c>
    </row>
    <row r="13" spans="1:7" x14ac:dyDescent="0.3">
      <c r="A13" t="s">
        <v>43</v>
      </c>
      <c r="B13" t="s">
        <v>44</v>
      </c>
      <c r="C13" t="s">
        <v>45</v>
      </c>
      <c r="D13" t="s">
        <v>46</v>
      </c>
      <c r="E13">
        <v>2299</v>
      </c>
      <c r="F13">
        <f>910+30</f>
        <v>940</v>
      </c>
      <c r="G13" s="1">
        <v>44571</v>
      </c>
    </row>
    <row r="14" spans="1:7" x14ac:dyDescent="0.3">
      <c r="A14" t="s">
        <v>47</v>
      </c>
      <c r="B14" t="s">
        <v>48</v>
      </c>
      <c r="C14" t="s">
        <v>49</v>
      </c>
      <c r="D14" t="s">
        <v>50</v>
      </c>
      <c r="G14" s="1">
        <v>44571</v>
      </c>
    </row>
    <row r="15" spans="1:7" x14ac:dyDescent="0.3">
      <c r="A15" t="s">
        <v>51</v>
      </c>
      <c r="B15" t="s">
        <v>8</v>
      </c>
      <c r="C15" t="s">
        <v>9</v>
      </c>
      <c r="D15" t="s">
        <v>52</v>
      </c>
      <c r="E15">
        <v>999</v>
      </c>
      <c r="F15">
        <f>379+30</f>
        <v>409</v>
      </c>
      <c r="G15" s="1">
        <v>44571</v>
      </c>
    </row>
    <row r="16" spans="1:7" x14ac:dyDescent="0.3">
      <c r="A16" t="s">
        <v>53</v>
      </c>
      <c r="B16" t="s">
        <v>54</v>
      </c>
      <c r="C16" t="s">
        <v>55</v>
      </c>
      <c r="D16" t="s">
        <v>56</v>
      </c>
      <c r="E16">
        <v>699</v>
      </c>
      <c r="F16">
        <f>699+30</f>
        <v>729</v>
      </c>
      <c r="G16" s="1">
        <v>44571</v>
      </c>
    </row>
    <row r="17" spans="1:7" x14ac:dyDescent="0.3">
      <c r="A17" t="s">
        <v>57</v>
      </c>
      <c r="B17" t="s">
        <v>8</v>
      </c>
      <c r="C17" t="s">
        <v>9</v>
      </c>
      <c r="D17" t="s">
        <v>58</v>
      </c>
      <c r="E17">
        <v>999</v>
      </c>
      <c r="F17">
        <f>379+30</f>
        <v>409</v>
      </c>
      <c r="G17" s="1">
        <v>44571</v>
      </c>
    </row>
    <row r="18" spans="1:7" x14ac:dyDescent="0.3">
      <c r="A18" t="s">
        <v>59</v>
      </c>
      <c r="B18" t="s">
        <v>12</v>
      </c>
      <c r="C18" t="s">
        <v>13</v>
      </c>
      <c r="D18" t="s">
        <v>60</v>
      </c>
      <c r="E18">
        <v>32157</v>
      </c>
      <c r="F18">
        <f>22646+30</f>
        <v>22676</v>
      </c>
      <c r="G18" s="1">
        <v>44571</v>
      </c>
    </row>
    <row r="19" spans="1:7" x14ac:dyDescent="0.3">
      <c r="A19" t="s">
        <v>61</v>
      </c>
      <c r="B19" t="s">
        <v>62</v>
      </c>
      <c r="C19" t="s">
        <v>63</v>
      </c>
      <c r="D19" t="s">
        <v>64</v>
      </c>
      <c r="E19">
        <v>899</v>
      </c>
      <c r="F19">
        <f>449+30</f>
        <v>479</v>
      </c>
      <c r="G19" s="1">
        <v>44571</v>
      </c>
    </row>
    <row r="20" spans="1:7" x14ac:dyDescent="0.3">
      <c r="A20" t="s">
        <v>65</v>
      </c>
      <c r="B20" t="s">
        <v>44</v>
      </c>
      <c r="C20" t="s">
        <v>45</v>
      </c>
      <c r="D20" t="s">
        <v>66</v>
      </c>
      <c r="E20">
        <v>2499</v>
      </c>
      <c r="F20">
        <f>999+30</f>
        <v>1029</v>
      </c>
      <c r="G20" s="1">
        <v>44571</v>
      </c>
    </row>
    <row r="21" spans="1:7" x14ac:dyDescent="0.3">
      <c r="A21" t="s">
        <v>67</v>
      </c>
      <c r="B21" t="s">
        <v>12</v>
      </c>
      <c r="C21" t="s">
        <v>13</v>
      </c>
      <c r="D21" t="s">
        <v>68</v>
      </c>
      <c r="E21">
        <v>32157</v>
      </c>
      <c r="F21">
        <f>22646+30</f>
        <v>22676</v>
      </c>
      <c r="G21" s="1">
        <v>44571</v>
      </c>
    </row>
    <row r="22" spans="1:7" x14ac:dyDescent="0.3">
      <c r="A22" t="s">
        <v>69</v>
      </c>
      <c r="B22" t="s">
        <v>70</v>
      </c>
      <c r="C22" t="s">
        <v>71</v>
      </c>
      <c r="D22" t="s">
        <v>72</v>
      </c>
      <c r="E22">
        <v>110</v>
      </c>
      <c r="F22">
        <f>100+30</f>
        <v>130</v>
      </c>
      <c r="G22" s="1">
        <v>44571</v>
      </c>
    </row>
    <row r="23" spans="1:7" x14ac:dyDescent="0.3">
      <c r="A23" t="s">
        <v>73</v>
      </c>
      <c r="B23" t="s">
        <v>8</v>
      </c>
      <c r="C23" t="s">
        <v>9</v>
      </c>
      <c r="D23" t="s">
        <v>74</v>
      </c>
      <c r="G23" s="1">
        <v>44571</v>
      </c>
    </row>
    <row r="24" spans="1:7" x14ac:dyDescent="0.3">
      <c r="A24" t="s">
        <v>75</v>
      </c>
      <c r="B24" t="s">
        <v>76</v>
      </c>
      <c r="C24" t="s">
        <v>77</v>
      </c>
      <c r="D24" t="s">
        <v>78</v>
      </c>
      <c r="E24">
        <v>2400</v>
      </c>
      <c r="F24">
        <f>1039+30</f>
        <v>1069</v>
      </c>
      <c r="G24" s="1">
        <v>44571</v>
      </c>
    </row>
    <row r="25" spans="1:7" x14ac:dyDescent="0.3">
      <c r="A25" t="s">
        <v>79</v>
      </c>
      <c r="B25" t="s">
        <v>80</v>
      </c>
      <c r="C25" t="s">
        <v>81</v>
      </c>
      <c r="D25" t="s">
        <v>82</v>
      </c>
      <c r="E25">
        <v>1500</v>
      </c>
      <c r="F25">
        <f>1500+30</f>
        <v>1530</v>
      </c>
      <c r="G25" s="1">
        <v>44571</v>
      </c>
    </row>
    <row r="26" spans="1:7" x14ac:dyDescent="0.3">
      <c r="A26" t="s">
        <v>83</v>
      </c>
      <c r="B26" t="s">
        <v>84</v>
      </c>
      <c r="C26" t="s">
        <v>85</v>
      </c>
      <c r="D26" t="s">
        <v>86</v>
      </c>
      <c r="E26">
        <v>190</v>
      </c>
      <c r="F26">
        <f>190+30</f>
        <v>220</v>
      </c>
      <c r="G26" s="1">
        <v>44571</v>
      </c>
    </row>
    <row r="27" spans="1:7" x14ac:dyDescent="0.3">
      <c r="A27" t="s">
        <v>87</v>
      </c>
      <c r="B27" t="s">
        <v>88</v>
      </c>
      <c r="C27" t="s">
        <v>89</v>
      </c>
      <c r="D27" t="s">
        <v>90</v>
      </c>
      <c r="E27">
        <v>1299</v>
      </c>
      <c r="F27">
        <f>699+30</f>
        <v>729</v>
      </c>
      <c r="G27" s="1">
        <v>44571</v>
      </c>
    </row>
    <row r="28" spans="1:7" x14ac:dyDescent="0.3">
      <c r="A28" t="s">
        <v>91</v>
      </c>
      <c r="B28" t="s">
        <v>92</v>
      </c>
      <c r="C28" t="s">
        <v>93</v>
      </c>
      <c r="D28" t="s">
        <v>94</v>
      </c>
      <c r="E28">
        <v>3199</v>
      </c>
      <c r="F28">
        <f>2499+30</f>
        <v>2529</v>
      </c>
      <c r="G28" s="1">
        <v>44571</v>
      </c>
    </row>
    <row r="29" spans="1:7" x14ac:dyDescent="0.3">
      <c r="A29" t="s">
        <v>95</v>
      </c>
      <c r="B29" t="s">
        <v>96</v>
      </c>
      <c r="C29" t="s">
        <v>97</v>
      </c>
      <c r="D29" t="s">
        <v>98</v>
      </c>
      <c r="E29">
        <v>499</v>
      </c>
      <c r="F29">
        <f>390+30</f>
        <v>420</v>
      </c>
      <c r="G29" s="1">
        <v>44571</v>
      </c>
    </row>
    <row r="30" spans="1:7" x14ac:dyDescent="0.3">
      <c r="A30" t="s">
        <v>99</v>
      </c>
      <c r="B30" t="s">
        <v>100</v>
      </c>
      <c r="C30" t="s">
        <v>101</v>
      </c>
      <c r="D30" t="s">
        <v>102</v>
      </c>
      <c r="E30">
        <v>699</v>
      </c>
      <c r="F30">
        <f>309+30</f>
        <v>339</v>
      </c>
      <c r="G30" s="1">
        <v>44571</v>
      </c>
    </row>
    <row r="31" spans="1:7" x14ac:dyDescent="0.3">
      <c r="A31" t="s">
        <v>103</v>
      </c>
      <c r="B31" t="s">
        <v>104</v>
      </c>
      <c r="C31" t="s">
        <v>105</v>
      </c>
      <c r="D31" t="s">
        <v>106</v>
      </c>
      <c r="E31">
        <v>2199</v>
      </c>
      <c r="F31">
        <f>1699+30</f>
        <v>1729</v>
      </c>
      <c r="G31" s="1">
        <v>44571</v>
      </c>
    </row>
    <row r="32" spans="1:7" x14ac:dyDescent="0.3">
      <c r="A32" t="s">
        <v>107</v>
      </c>
      <c r="B32" t="s">
        <v>108</v>
      </c>
      <c r="C32" t="s">
        <v>109</v>
      </c>
      <c r="D32" t="s">
        <v>110</v>
      </c>
      <c r="E32">
        <v>799</v>
      </c>
      <c r="F32">
        <f>579+30</f>
        <v>609</v>
      </c>
      <c r="G32" s="1">
        <v>44571</v>
      </c>
    </row>
    <row r="33" spans="1:7" x14ac:dyDescent="0.3">
      <c r="A33" t="s">
        <v>111</v>
      </c>
      <c r="B33" t="s">
        <v>112</v>
      </c>
      <c r="C33" t="s">
        <v>113</v>
      </c>
      <c r="D33" t="s">
        <v>114</v>
      </c>
      <c r="E33">
        <v>999</v>
      </c>
      <c r="F33">
        <f>699+30</f>
        <v>729</v>
      </c>
      <c r="G33" s="1">
        <v>44571</v>
      </c>
    </row>
    <row r="34" spans="1:7" x14ac:dyDescent="0.3">
      <c r="A34" t="s">
        <v>115</v>
      </c>
      <c r="B34" t="s">
        <v>116</v>
      </c>
      <c r="C34" t="s">
        <v>117</v>
      </c>
      <c r="D34" t="s">
        <v>118</v>
      </c>
      <c r="E34">
        <v>499</v>
      </c>
      <c r="F34">
        <f>275+30</f>
        <v>305</v>
      </c>
      <c r="G34" s="1">
        <v>44571</v>
      </c>
    </row>
    <row r="35" spans="1:7" x14ac:dyDescent="0.3">
      <c r="A35" t="s">
        <v>119</v>
      </c>
      <c r="B35" t="s">
        <v>116</v>
      </c>
      <c r="C35" t="s">
        <v>117</v>
      </c>
      <c r="D35" t="s">
        <v>120</v>
      </c>
      <c r="E35">
        <v>499</v>
      </c>
      <c r="F35">
        <f>275+30</f>
        <v>305</v>
      </c>
      <c r="G35" s="1">
        <v>44571</v>
      </c>
    </row>
    <row r="36" spans="1:7" x14ac:dyDescent="0.3">
      <c r="A36" t="s">
        <v>121</v>
      </c>
      <c r="B36" t="s">
        <v>122</v>
      </c>
      <c r="C36" t="s">
        <v>123</v>
      </c>
      <c r="D36" t="s">
        <v>124</v>
      </c>
      <c r="E36">
        <v>1000</v>
      </c>
      <c r="F36">
        <f>837+30</f>
        <v>867</v>
      </c>
      <c r="G36" s="1">
        <v>44571</v>
      </c>
    </row>
    <row r="37" spans="1:7" x14ac:dyDescent="0.3">
      <c r="A37" t="s">
        <v>125</v>
      </c>
      <c r="B37" t="s">
        <v>126</v>
      </c>
      <c r="C37" t="s">
        <v>127</v>
      </c>
      <c r="D37" t="s">
        <v>128</v>
      </c>
      <c r="E37">
        <v>1200</v>
      </c>
      <c r="F37">
        <f>699+30</f>
        <v>729</v>
      </c>
      <c r="G37" s="1">
        <v>44571</v>
      </c>
    </row>
    <row r="38" spans="1:7" x14ac:dyDescent="0.3">
      <c r="A38" t="s">
        <v>129</v>
      </c>
      <c r="B38" t="s">
        <v>130</v>
      </c>
      <c r="C38" t="s">
        <v>131</v>
      </c>
      <c r="D38" t="s">
        <v>132</v>
      </c>
      <c r="E38">
        <v>350</v>
      </c>
      <c r="F38">
        <f>298+30</f>
        <v>328</v>
      </c>
      <c r="G38" s="1">
        <v>44571</v>
      </c>
    </row>
    <row r="39" spans="1:7" x14ac:dyDescent="0.3">
      <c r="A39" t="s">
        <v>133</v>
      </c>
      <c r="B39" t="s">
        <v>134</v>
      </c>
      <c r="C39" t="s">
        <v>135</v>
      </c>
      <c r="D39" t="s">
        <v>136</v>
      </c>
      <c r="E39">
        <v>899</v>
      </c>
      <c r="F39">
        <f>899+30</f>
        <v>929</v>
      </c>
      <c r="G39" s="1">
        <v>44571</v>
      </c>
    </row>
    <row r="40" spans="1:7" x14ac:dyDescent="0.3">
      <c r="A40" t="s">
        <v>137</v>
      </c>
      <c r="B40" t="s">
        <v>138</v>
      </c>
      <c r="C40" t="s">
        <v>139</v>
      </c>
      <c r="D40" t="s">
        <v>140</v>
      </c>
      <c r="E40">
        <v>999</v>
      </c>
      <c r="F40">
        <f>399+30</f>
        <v>429</v>
      </c>
      <c r="G40" s="1">
        <v>44571</v>
      </c>
    </row>
    <row r="41" spans="1:7" x14ac:dyDescent="0.3">
      <c r="A41" t="s">
        <v>141</v>
      </c>
      <c r="B41" t="s">
        <v>142</v>
      </c>
      <c r="C41" t="s">
        <v>143</v>
      </c>
      <c r="D41" t="s">
        <v>144</v>
      </c>
      <c r="E41">
        <v>899</v>
      </c>
      <c r="F41">
        <f>764+30</f>
        <v>794</v>
      </c>
      <c r="G41" s="1">
        <v>44571</v>
      </c>
    </row>
    <row r="42" spans="1:7" x14ac:dyDescent="0.3">
      <c r="A42" t="s">
        <v>145</v>
      </c>
      <c r="B42" t="s">
        <v>146</v>
      </c>
      <c r="C42" t="s">
        <v>147</v>
      </c>
      <c r="D42" t="s">
        <v>148</v>
      </c>
      <c r="E42">
        <v>1999</v>
      </c>
      <c r="F42">
        <f>1349+30</f>
        <v>1379</v>
      </c>
      <c r="G42" s="1">
        <v>44571</v>
      </c>
    </row>
    <row r="43" spans="1:7" x14ac:dyDescent="0.3">
      <c r="A43" t="s">
        <v>149</v>
      </c>
      <c r="B43" t="s">
        <v>150</v>
      </c>
      <c r="C43" t="s">
        <v>151</v>
      </c>
      <c r="D43" t="s">
        <v>152</v>
      </c>
      <c r="E43">
        <v>1499</v>
      </c>
      <c r="F43">
        <f>1499+30</f>
        <v>1529</v>
      </c>
      <c r="G43" s="1">
        <v>44571</v>
      </c>
    </row>
    <row r="44" spans="1:7" x14ac:dyDescent="0.3">
      <c r="A44" t="s">
        <v>153</v>
      </c>
      <c r="B44" t="s">
        <v>154</v>
      </c>
      <c r="C44" t="s">
        <v>155</v>
      </c>
      <c r="D44" t="s">
        <v>156</v>
      </c>
      <c r="E44">
        <v>6999</v>
      </c>
      <c r="F44">
        <f>1899+30</f>
        <v>1929</v>
      </c>
      <c r="G44" s="1">
        <v>44571</v>
      </c>
    </row>
    <row r="45" spans="1:7" x14ac:dyDescent="0.3">
      <c r="A45" t="s">
        <v>157</v>
      </c>
      <c r="B45" t="s">
        <v>158</v>
      </c>
      <c r="C45" t="s">
        <v>159</v>
      </c>
      <c r="D45" t="s">
        <v>160</v>
      </c>
      <c r="E45">
        <v>2299</v>
      </c>
      <c r="F45">
        <f>1400+30</f>
        <v>1430</v>
      </c>
      <c r="G45" s="1">
        <v>44571</v>
      </c>
    </row>
    <row r="46" spans="1:7" x14ac:dyDescent="0.3">
      <c r="A46" t="s">
        <v>161</v>
      </c>
      <c r="B46" t="s">
        <v>162</v>
      </c>
      <c r="C46" t="s">
        <v>163</v>
      </c>
      <c r="D46" t="s">
        <v>164</v>
      </c>
      <c r="E46">
        <v>999</v>
      </c>
      <c r="F46">
        <f>499+30</f>
        <v>529</v>
      </c>
      <c r="G46" s="1">
        <v>44571</v>
      </c>
    </row>
    <row r="47" spans="1:7" x14ac:dyDescent="0.3">
      <c r="A47" t="s">
        <v>165</v>
      </c>
      <c r="B47" t="s">
        <v>162</v>
      </c>
      <c r="C47" t="s">
        <v>163</v>
      </c>
      <c r="D47" t="s">
        <v>166</v>
      </c>
      <c r="E47">
        <v>899</v>
      </c>
      <c r="F47">
        <f>449+30</f>
        <v>479</v>
      </c>
      <c r="G47" s="1">
        <v>44571</v>
      </c>
    </row>
    <row r="48" spans="1:7" x14ac:dyDescent="0.3">
      <c r="A48" t="s">
        <v>167</v>
      </c>
      <c r="B48" t="s">
        <v>168</v>
      </c>
      <c r="C48" t="s">
        <v>169</v>
      </c>
      <c r="D48" t="s">
        <v>170</v>
      </c>
      <c r="E48">
        <v>2099</v>
      </c>
      <c r="F48">
        <f>1049+30</f>
        <v>1079</v>
      </c>
      <c r="G48" s="1">
        <v>44571</v>
      </c>
    </row>
    <row r="49" spans="1:7" x14ac:dyDescent="0.3">
      <c r="A49" t="s">
        <v>171</v>
      </c>
      <c r="B49" t="s">
        <v>172</v>
      </c>
      <c r="C49" t="s">
        <v>173</v>
      </c>
      <c r="D49" t="s">
        <v>174</v>
      </c>
      <c r="E49">
        <v>6500</v>
      </c>
      <c r="F49">
        <f>5000+30</f>
        <v>5030</v>
      </c>
      <c r="G49" s="1">
        <v>44571</v>
      </c>
    </row>
    <row r="50" spans="1:7" x14ac:dyDescent="0.3">
      <c r="A50" t="s">
        <v>175</v>
      </c>
      <c r="B50" t="s">
        <v>176</v>
      </c>
      <c r="C50" t="s">
        <v>177</v>
      </c>
      <c r="D50" t="s">
        <v>178</v>
      </c>
      <c r="E50">
        <v>9990</v>
      </c>
      <c r="F50">
        <f>4990+30</f>
        <v>5020</v>
      </c>
      <c r="G50" s="1">
        <v>44571</v>
      </c>
    </row>
    <row r="51" spans="1:7" x14ac:dyDescent="0.3">
      <c r="A51" t="s">
        <v>179</v>
      </c>
      <c r="B51" t="s">
        <v>180</v>
      </c>
      <c r="C51" t="s">
        <v>181</v>
      </c>
      <c r="D51" t="s">
        <v>182</v>
      </c>
      <c r="E51">
        <v>1399</v>
      </c>
      <c r="F51">
        <f>599+30</f>
        <v>629</v>
      </c>
      <c r="G51" s="1">
        <v>44571</v>
      </c>
    </row>
    <row r="52" spans="1:7" x14ac:dyDescent="0.3">
      <c r="A52" t="s">
        <v>183</v>
      </c>
      <c r="B52" t="s">
        <v>162</v>
      </c>
      <c r="C52" t="s">
        <v>163</v>
      </c>
      <c r="D52" t="s">
        <v>184</v>
      </c>
      <c r="E52">
        <v>899</v>
      </c>
      <c r="F52">
        <f>449+30</f>
        <v>479</v>
      </c>
      <c r="G52" s="1">
        <v>44571</v>
      </c>
    </row>
    <row r="53" spans="1:7" x14ac:dyDescent="0.3">
      <c r="A53" t="s">
        <v>185</v>
      </c>
      <c r="B53" t="s">
        <v>186</v>
      </c>
      <c r="C53" t="s">
        <v>187</v>
      </c>
      <c r="D53" t="s">
        <v>188</v>
      </c>
      <c r="E53">
        <v>1299</v>
      </c>
      <c r="F53">
        <f>899+30</f>
        <v>929</v>
      </c>
      <c r="G53" s="1">
        <v>44571</v>
      </c>
    </row>
    <row r="54" spans="1:7" x14ac:dyDescent="0.3">
      <c r="A54" t="s">
        <v>189</v>
      </c>
      <c r="B54" t="s">
        <v>190</v>
      </c>
      <c r="C54" t="s">
        <v>191</v>
      </c>
      <c r="D54" t="s">
        <v>192</v>
      </c>
      <c r="E54">
        <v>8999</v>
      </c>
      <c r="F54">
        <f>4990+30</f>
        <v>5020</v>
      </c>
      <c r="G54" s="1">
        <v>44571</v>
      </c>
    </row>
    <row r="55" spans="1:7" x14ac:dyDescent="0.3">
      <c r="A55" t="s">
        <v>193</v>
      </c>
      <c r="B55" t="s">
        <v>162</v>
      </c>
      <c r="C55" t="s">
        <v>163</v>
      </c>
      <c r="D55" t="s">
        <v>194</v>
      </c>
      <c r="E55">
        <v>899</v>
      </c>
      <c r="F55">
        <f>449+30</f>
        <v>479</v>
      </c>
      <c r="G55" s="1">
        <v>44571</v>
      </c>
    </row>
    <row r="56" spans="1:7" x14ac:dyDescent="0.3">
      <c r="A56" t="s">
        <v>195</v>
      </c>
      <c r="B56" t="s">
        <v>196</v>
      </c>
      <c r="C56" t="s">
        <v>197</v>
      </c>
      <c r="D56" t="s">
        <v>198</v>
      </c>
      <c r="E56">
        <v>10000</v>
      </c>
      <c r="F56">
        <f>6600+30</f>
        <v>6630</v>
      </c>
      <c r="G56" s="1">
        <v>44571</v>
      </c>
    </row>
    <row r="57" spans="1:7" x14ac:dyDescent="0.3">
      <c r="A57" t="s">
        <v>199</v>
      </c>
      <c r="B57" t="s">
        <v>162</v>
      </c>
      <c r="C57" t="s">
        <v>163</v>
      </c>
      <c r="D57" t="s">
        <v>200</v>
      </c>
      <c r="E57">
        <v>899</v>
      </c>
      <c r="F57">
        <f>449+30</f>
        <v>479</v>
      </c>
      <c r="G57" s="1">
        <v>44571</v>
      </c>
    </row>
    <row r="58" spans="1:7" x14ac:dyDescent="0.3">
      <c r="A58" t="s">
        <v>201</v>
      </c>
      <c r="B58" t="s">
        <v>162</v>
      </c>
      <c r="C58" t="s">
        <v>163</v>
      </c>
      <c r="D58" t="s">
        <v>202</v>
      </c>
      <c r="E58">
        <v>899</v>
      </c>
      <c r="F58">
        <f>449+30</f>
        <v>479</v>
      </c>
      <c r="G58" s="1">
        <v>44571</v>
      </c>
    </row>
    <row r="59" spans="1:7" x14ac:dyDescent="0.3">
      <c r="A59" t="s">
        <v>203</v>
      </c>
      <c r="B59" t="s">
        <v>180</v>
      </c>
      <c r="C59" t="s">
        <v>181</v>
      </c>
      <c r="D59" t="s">
        <v>204</v>
      </c>
      <c r="E59">
        <v>1399</v>
      </c>
      <c r="F59">
        <f>599+30</f>
        <v>629</v>
      </c>
      <c r="G59" s="1">
        <v>44571</v>
      </c>
    </row>
    <row r="60" spans="1:7" x14ac:dyDescent="0.3">
      <c r="A60" t="s">
        <v>205</v>
      </c>
      <c r="B60" t="s">
        <v>180</v>
      </c>
      <c r="C60" t="s">
        <v>181</v>
      </c>
      <c r="D60" t="s">
        <v>206</v>
      </c>
      <c r="E60">
        <v>1399</v>
      </c>
      <c r="F60">
        <f>550+30</f>
        <v>580</v>
      </c>
      <c r="G60" s="1">
        <v>44571</v>
      </c>
    </row>
    <row r="61" spans="1:7" x14ac:dyDescent="0.3">
      <c r="A61" t="s">
        <v>207</v>
      </c>
      <c r="B61" t="s">
        <v>208</v>
      </c>
      <c r="C61" t="s">
        <v>209</v>
      </c>
      <c r="D61" t="s">
        <v>210</v>
      </c>
      <c r="E61">
        <v>1399</v>
      </c>
      <c r="F61">
        <f>699+30</f>
        <v>729</v>
      </c>
      <c r="G61" s="1">
        <v>44571</v>
      </c>
    </row>
    <row r="62" spans="1:7" x14ac:dyDescent="0.3">
      <c r="A62" t="s">
        <v>211</v>
      </c>
      <c r="B62" t="s">
        <v>162</v>
      </c>
      <c r="C62" t="s">
        <v>163</v>
      </c>
      <c r="D62" t="s">
        <v>212</v>
      </c>
      <c r="E62">
        <v>999</v>
      </c>
      <c r="F62">
        <f>499+30</f>
        <v>529</v>
      </c>
      <c r="G62" s="1">
        <v>44571</v>
      </c>
    </row>
    <row r="63" spans="1:7" x14ac:dyDescent="0.3">
      <c r="A63" t="s">
        <v>213</v>
      </c>
      <c r="B63" t="s">
        <v>214</v>
      </c>
      <c r="C63" t="s">
        <v>215</v>
      </c>
      <c r="D63" t="s">
        <v>216</v>
      </c>
      <c r="E63">
        <v>1649</v>
      </c>
      <c r="F63">
        <f>849+30</f>
        <v>879</v>
      </c>
      <c r="G63" s="1">
        <v>44571</v>
      </c>
    </row>
    <row r="64" spans="1:7" x14ac:dyDescent="0.3">
      <c r="A64" t="s">
        <v>217</v>
      </c>
      <c r="B64" t="s">
        <v>180</v>
      </c>
      <c r="C64" t="s">
        <v>181</v>
      </c>
      <c r="D64" t="s">
        <v>218</v>
      </c>
      <c r="E64">
        <v>1399</v>
      </c>
      <c r="F64">
        <v>599</v>
      </c>
      <c r="G64" s="1">
        <v>44571</v>
      </c>
    </row>
    <row r="65" spans="1:7" x14ac:dyDescent="0.3">
      <c r="A65" t="s">
        <v>219</v>
      </c>
      <c r="B65" t="s">
        <v>162</v>
      </c>
      <c r="C65" t="s">
        <v>163</v>
      </c>
      <c r="D65" t="s">
        <v>220</v>
      </c>
      <c r="E65">
        <v>899</v>
      </c>
      <c r="F65">
        <f>449+30</f>
        <v>479</v>
      </c>
      <c r="G65" s="1">
        <v>44571</v>
      </c>
    </row>
    <row r="66" spans="1:7" x14ac:dyDescent="0.3">
      <c r="A66" t="s">
        <v>221</v>
      </c>
      <c r="B66" t="s">
        <v>222</v>
      </c>
      <c r="C66" t="s">
        <v>223</v>
      </c>
      <c r="D66" t="s">
        <v>224</v>
      </c>
      <c r="E66">
        <v>899</v>
      </c>
      <c r="F66">
        <f>449+30</f>
        <v>479</v>
      </c>
      <c r="G66" s="1">
        <v>44571</v>
      </c>
    </row>
    <row r="67" spans="1:7" x14ac:dyDescent="0.3">
      <c r="A67" t="s">
        <v>225</v>
      </c>
      <c r="B67" t="s">
        <v>226</v>
      </c>
      <c r="C67" t="s">
        <v>227</v>
      </c>
      <c r="D67" t="s">
        <v>228</v>
      </c>
      <c r="E67">
        <v>1849</v>
      </c>
      <c r="F67">
        <f>924+30</f>
        <v>954</v>
      </c>
      <c r="G67" s="1">
        <v>44571</v>
      </c>
    </row>
    <row r="68" spans="1:7" x14ac:dyDescent="0.3">
      <c r="A68" t="s">
        <v>229</v>
      </c>
      <c r="B68" t="s">
        <v>180</v>
      </c>
      <c r="C68" t="s">
        <v>181</v>
      </c>
      <c r="D68" t="s">
        <v>230</v>
      </c>
      <c r="E68">
        <v>999</v>
      </c>
      <c r="F68">
        <f>499+30</f>
        <v>529</v>
      </c>
      <c r="G68" s="1">
        <v>44571</v>
      </c>
    </row>
    <row r="69" spans="1:7" x14ac:dyDescent="0.3">
      <c r="A69" t="s">
        <v>231</v>
      </c>
      <c r="B69" t="s">
        <v>232</v>
      </c>
      <c r="C69" t="s">
        <v>233</v>
      </c>
      <c r="D69" t="s">
        <v>234</v>
      </c>
      <c r="E69">
        <v>440</v>
      </c>
      <c r="F69">
        <f>395+30</f>
        <v>425</v>
      </c>
      <c r="G69" s="1">
        <v>44571</v>
      </c>
    </row>
    <row r="70" spans="1:7" x14ac:dyDescent="0.3">
      <c r="A70" t="s">
        <v>235</v>
      </c>
      <c r="B70" t="s">
        <v>236</v>
      </c>
      <c r="C70" t="s">
        <v>237</v>
      </c>
      <c r="D70" t="s">
        <v>238</v>
      </c>
      <c r="E70">
        <v>1495</v>
      </c>
      <c r="F70">
        <v>795</v>
      </c>
      <c r="G70" s="1">
        <v>44571</v>
      </c>
    </row>
    <row r="71" spans="1:7" x14ac:dyDescent="0.3">
      <c r="A71" t="s">
        <v>239</v>
      </c>
      <c r="B71" t="s">
        <v>240</v>
      </c>
      <c r="C71" t="s">
        <v>241</v>
      </c>
      <c r="D71" t="s">
        <v>242</v>
      </c>
      <c r="E71">
        <v>280</v>
      </c>
      <c r="F71">
        <f>250+30</f>
        <v>280</v>
      </c>
      <c r="G71" s="1">
        <v>44571</v>
      </c>
    </row>
    <row r="72" spans="1:7" x14ac:dyDescent="0.3">
      <c r="A72" t="s">
        <v>243</v>
      </c>
      <c r="B72" t="s">
        <v>244</v>
      </c>
      <c r="C72" t="s">
        <v>245</v>
      </c>
      <c r="D72" t="s">
        <v>246</v>
      </c>
      <c r="E72">
        <v>795</v>
      </c>
      <c r="F72">
        <f>695+30</f>
        <v>725</v>
      </c>
      <c r="G72" s="1">
        <v>44571</v>
      </c>
    </row>
    <row r="73" spans="1:7" x14ac:dyDescent="0.3">
      <c r="A73" t="s">
        <v>247</v>
      </c>
      <c r="B73" t="s">
        <v>248</v>
      </c>
      <c r="C73" t="s">
        <v>249</v>
      </c>
      <c r="D73" t="s">
        <v>250</v>
      </c>
      <c r="E73">
        <v>1899</v>
      </c>
      <c r="F73">
        <f>899+30</f>
        <v>929</v>
      </c>
      <c r="G73" s="1">
        <v>44571</v>
      </c>
    </row>
    <row r="74" spans="1:7" x14ac:dyDescent="0.3">
      <c r="A74" t="s">
        <v>251</v>
      </c>
      <c r="B74" t="s">
        <v>252</v>
      </c>
      <c r="C74" t="s">
        <v>253</v>
      </c>
      <c r="D74" t="s">
        <v>254</v>
      </c>
      <c r="E74">
        <v>1990</v>
      </c>
      <c r="F74">
        <f>1393+30</f>
        <v>1423</v>
      </c>
      <c r="G74" s="1">
        <v>44571</v>
      </c>
    </row>
    <row r="75" spans="1:7" x14ac:dyDescent="0.3">
      <c r="A75" t="s">
        <v>255</v>
      </c>
      <c r="B75" t="s">
        <v>256</v>
      </c>
      <c r="C75" t="s">
        <v>257</v>
      </c>
      <c r="D75" t="s">
        <v>258</v>
      </c>
      <c r="E75">
        <v>250</v>
      </c>
      <c r="F75">
        <f>230+30</f>
        <v>260</v>
      </c>
      <c r="G75" s="1">
        <v>44571</v>
      </c>
    </row>
    <row r="76" spans="1:7" x14ac:dyDescent="0.3">
      <c r="A76" t="s">
        <v>259</v>
      </c>
      <c r="B76" t="s">
        <v>260</v>
      </c>
      <c r="C76" t="s">
        <v>261</v>
      </c>
      <c r="D76" t="s">
        <v>262</v>
      </c>
      <c r="E76">
        <v>600</v>
      </c>
      <c r="F76">
        <f>449+30</f>
        <v>479</v>
      </c>
      <c r="G76" s="1">
        <v>44571</v>
      </c>
    </row>
    <row r="77" spans="1:7" x14ac:dyDescent="0.3">
      <c r="A77" t="s">
        <v>263</v>
      </c>
      <c r="B77" t="s">
        <v>264</v>
      </c>
      <c r="C77" t="s">
        <v>265</v>
      </c>
      <c r="D77" t="s">
        <v>266</v>
      </c>
      <c r="E77">
        <v>440</v>
      </c>
      <c r="F77">
        <f>395+30</f>
        <v>425</v>
      </c>
      <c r="G77" s="1">
        <v>44571</v>
      </c>
    </row>
    <row r="78" spans="1:7" x14ac:dyDescent="0.3">
      <c r="A78" t="s">
        <v>267</v>
      </c>
      <c r="B78" t="s">
        <v>268</v>
      </c>
      <c r="C78" t="s">
        <v>269</v>
      </c>
      <c r="D78" t="s">
        <v>270</v>
      </c>
      <c r="G78" s="1">
        <v>44571</v>
      </c>
    </row>
    <row r="79" spans="1:7" x14ac:dyDescent="0.3">
      <c r="A79" t="s">
        <v>271</v>
      </c>
      <c r="B79" t="s">
        <v>272</v>
      </c>
      <c r="C79" t="s">
        <v>273</v>
      </c>
      <c r="D79" t="s">
        <v>274</v>
      </c>
      <c r="E79">
        <v>2699</v>
      </c>
      <c r="F79">
        <f>1299+30</f>
        <v>1329</v>
      </c>
      <c r="G79" s="1">
        <v>44571</v>
      </c>
    </row>
    <row r="80" spans="1:7" x14ac:dyDescent="0.3">
      <c r="A80" t="s">
        <v>275</v>
      </c>
      <c r="B80" t="s">
        <v>276</v>
      </c>
      <c r="C80" t="s">
        <v>277</v>
      </c>
      <c r="D80" t="s">
        <v>278</v>
      </c>
      <c r="E80">
        <v>1999</v>
      </c>
      <c r="F80">
        <f>380+30</f>
        <v>410</v>
      </c>
      <c r="G80" s="1">
        <v>44571</v>
      </c>
    </row>
    <row r="81" spans="1:7" x14ac:dyDescent="0.3">
      <c r="A81" t="s">
        <v>279</v>
      </c>
      <c r="B81" t="s">
        <v>280</v>
      </c>
      <c r="C81" t="s">
        <v>281</v>
      </c>
      <c r="D81" t="s">
        <v>282</v>
      </c>
      <c r="E81">
        <v>1499</v>
      </c>
      <c r="F81">
        <f>899+30</f>
        <v>929</v>
      </c>
      <c r="G81" s="1">
        <v>44571</v>
      </c>
    </row>
    <row r="82" spans="1:7" x14ac:dyDescent="0.3">
      <c r="A82" t="s">
        <v>283</v>
      </c>
      <c r="B82" t="s">
        <v>284</v>
      </c>
      <c r="C82" t="s">
        <v>285</v>
      </c>
      <c r="D82" t="s">
        <v>286</v>
      </c>
      <c r="E82">
        <v>2599</v>
      </c>
      <c r="F82">
        <f>698+30</f>
        <v>728</v>
      </c>
      <c r="G82" s="1">
        <v>44571</v>
      </c>
    </row>
    <row r="83" spans="1:7" x14ac:dyDescent="0.3">
      <c r="A83" t="s">
        <v>287</v>
      </c>
      <c r="B83" t="s">
        <v>288</v>
      </c>
      <c r="C83" t="s">
        <v>289</v>
      </c>
      <c r="D83" t="s">
        <v>290</v>
      </c>
      <c r="E83">
        <v>900</v>
      </c>
      <c r="F83">
        <f>650+30</f>
        <v>680</v>
      </c>
      <c r="G83" s="1">
        <v>44571</v>
      </c>
    </row>
    <row r="84" spans="1:7" x14ac:dyDescent="0.3">
      <c r="A84" t="s">
        <v>291</v>
      </c>
      <c r="B84" t="s">
        <v>284</v>
      </c>
      <c r="C84" t="s">
        <v>285</v>
      </c>
      <c r="D84" t="s">
        <v>292</v>
      </c>
      <c r="E84">
        <v>2599</v>
      </c>
      <c r="F84">
        <f>698+30</f>
        <v>728</v>
      </c>
      <c r="G84" s="1">
        <v>44571</v>
      </c>
    </row>
    <row r="85" spans="1:7" x14ac:dyDescent="0.3">
      <c r="A85" t="s">
        <v>293</v>
      </c>
      <c r="B85" t="s">
        <v>294</v>
      </c>
      <c r="C85" t="s">
        <v>295</v>
      </c>
      <c r="D85" t="s">
        <v>296</v>
      </c>
      <c r="E85">
        <v>999</v>
      </c>
      <c r="F85">
        <f>499+30</f>
        <v>529</v>
      </c>
      <c r="G85" s="1">
        <v>44571</v>
      </c>
    </row>
    <row r="86" spans="1:7" x14ac:dyDescent="0.3">
      <c r="A86" t="s">
        <v>297</v>
      </c>
      <c r="B86" t="s">
        <v>298</v>
      </c>
      <c r="C86" t="s">
        <v>299</v>
      </c>
      <c r="D86" t="s">
        <v>300</v>
      </c>
      <c r="E86">
        <v>1600</v>
      </c>
      <c r="F86">
        <f>1200+30</f>
        <v>1230</v>
      </c>
      <c r="G86" s="1">
        <v>44571</v>
      </c>
    </row>
    <row r="87" spans="1:7" x14ac:dyDescent="0.3">
      <c r="A87" t="s">
        <v>301</v>
      </c>
      <c r="B87" t="s">
        <v>302</v>
      </c>
      <c r="C87" t="s">
        <v>303</v>
      </c>
      <c r="D87" t="s">
        <v>304</v>
      </c>
      <c r="E87">
        <v>1025</v>
      </c>
      <c r="F87">
        <f>949+30</f>
        <v>979</v>
      </c>
      <c r="G87" s="1">
        <v>44571</v>
      </c>
    </row>
    <row r="88" spans="1:7" x14ac:dyDescent="0.3">
      <c r="A88" t="s">
        <v>305</v>
      </c>
      <c r="B88" t="s">
        <v>306</v>
      </c>
      <c r="C88" t="s">
        <v>307</v>
      </c>
      <c r="D88" t="s">
        <v>308</v>
      </c>
      <c r="E88">
        <v>750</v>
      </c>
      <c r="F88">
        <f>590+30</f>
        <v>620</v>
      </c>
      <c r="G88" s="1">
        <v>44571</v>
      </c>
    </row>
    <row r="89" spans="1:7" x14ac:dyDescent="0.3">
      <c r="A89" t="s">
        <v>309</v>
      </c>
      <c r="B89" t="s">
        <v>310</v>
      </c>
      <c r="C89" t="s">
        <v>311</v>
      </c>
      <c r="D89" t="s">
        <v>312</v>
      </c>
      <c r="E89">
        <v>1299</v>
      </c>
      <c r="F89">
        <f>599+30</f>
        <v>629</v>
      </c>
      <c r="G89" s="1">
        <v>44571</v>
      </c>
    </row>
    <row r="90" spans="1:7" x14ac:dyDescent="0.3">
      <c r="A90" t="s">
        <v>313</v>
      </c>
      <c r="B90" t="s">
        <v>314</v>
      </c>
      <c r="C90" t="s">
        <v>315</v>
      </c>
      <c r="D90" t="s">
        <v>316</v>
      </c>
      <c r="E90">
        <v>18995</v>
      </c>
      <c r="F90">
        <f>15195+30</f>
        <v>15225</v>
      </c>
      <c r="G90" s="1">
        <v>44571</v>
      </c>
    </row>
    <row r="91" spans="1:7" x14ac:dyDescent="0.3">
      <c r="A91" t="s">
        <v>317</v>
      </c>
      <c r="B91" t="s">
        <v>318</v>
      </c>
      <c r="C91" t="s">
        <v>319</v>
      </c>
      <c r="D91" t="s">
        <v>320</v>
      </c>
      <c r="E91">
        <v>4995</v>
      </c>
      <c r="F91">
        <f>1995+30</f>
        <v>2025</v>
      </c>
      <c r="G91" s="1">
        <v>44571</v>
      </c>
    </row>
    <row r="92" spans="1:7" x14ac:dyDescent="0.3">
      <c r="A92" t="s">
        <v>321</v>
      </c>
      <c r="B92" t="s">
        <v>322</v>
      </c>
      <c r="C92" t="s">
        <v>323</v>
      </c>
      <c r="D92" t="s">
        <v>324</v>
      </c>
      <c r="E92">
        <v>13699</v>
      </c>
      <c r="F92">
        <f>13099+30</f>
        <v>13129</v>
      </c>
      <c r="G92" s="1">
        <v>44571</v>
      </c>
    </row>
    <row r="93" spans="1:7" x14ac:dyDescent="0.3">
      <c r="A93" t="s">
        <v>325</v>
      </c>
      <c r="B93" t="s">
        <v>326</v>
      </c>
      <c r="C93" t="s">
        <v>319</v>
      </c>
      <c r="D93" t="s">
        <v>327</v>
      </c>
      <c r="E93">
        <v>3495</v>
      </c>
      <c r="F93">
        <f>1223+30</f>
        <v>1253</v>
      </c>
      <c r="G93" s="1">
        <v>44571</v>
      </c>
    </row>
    <row r="94" spans="1:7" x14ac:dyDescent="0.3">
      <c r="A94" t="s">
        <v>328</v>
      </c>
      <c r="B94" t="s">
        <v>329</v>
      </c>
      <c r="C94" t="s">
        <v>330</v>
      </c>
      <c r="D94" t="s">
        <v>331</v>
      </c>
      <c r="E94">
        <v>24400</v>
      </c>
      <c r="F94">
        <f>24400+30</f>
        <v>24430</v>
      </c>
      <c r="G94" s="1">
        <v>44571</v>
      </c>
    </row>
    <row r="95" spans="1:7" x14ac:dyDescent="0.3">
      <c r="A95" t="s">
        <v>332</v>
      </c>
      <c r="B95" t="s">
        <v>333</v>
      </c>
      <c r="C95" t="s">
        <v>334</v>
      </c>
      <c r="D95" t="s">
        <v>335</v>
      </c>
      <c r="E95">
        <v>1095</v>
      </c>
      <c r="F95">
        <f>595+30</f>
        <v>625</v>
      </c>
      <c r="G95" s="1">
        <v>44571</v>
      </c>
    </row>
    <row r="96" spans="1:7" x14ac:dyDescent="0.3">
      <c r="A96" t="s">
        <v>336</v>
      </c>
      <c r="B96" t="s">
        <v>337</v>
      </c>
      <c r="C96" t="s">
        <v>338</v>
      </c>
      <c r="D96" t="s">
        <v>339</v>
      </c>
      <c r="E96">
        <v>1099</v>
      </c>
      <c r="F96">
        <f>449+30</f>
        <v>479</v>
      </c>
      <c r="G96" s="1">
        <v>44571</v>
      </c>
    </row>
    <row r="97" spans="1:7" x14ac:dyDescent="0.3">
      <c r="A97" t="s">
        <v>340</v>
      </c>
      <c r="B97" t="s">
        <v>341</v>
      </c>
      <c r="C97" t="s">
        <v>342</v>
      </c>
      <c r="D97" t="s">
        <v>343</v>
      </c>
      <c r="E97">
        <v>5398</v>
      </c>
      <c r="F97">
        <f>2599+30</f>
        <v>2629</v>
      </c>
      <c r="G97" s="1">
        <v>44571</v>
      </c>
    </row>
    <row r="98" spans="1:7" x14ac:dyDescent="0.3">
      <c r="A98" t="s">
        <v>344</v>
      </c>
      <c r="B98" t="s">
        <v>345</v>
      </c>
      <c r="C98" t="s">
        <v>319</v>
      </c>
      <c r="D98" t="s">
        <v>346</v>
      </c>
      <c r="E98">
        <v>2499</v>
      </c>
      <c r="F98">
        <f>2250+30</f>
        <v>2280</v>
      </c>
      <c r="G98" s="1">
        <v>44571</v>
      </c>
    </row>
    <row r="99" spans="1:7" x14ac:dyDescent="0.3">
      <c r="A99" t="s">
        <v>347</v>
      </c>
      <c r="B99" t="s">
        <v>348</v>
      </c>
      <c r="C99" t="s">
        <v>349</v>
      </c>
      <c r="D99" t="s">
        <v>350</v>
      </c>
      <c r="E99">
        <v>3999</v>
      </c>
      <c r="F99">
        <f>849+30</f>
        <v>879</v>
      </c>
      <c r="G99" s="1">
        <v>44571</v>
      </c>
    </row>
    <row r="100" spans="1:7" x14ac:dyDescent="0.3">
      <c r="A100" t="s">
        <v>351</v>
      </c>
      <c r="B100" t="s">
        <v>352</v>
      </c>
      <c r="C100" t="s">
        <v>319</v>
      </c>
      <c r="D100" t="s">
        <v>353</v>
      </c>
      <c r="E100">
        <v>1799</v>
      </c>
      <c r="F100">
        <f>719+30</f>
        <v>749</v>
      </c>
      <c r="G100" s="1">
        <v>44571</v>
      </c>
    </row>
    <row r="101" spans="1:7" x14ac:dyDescent="0.3">
      <c r="A101" t="s">
        <v>354</v>
      </c>
      <c r="B101" t="s">
        <v>355</v>
      </c>
      <c r="C101" t="s">
        <v>356</v>
      </c>
      <c r="D101" t="s">
        <v>357</v>
      </c>
      <c r="E101">
        <v>1415</v>
      </c>
      <c r="F101">
        <f>1202+30</f>
        <v>1232</v>
      </c>
      <c r="G101" s="1">
        <v>44571</v>
      </c>
    </row>
    <row r="102" spans="1:7" x14ac:dyDescent="0.3">
      <c r="A102" t="s">
        <v>358</v>
      </c>
      <c r="B102" t="s">
        <v>359</v>
      </c>
      <c r="C102" t="s">
        <v>360</v>
      </c>
      <c r="D102" t="s">
        <v>361</v>
      </c>
      <c r="E102">
        <v>1099</v>
      </c>
      <c r="F102">
        <f>399+30</f>
        <v>429</v>
      </c>
      <c r="G102" s="1">
        <v>44571</v>
      </c>
    </row>
    <row r="103" spans="1:7" x14ac:dyDescent="0.3">
      <c r="A103" t="s">
        <v>362</v>
      </c>
      <c r="B103" t="s">
        <v>363</v>
      </c>
      <c r="C103" t="s">
        <v>319</v>
      </c>
      <c r="D103" t="s">
        <v>364</v>
      </c>
      <c r="E103">
        <v>2095</v>
      </c>
      <c r="F103">
        <f>999+30</f>
        <v>1029</v>
      </c>
      <c r="G103" s="1">
        <v>44571</v>
      </c>
    </row>
    <row r="104" spans="1:7" x14ac:dyDescent="0.3">
      <c r="A104" t="s">
        <v>365</v>
      </c>
      <c r="B104" t="s">
        <v>366</v>
      </c>
      <c r="C104" t="s">
        <v>319</v>
      </c>
      <c r="D104" t="s">
        <v>367</v>
      </c>
      <c r="E104">
        <v>3999</v>
      </c>
      <c r="F104">
        <f>2099+30</f>
        <v>2129</v>
      </c>
      <c r="G104" s="1">
        <v>44571</v>
      </c>
    </row>
    <row r="105" spans="1:7" x14ac:dyDescent="0.3">
      <c r="A105" t="s">
        <v>368</v>
      </c>
      <c r="B105" t="s">
        <v>369</v>
      </c>
      <c r="C105" t="s">
        <v>370</v>
      </c>
      <c r="D105" t="s">
        <v>371</v>
      </c>
      <c r="E105">
        <v>999</v>
      </c>
      <c r="F105">
        <f>399+30</f>
        <v>429</v>
      </c>
      <c r="G105" s="1">
        <v>44571</v>
      </c>
    </row>
    <row r="106" spans="1:7" x14ac:dyDescent="0.3">
      <c r="A106" t="s">
        <v>372</v>
      </c>
      <c r="B106" t="s">
        <v>373</v>
      </c>
      <c r="C106" t="s">
        <v>319</v>
      </c>
      <c r="D106" t="s">
        <v>374</v>
      </c>
      <c r="E106">
        <v>3295</v>
      </c>
      <c r="F106">
        <f>2795+30</f>
        <v>2825</v>
      </c>
      <c r="G106" s="1">
        <v>44571</v>
      </c>
    </row>
    <row r="107" spans="1:7" x14ac:dyDescent="0.3">
      <c r="A107" t="s">
        <v>375</v>
      </c>
      <c r="B107" t="s">
        <v>376</v>
      </c>
      <c r="C107" t="s">
        <v>319</v>
      </c>
      <c r="D107" t="s">
        <v>377</v>
      </c>
      <c r="E107">
        <v>2499</v>
      </c>
      <c r="F107">
        <f>1249+30</f>
        <v>1279</v>
      </c>
      <c r="G107" s="1">
        <v>44571</v>
      </c>
    </row>
    <row r="108" spans="1:7" x14ac:dyDescent="0.3">
      <c r="A108" t="s">
        <v>378</v>
      </c>
      <c r="B108" t="s">
        <v>379</v>
      </c>
      <c r="C108" t="s">
        <v>380</v>
      </c>
      <c r="D108" t="s">
        <v>381</v>
      </c>
      <c r="E108">
        <v>5495</v>
      </c>
      <c r="F108">
        <f>4995+30</f>
        <v>5025</v>
      </c>
      <c r="G108" s="1">
        <v>44571</v>
      </c>
    </row>
    <row r="109" spans="1:7" x14ac:dyDescent="0.3">
      <c r="A109" t="s">
        <v>382</v>
      </c>
      <c r="B109" t="s">
        <v>383</v>
      </c>
      <c r="C109" t="s">
        <v>319</v>
      </c>
      <c r="D109" t="s">
        <v>384</v>
      </c>
      <c r="E109">
        <v>2299</v>
      </c>
      <c r="F109">
        <f>2299+30</f>
        <v>2329</v>
      </c>
      <c r="G109" s="1">
        <v>44571</v>
      </c>
    </row>
    <row r="110" spans="1:7" x14ac:dyDescent="0.3">
      <c r="A110" t="s">
        <v>385</v>
      </c>
      <c r="B110" t="s">
        <v>386</v>
      </c>
      <c r="C110" t="s">
        <v>387</v>
      </c>
      <c r="D110" t="s">
        <v>388</v>
      </c>
      <c r="E110">
        <v>107750</v>
      </c>
      <c r="F110">
        <f>107750+30</f>
        <v>107780</v>
      </c>
      <c r="G110" s="1">
        <v>44571</v>
      </c>
    </row>
    <row r="111" spans="1:7" x14ac:dyDescent="0.3">
      <c r="A111" t="s">
        <v>389</v>
      </c>
      <c r="B111" t="s">
        <v>390</v>
      </c>
      <c r="C111" t="s">
        <v>319</v>
      </c>
      <c r="D111" t="s">
        <v>391</v>
      </c>
      <c r="E111">
        <v>4195</v>
      </c>
      <c r="F111">
        <f>3146+30</f>
        <v>3176</v>
      </c>
      <c r="G111" s="1">
        <v>44571</v>
      </c>
    </row>
    <row r="112" spans="1:7" x14ac:dyDescent="0.3">
      <c r="A112" t="s">
        <v>392</v>
      </c>
      <c r="B112" t="s">
        <v>393</v>
      </c>
      <c r="C112" t="s">
        <v>319</v>
      </c>
      <c r="D112" t="s">
        <v>394</v>
      </c>
      <c r="E112">
        <v>1499</v>
      </c>
      <c r="F112">
        <f>1270+30</f>
        <v>1300</v>
      </c>
      <c r="G112" s="1">
        <v>44571</v>
      </c>
    </row>
    <row r="113" spans="1:7" x14ac:dyDescent="0.3">
      <c r="A113" t="s">
        <v>395</v>
      </c>
      <c r="B113" t="s">
        <v>396</v>
      </c>
      <c r="C113" t="s">
        <v>397</v>
      </c>
      <c r="D113" t="s">
        <v>398</v>
      </c>
      <c r="E113">
        <v>2795</v>
      </c>
      <c r="F113">
        <f>1817+30</f>
        <v>1847</v>
      </c>
      <c r="G113" s="1">
        <v>44571</v>
      </c>
    </row>
    <row r="114" spans="1:7" x14ac:dyDescent="0.3">
      <c r="A114" t="s">
        <v>399</v>
      </c>
      <c r="B114" t="s">
        <v>352</v>
      </c>
      <c r="C114" t="s">
        <v>319</v>
      </c>
      <c r="D114" t="s">
        <v>400</v>
      </c>
      <c r="E114">
        <v>3199</v>
      </c>
      <c r="F114">
        <f>1919+30</f>
        <v>1949</v>
      </c>
      <c r="G114" s="1">
        <v>44571</v>
      </c>
    </row>
    <row r="115" spans="1:7" x14ac:dyDescent="0.3">
      <c r="A115" t="s">
        <v>401</v>
      </c>
      <c r="B115" t="s">
        <v>402</v>
      </c>
      <c r="C115" t="s">
        <v>319</v>
      </c>
      <c r="D115" t="s">
        <v>403</v>
      </c>
      <c r="E115">
        <v>4295</v>
      </c>
      <c r="F115">
        <f>3221+30</f>
        <v>3251</v>
      </c>
      <c r="G115" s="1">
        <v>44571</v>
      </c>
    </row>
    <row r="116" spans="1:7" x14ac:dyDescent="0.3">
      <c r="A116" t="s">
        <v>404</v>
      </c>
      <c r="B116" t="s">
        <v>405</v>
      </c>
      <c r="C116" t="s">
        <v>406</v>
      </c>
      <c r="D116" t="s">
        <v>407</v>
      </c>
      <c r="E116">
        <v>1199</v>
      </c>
      <c r="F116">
        <f>429+30</f>
        <v>459</v>
      </c>
      <c r="G116" s="1">
        <v>44571</v>
      </c>
    </row>
    <row r="117" spans="1:7" x14ac:dyDescent="0.3">
      <c r="A117" t="s">
        <v>408</v>
      </c>
      <c r="B117" t="s">
        <v>409</v>
      </c>
      <c r="C117" t="s">
        <v>319</v>
      </c>
      <c r="D117" t="s">
        <v>410</v>
      </c>
      <c r="E117">
        <v>3995</v>
      </c>
      <c r="F117">
        <f>3995+30</f>
        <v>4025</v>
      </c>
      <c r="G117" s="1">
        <v>44571</v>
      </c>
    </row>
    <row r="118" spans="1:7" x14ac:dyDescent="0.3">
      <c r="A118" t="s">
        <v>411</v>
      </c>
      <c r="B118" t="s">
        <v>412</v>
      </c>
      <c r="C118" t="s">
        <v>413</v>
      </c>
      <c r="D118" t="s">
        <v>414</v>
      </c>
      <c r="E118">
        <v>571230</v>
      </c>
      <c r="F118">
        <f>571230+30</f>
        <v>571260</v>
      </c>
      <c r="G118" s="1">
        <v>44571</v>
      </c>
    </row>
    <row r="119" spans="1:7" x14ac:dyDescent="0.3">
      <c r="A119" t="s">
        <v>415</v>
      </c>
      <c r="B119" t="s">
        <v>416</v>
      </c>
      <c r="C119" t="s">
        <v>319</v>
      </c>
      <c r="D119" t="s">
        <v>417</v>
      </c>
      <c r="E119">
        <v>1199</v>
      </c>
      <c r="F119">
        <f>899+30</f>
        <v>929</v>
      </c>
      <c r="G119" s="1">
        <v>44571</v>
      </c>
    </row>
    <row r="120" spans="1:7" x14ac:dyDescent="0.3">
      <c r="A120" t="s">
        <v>418</v>
      </c>
      <c r="B120" t="s">
        <v>419</v>
      </c>
      <c r="C120" t="s">
        <v>319</v>
      </c>
      <c r="D120" t="s">
        <v>420</v>
      </c>
      <c r="E120">
        <v>1049</v>
      </c>
      <c r="F120">
        <f>499+30</f>
        <v>529</v>
      </c>
      <c r="G120" s="1">
        <v>44571</v>
      </c>
    </row>
    <row r="121" spans="1:7" x14ac:dyDescent="0.3">
      <c r="A121" t="s">
        <v>421</v>
      </c>
      <c r="B121" t="s">
        <v>422</v>
      </c>
      <c r="C121" t="s">
        <v>423</v>
      </c>
      <c r="D121" t="s">
        <v>424</v>
      </c>
      <c r="E121">
        <v>2000</v>
      </c>
      <c r="F121">
        <f>699+30</f>
        <v>729</v>
      </c>
      <c r="G121" s="1">
        <v>44571</v>
      </c>
    </row>
    <row r="122" spans="1:7" x14ac:dyDescent="0.3">
      <c r="A122" t="s">
        <v>425</v>
      </c>
      <c r="B122" t="s">
        <v>426</v>
      </c>
      <c r="C122" t="s">
        <v>319</v>
      </c>
      <c r="D122" t="s">
        <v>427</v>
      </c>
      <c r="E122">
        <v>3499</v>
      </c>
      <c r="F122">
        <f>2799+30</f>
        <v>2829</v>
      </c>
      <c r="G122" s="1">
        <v>44571</v>
      </c>
    </row>
    <row r="123" spans="1:7" x14ac:dyDescent="0.3">
      <c r="A123" t="s">
        <v>428</v>
      </c>
      <c r="B123" t="s">
        <v>376</v>
      </c>
      <c r="C123" t="s">
        <v>319</v>
      </c>
      <c r="D123" t="s">
        <v>429</v>
      </c>
      <c r="E123">
        <v>2299</v>
      </c>
      <c r="F123">
        <f>899+30</f>
        <v>929</v>
      </c>
      <c r="G123" s="1">
        <v>44571</v>
      </c>
    </row>
    <row r="124" spans="1:7" x14ac:dyDescent="0.3">
      <c r="A124" t="s">
        <v>430</v>
      </c>
      <c r="B124" t="s">
        <v>376</v>
      </c>
      <c r="C124" t="s">
        <v>319</v>
      </c>
      <c r="D124" t="s">
        <v>431</v>
      </c>
      <c r="E124">
        <v>1999</v>
      </c>
      <c r="F124">
        <f>999+30</f>
        <v>1029</v>
      </c>
      <c r="G124" s="1">
        <v>44571</v>
      </c>
    </row>
    <row r="125" spans="1:7" x14ac:dyDescent="0.3">
      <c r="A125" t="s">
        <v>432</v>
      </c>
      <c r="B125" t="s">
        <v>433</v>
      </c>
      <c r="C125" t="s">
        <v>356</v>
      </c>
      <c r="D125" t="s">
        <v>434</v>
      </c>
      <c r="E125">
        <v>1120</v>
      </c>
      <c r="F125">
        <f>952+30</f>
        <v>982</v>
      </c>
      <c r="G125" s="1">
        <v>44571</v>
      </c>
    </row>
    <row r="126" spans="1:7" x14ac:dyDescent="0.3">
      <c r="A126" t="s">
        <v>435</v>
      </c>
      <c r="B126" t="s">
        <v>376</v>
      </c>
      <c r="C126" t="s">
        <v>319</v>
      </c>
      <c r="D126" t="s">
        <v>436</v>
      </c>
      <c r="E126">
        <v>2799</v>
      </c>
      <c r="F126">
        <f>1299+30</f>
        <v>1329</v>
      </c>
      <c r="G126" s="1">
        <v>44571</v>
      </c>
    </row>
    <row r="127" spans="1:7" x14ac:dyDescent="0.3">
      <c r="A127" t="s">
        <v>437</v>
      </c>
      <c r="B127" t="s">
        <v>438</v>
      </c>
      <c r="C127" t="s">
        <v>319</v>
      </c>
      <c r="D127" t="s">
        <v>439</v>
      </c>
      <c r="E127">
        <v>3495</v>
      </c>
      <c r="F127">
        <f>2621+30</f>
        <v>2651</v>
      </c>
      <c r="G127" s="1">
        <v>44571</v>
      </c>
    </row>
    <row r="128" spans="1:7" x14ac:dyDescent="0.3">
      <c r="A128" t="s">
        <v>440</v>
      </c>
      <c r="B128" t="s">
        <v>441</v>
      </c>
      <c r="C128" t="s">
        <v>442</v>
      </c>
      <c r="D128" t="s">
        <v>443</v>
      </c>
      <c r="E128">
        <v>1699</v>
      </c>
      <c r="F128">
        <f>849+30</f>
        <v>879</v>
      </c>
      <c r="G128" s="1">
        <v>44571</v>
      </c>
    </row>
    <row r="129" spans="1:7" x14ac:dyDescent="0.3">
      <c r="A129" t="s">
        <v>444</v>
      </c>
      <c r="B129" t="s">
        <v>352</v>
      </c>
      <c r="C129" t="s">
        <v>319</v>
      </c>
      <c r="D129" t="s">
        <v>445</v>
      </c>
      <c r="E129">
        <v>1599</v>
      </c>
      <c r="F129">
        <f>639+30</f>
        <v>669</v>
      </c>
      <c r="G129" s="1">
        <v>44571</v>
      </c>
    </row>
    <row r="130" spans="1:7" x14ac:dyDescent="0.3">
      <c r="A130" t="s">
        <v>446</v>
      </c>
      <c r="B130" t="s">
        <v>373</v>
      </c>
      <c r="C130" t="s">
        <v>319</v>
      </c>
      <c r="D130" t="s">
        <v>447</v>
      </c>
      <c r="E130">
        <v>3295</v>
      </c>
      <c r="F130">
        <f>2395+30</f>
        <v>2425</v>
      </c>
      <c r="G130" s="1">
        <v>44571</v>
      </c>
    </row>
    <row r="131" spans="1:7" x14ac:dyDescent="0.3">
      <c r="A131" t="s">
        <v>448</v>
      </c>
      <c r="B131" t="s">
        <v>449</v>
      </c>
      <c r="C131" t="s">
        <v>360</v>
      </c>
      <c r="D131" t="s">
        <v>450</v>
      </c>
      <c r="E131">
        <v>1099</v>
      </c>
      <c r="F131">
        <f>399+30</f>
        <v>429</v>
      </c>
      <c r="G131" s="1">
        <v>44571</v>
      </c>
    </row>
    <row r="132" spans="1:7" x14ac:dyDescent="0.3">
      <c r="A132" t="s">
        <v>451</v>
      </c>
      <c r="B132" t="s">
        <v>452</v>
      </c>
      <c r="C132" t="s">
        <v>397</v>
      </c>
      <c r="D132" t="s">
        <v>453</v>
      </c>
      <c r="E132">
        <v>3295</v>
      </c>
      <c r="F132">
        <f>1812+30</f>
        <v>1842</v>
      </c>
      <c r="G132" s="1">
        <v>44571</v>
      </c>
    </row>
    <row r="133" spans="1:7" x14ac:dyDescent="0.3">
      <c r="A133" t="s">
        <v>454</v>
      </c>
      <c r="B133" t="s">
        <v>352</v>
      </c>
      <c r="C133" t="s">
        <v>319</v>
      </c>
      <c r="D133" t="s">
        <v>455</v>
      </c>
      <c r="E133">
        <v>3499</v>
      </c>
      <c r="F133">
        <f>2274+30</f>
        <v>2304</v>
      </c>
      <c r="G133" s="1">
        <v>44571</v>
      </c>
    </row>
    <row r="134" spans="1:7" x14ac:dyDescent="0.3">
      <c r="A134" t="s">
        <v>456</v>
      </c>
      <c r="B134" t="s">
        <v>457</v>
      </c>
      <c r="C134" t="s">
        <v>458</v>
      </c>
      <c r="D134" t="s">
        <v>459</v>
      </c>
      <c r="E134">
        <v>350</v>
      </c>
      <c r="F134">
        <f>350+30</f>
        <v>380</v>
      </c>
      <c r="G134" s="1">
        <v>44571</v>
      </c>
    </row>
    <row r="135" spans="1:7" x14ac:dyDescent="0.3">
      <c r="A135" t="s">
        <v>460</v>
      </c>
      <c r="B135" t="s">
        <v>461</v>
      </c>
      <c r="C135" t="s">
        <v>319</v>
      </c>
      <c r="D135" t="s">
        <v>462</v>
      </c>
      <c r="E135">
        <v>3695</v>
      </c>
      <c r="F135">
        <f>2771+30</f>
        <v>2801</v>
      </c>
      <c r="G135" s="1">
        <v>44571</v>
      </c>
    </row>
    <row r="136" spans="1:7" x14ac:dyDescent="0.3">
      <c r="A136" t="s">
        <v>463</v>
      </c>
      <c r="B136" t="s">
        <v>464</v>
      </c>
      <c r="C136" t="s">
        <v>465</v>
      </c>
      <c r="D136" t="s">
        <v>466</v>
      </c>
      <c r="E136">
        <v>201000</v>
      </c>
      <c r="F136">
        <f>201000+30</f>
        <v>201030</v>
      </c>
      <c r="G136" s="1">
        <v>44571</v>
      </c>
    </row>
    <row r="137" spans="1:7" x14ac:dyDescent="0.3">
      <c r="A137" t="s">
        <v>467</v>
      </c>
      <c r="B137" t="s">
        <v>468</v>
      </c>
      <c r="C137" t="s">
        <v>319</v>
      </c>
      <c r="D137" t="s">
        <v>469</v>
      </c>
      <c r="E137">
        <v>3399</v>
      </c>
      <c r="F137">
        <f>1359+30</f>
        <v>1389</v>
      </c>
      <c r="G137" s="1">
        <v>44571</v>
      </c>
    </row>
    <row r="138" spans="1:7" x14ac:dyDescent="0.3">
      <c r="A138" t="s">
        <v>470</v>
      </c>
      <c r="B138" t="s">
        <v>471</v>
      </c>
      <c r="C138" t="s">
        <v>319</v>
      </c>
      <c r="D138" t="s">
        <v>472</v>
      </c>
      <c r="E138">
        <v>2199</v>
      </c>
      <c r="F138">
        <f>1599+30</f>
        <v>1629</v>
      </c>
      <c r="G138" s="1">
        <v>44571</v>
      </c>
    </row>
    <row r="139" spans="1:7" x14ac:dyDescent="0.3">
      <c r="A139" t="s">
        <v>473</v>
      </c>
      <c r="B139" t="s">
        <v>474</v>
      </c>
      <c r="C139" t="s">
        <v>475</v>
      </c>
      <c r="D139" t="s">
        <v>476</v>
      </c>
      <c r="E139">
        <v>1200</v>
      </c>
      <c r="F139">
        <f>399+30</f>
        <v>429</v>
      </c>
      <c r="G139" s="1">
        <v>44571</v>
      </c>
    </row>
    <row r="140" spans="1:7" x14ac:dyDescent="0.3">
      <c r="A140" t="s">
        <v>477</v>
      </c>
      <c r="B140" t="s">
        <v>478</v>
      </c>
      <c r="C140" t="s">
        <v>479</v>
      </c>
      <c r="D140" t="s">
        <v>480</v>
      </c>
      <c r="E140">
        <v>1550</v>
      </c>
      <c r="F140">
        <f>525+30</f>
        <v>555</v>
      </c>
      <c r="G140" s="1">
        <v>44571</v>
      </c>
    </row>
    <row r="141" spans="1:7" x14ac:dyDescent="0.3">
      <c r="A141" t="s">
        <v>481</v>
      </c>
      <c r="B141" t="s">
        <v>482</v>
      </c>
      <c r="C141" t="s">
        <v>319</v>
      </c>
      <c r="D141" t="s">
        <v>483</v>
      </c>
      <c r="E141">
        <v>2999</v>
      </c>
      <c r="F141">
        <f>2399+30</f>
        <v>2429</v>
      </c>
      <c r="G141" s="1">
        <v>44571</v>
      </c>
    </row>
    <row r="142" spans="1:7" x14ac:dyDescent="0.3">
      <c r="A142" t="s">
        <v>484</v>
      </c>
      <c r="B142" t="s">
        <v>376</v>
      </c>
      <c r="C142" t="s">
        <v>319</v>
      </c>
      <c r="D142" t="s">
        <v>485</v>
      </c>
      <c r="E142">
        <v>2299</v>
      </c>
      <c r="F142">
        <f>899+30</f>
        <v>929</v>
      </c>
      <c r="G142" s="1">
        <v>44571</v>
      </c>
    </row>
    <row r="143" spans="1:7" x14ac:dyDescent="0.3">
      <c r="A143" t="s">
        <v>486</v>
      </c>
      <c r="B143" t="s">
        <v>487</v>
      </c>
      <c r="C143" t="s">
        <v>319</v>
      </c>
      <c r="D143" t="s">
        <v>488</v>
      </c>
      <c r="E143">
        <v>3999</v>
      </c>
      <c r="F143">
        <f>3499+30</f>
        <v>3529</v>
      </c>
      <c r="G143" s="1">
        <v>44571</v>
      </c>
    </row>
    <row r="144" spans="1:7" x14ac:dyDescent="0.3">
      <c r="A144" t="s">
        <v>489</v>
      </c>
      <c r="B144" t="s">
        <v>490</v>
      </c>
      <c r="C144" t="s">
        <v>319</v>
      </c>
      <c r="D144" t="s">
        <v>491</v>
      </c>
      <c r="E144">
        <v>2299</v>
      </c>
      <c r="F144">
        <f>2069+30</f>
        <v>2099</v>
      </c>
      <c r="G144" s="1">
        <v>44571</v>
      </c>
    </row>
    <row r="145" spans="1:7" x14ac:dyDescent="0.3">
      <c r="A145" t="s">
        <v>492</v>
      </c>
      <c r="B145" t="s">
        <v>493</v>
      </c>
      <c r="C145" t="s">
        <v>494</v>
      </c>
      <c r="D145" t="s">
        <v>495</v>
      </c>
      <c r="E145">
        <v>375</v>
      </c>
      <c r="F145">
        <f>263+30</f>
        <v>293</v>
      </c>
      <c r="G145" s="1">
        <v>44571</v>
      </c>
    </row>
    <row r="146" spans="1:7" x14ac:dyDescent="0.3">
      <c r="A146" t="s">
        <v>496</v>
      </c>
      <c r="B146" t="s">
        <v>497</v>
      </c>
      <c r="C146" t="s">
        <v>498</v>
      </c>
      <c r="D146" t="s">
        <v>499</v>
      </c>
      <c r="E146">
        <v>1199</v>
      </c>
      <c r="F146">
        <f>959+30</f>
        <v>989</v>
      </c>
      <c r="G146" s="1">
        <v>44571</v>
      </c>
    </row>
    <row r="147" spans="1:7" x14ac:dyDescent="0.3">
      <c r="A147" t="s">
        <v>500</v>
      </c>
      <c r="B147" t="s">
        <v>352</v>
      </c>
      <c r="C147" t="s">
        <v>319</v>
      </c>
      <c r="D147" t="s">
        <v>501</v>
      </c>
      <c r="E147">
        <v>2199</v>
      </c>
      <c r="F147">
        <f>1099+30</f>
        <v>1129</v>
      </c>
      <c r="G147" s="1">
        <v>44571</v>
      </c>
    </row>
    <row r="148" spans="1:7" x14ac:dyDescent="0.3">
      <c r="A148" t="s">
        <v>502</v>
      </c>
      <c r="B148" t="s">
        <v>503</v>
      </c>
      <c r="C148" t="s">
        <v>494</v>
      </c>
      <c r="D148" t="s">
        <v>504</v>
      </c>
      <c r="E148">
        <v>475</v>
      </c>
      <c r="F148">
        <f>333+30</f>
        <v>363</v>
      </c>
      <c r="G148" s="1">
        <v>44571</v>
      </c>
    </row>
    <row r="149" spans="1:7" x14ac:dyDescent="0.3">
      <c r="A149" t="s">
        <v>505</v>
      </c>
      <c r="B149" t="s">
        <v>506</v>
      </c>
      <c r="C149" t="s">
        <v>334</v>
      </c>
      <c r="D149" t="s">
        <v>507</v>
      </c>
      <c r="E149">
        <v>1095</v>
      </c>
      <c r="F149">
        <f>595+30</f>
        <v>625</v>
      </c>
      <c r="G149" s="1">
        <v>44571</v>
      </c>
    </row>
    <row r="150" spans="1:7" x14ac:dyDescent="0.3">
      <c r="A150" t="s">
        <v>508</v>
      </c>
      <c r="B150" t="s">
        <v>509</v>
      </c>
      <c r="C150" t="s">
        <v>510</v>
      </c>
      <c r="D150" t="s">
        <v>511</v>
      </c>
      <c r="E150">
        <v>399</v>
      </c>
      <c r="F150">
        <f>144+30</f>
        <v>174</v>
      </c>
      <c r="G150" s="1">
        <v>44571</v>
      </c>
    </row>
    <row r="151" spans="1:7" x14ac:dyDescent="0.3">
      <c r="A151" t="s">
        <v>512</v>
      </c>
      <c r="B151" t="s">
        <v>513</v>
      </c>
      <c r="C151" t="s">
        <v>319</v>
      </c>
      <c r="D151" t="s">
        <v>514</v>
      </c>
      <c r="E151">
        <v>3999</v>
      </c>
      <c r="F151">
        <f>3999+30</f>
        <v>4029</v>
      </c>
      <c r="G151" s="1">
        <v>44571</v>
      </c>
    </row>
    <row r="152" spans="1:7" x14ac:dyDescent="0.3">
      <c r="A152" t="s">
        <v>515</v>
      </c>
      <c r="B152" t="s">
        <v>516</v>
      </c>
      <c r="C152" t="s">
        <v>517</v>
      </c>
      <c r="D152" t="s">
        <v>518</v>
      </c>
      <c r="E152">
        <v>3999</v>
      </c>
      <c r="F152">
        <f>899+30</f>
        <v>929</v>
      </c>
      <c r="G152" s="1">
        <v>44571</v>
      </c>
    </row>
    <row r="153" spans="1:7" x14ac:dyDescent="0.3">
      <c r="A153" t="s">
        <v>519</v>
      </c>
      <c r="B153" t="s">
        <v>520</v>
      </c>
      <c r="C153" t="s">
        <v>319</v>
      </c>
      <c r="D153" t="s">
        <v>521</v>
      </c>
      <c r="E153">
        <v>1799</v>
      </c>
      <c r="F153">
        <f>899+30</f>
        <v>929</v>
      </c>
      <c r="G153" s="1">
        <v>44571</v>
      </c>
    </row>
    <row r="154" spans="1:7" x14ac:dyDescent="0.3">
      <c r="A154" t="s">
        <v>522</v>
      </c>
      <c r="B154" t="s">
        <v>523</v>
      </c>
      <c r="C154" t="s">
        <v>524</v>
      </c>
      <c r="D154" t="s">
        <v>525</v>
      </c>
      <c r="E154">
        <v>1299</v>
      </c>
      <c r="F154">
        <f>549+30</f>
        <v>579</v>
      </c>
      <c r="G154" s="1">
        <v>44571</v>
      </c>
    </row>
    <row r="155" spans="1:7" x14ac:dyDescent="0.3">
      <c r="A155" t="s">
        <v>526</v>
      </c>
      <c r="B155" t="s">
        <v>527</v>
      </c>
      <c r="C155" t="s">
        <v>528</v>
      </c>
      <c r="D155" t="s">
        <v>529</v>
      </c>
      <c r="E155">
        <v>4999</v>
      </c>
      <c r="F155">
        <f>1899+30</f>
        <v>1929</v>
      </c>
      <c r="G155" s="1">
        <v>44571</v>
      </c>
    </row>
    <row r="156" spans="1:7" x14ac:dyDescent="0.3">
      <c r="A156" t="s">
        <v>530</v>
      </c>
      <c r="B156" t="s">
        <v>393</v>
      </c>
      <c r="C156" t="s">
        <v>319</v>
      </c>
      <c r="D156" t="s">
        <v>531</v>
      </c>
      <c r="E156">
        <v>2995</v>
      </c>
      <c r="F156">
        <f>2995+30</f>
        <v>3025</v>
      </c>
      <c r="G156" s="1">
        <v>44571</v>
      </c>
    </row>
    <row r="157" spans="1:7" x14ac:dyDescent="0.3">
      <c r="A157" t="s">
        <v>532</v>
      </c>
      <c r="B157" t="s">
        <v>376</v>
      </c>
      <c r="C157" t="s">
        <v>319</v>
      </c>
      <c r="D157" t="s">
        <v>533</v>
      </c>
      <c r="E157">
        <v>2499</v>
      </c>
      <c r="F157">
        <f>1149+30</f>
        <v>1179</v>
      </c>
      <c r="G157" s="1">
        <v>44571</v>
      </c>
    </row>
    <row r="158" spans="1:7" x14ac:dyDescent="0.3">
      <c r="A158" t="s">
        <v>534</v>
      </c>
      <c r="B158" t="s">
        <v>535</v>
      </c>
      <c r="C158" t="s">
        <v>349</v>
      </c>
      <c r="D158" t="s">
        <v>536</v>
      </c>
      <c r="E158">
        <v>4999</v>
      </c>
      <c r="F158">
        <f>1049+30</f>
        <v>1079</v>
      </c>
      <c r="G158" s="1">
        <v>44571</v>
      </c>
    </row>
    <row r="159" spans="1:7" x14ac:dyDescent="0.3">
      <c r="A159" t="s">
        <v>537</v>
      </c>
      <c r="B159" t="s">
        <v>376</v>
      </c>
      <c r="C159" t="s">
        <v>319</v>
      </c>
      <c r="D159" t="s">
        <v>538</v>
      </c>
      <c r="E159">
        <v>2299</v>
      </c>
      <c r="F159">
        <f>899+30</f>
        <v>929</v>
      </c>
      <c r="G159" s="1">
        <v>44571</v>
      </c>
    </row>
    <row r="160" spans="1:7" x14ac:dyDescent="0.3">
      <c r="A160" t="s">
        <v>539</v>
      </c>
      <c r="B160" t="s">
        <v>540</v>
      </c>
      <c r="C160" t="s">
        <v>319</v>
      </c>
      <c r="D160" t="s">
        <v>541</v>
      </c>
      <c r="E160">
        <v>3999</v>
      </c>
      <c r="F160">
        <f>1695+30</f>
        <v>1725</v>
      </c>
      <c r="G160" s="1">
        <v>44571</v>
      </c>
    </row>
    <row r="161" spans="1:7" x14ac:dyDescent="0.3">
      <c r="A161" t="s">
        <v>542</v>
      </c>
      <c r="B161" t="s">
        <v>543</v>
      </c>
      <c r="C161" t="s">
        <v>544</v>
      </c>
      <c r="D161" t="s">
        <v>545</v>
      </c>
      <c r="E161">
        <v>1795</v>
      </c>
      <c r="F161">
        <f>1695+30</f>
        <v>1725</v>
      </c>
      <c r="G161" s="1">
        <v>44571</v>
      </c>
    </row>
    <row r="162" spans="1:7" x14ac:dyDescent="0.3">
      <c r="A162" t="s">
        <v>546</v>
      </c>
      <c r="B162" t="s">
        <v>547</v>
      </c>
      <c r="C162" t="s">
        <v>319</v>
      </c>
      <c r="D162" t="s">
        <v>548</v>
      </c>
      <c r="E162">
        <v>1200</v>
      </c>
      <c r="F162">
        <f>599+30</f>
        <v>629</v>
      </c>
      <c r="G162" s="1">
        <v>44571</v>
      </c>
    </row>
    <row r="163" spans="1:7" x14ac:dyDescent="0.3">
      <c r="A163" t="s">
        <v>549</v>
      </c>
      <c r="B163" t="s">
        <v>550</v>
      </c>
      <c r="C163" t="s">
        <v>319</v>
      </c>
      <c r="D163" t="s">
        <v>551</v>
      </c>
      <c r="E163">
        <v>3499</v>
      </c>
      <c r="F163">
        <f>3499+30</f>
        <v>3529</v>
      </c>
      <c r="G163" s="1">
        <v>44571</v>
      </c>
    </row>
    <row r="164" spans="1:7" x14ac:dyDescent="0.3">
      <c r="A164" t="s">
        <v>552</v>
      </c>
      <c r="B164" t="s">
        <v>553</v>
      </c>
      <c r="C164" t="s">
        <v>554</v>
      </c>
      <c r="D164" t="s">
        <v>555</v>
      </c>
      <c r="E164">
        <v>799</v>
      </c>
      <c r="F164">
        <f>200+30</f>
        <v>230</v>
      </c>
      <c r="G164" s="1">
        <v>44571</v>
      </c>
    </row>
    <row r="165" spans="1:7" x14ac:dyDescent="0.3">
      <c r="A165" t="s">
        <v>556</v>
      </c>
      <c r="B165" t="s">
        <v>376</v>
      </c>
      <c r="C165" t="s">
        <v>319</v>
      </c>
      <c r="D165" t="s">
        <v>557</v>
      </c>
      <c r="E165">
        <v>2499</v>
      </c>
      <c r="F165">
        <f>1149+30</f>
        <v>1179</v>
      </c>
      <c r="G165" s="1">
        <v>44571</v>
      </c>
    </row>
    <row r="166" spans="1:7" x14ac:dyDescent="0.3">
      <c r="A166" t="s">
        <v>558</v>
      </c>
      <c r="B166" t="s">
        <v>559</v>
      </c>
      <c r="C166" t="s">
        <v>560</v>
      </c>
      <c r="D166" t="s">
        <v>561</v>
      </c>
      <c r="E166">
        <v>585</v>
      </c>
      <c r="F166">
        <f>526+30</f>
        <v>556</v>
      </c>
      <c r="G166" s="1">
        <v>44571</v>
      </c>
    </row>
    <row r="167" spans="1:7" x14ac:dyDescent="0.3">
      <c r="A167" t="s">
        <v>562</v>
      </c>
      <c r="B167" t="s">
        <v>540</v>
      </c>
      <c r="C167" t="s">
        <v>319</v>
      </c>
      <c r="D167" t="s">
        <v>563</v>
      </c>
      <c r="E167">
        <v>3499</v>
      </c>
      <c r="F167">
        <f>1765+30</f>
        <v>1795</v>
      </c>
      <c r="G167" s="1">
        <v>44571</v>
      </c>
    </row>
    <row r="168" spans="1:7" x14ac:dyDescent="0.3">
      <c r="A168" t="s">
        <v>564</v>
      </c>
      <c r="B168" t="s">
        <v>565</v>
      </c>
      <c r="C168" t="s">
        <v>566</v>
      </c>
      <c r="D168" t="s">
        <v>567</v>
      </c>
      <c r="E168">
        <v>1925</v>
      </c>
      <c r="F168">
        <f>1829+30</f>
        <v>1859</v>
      </c>
      <c r="G168" s="1">
        <v>44571</v>
      </c>
    </row>
    <row r="169" spans="1:7" x14ac:dyDescent="0.3">
      <c r="A169" t="s">
        <v>568</v>
      </c>
      <c r="B169" t="s">
        <v>569</v>
      </c>
      <c r="C169" t="s">
        <v>319</v>
      </c>
      <c r="D169" t="s">
        <v>570</v>
      </c>
      <c r="E169">
        <v>19995</v>
      </c>
      <c r="F169">
        <f>9997+30</f>
        <v>10027</v>
      </c>
      <c r="G169" s="1">
        <v>44571</v>
      </c>
    </row>
    <row r="170" spans="1:7" x14ac:dyDescent="0.3">
      <c r="A170" t="s">
        <v>571</v>
      </c>
      <c r="B170" t="s">
        <v>572</v>
      </c>
      <c r="C170" t="s">
        <v>573</v>
      </c>
      <c r="D170" t="s">
        <v>574</v>
      </c>
      <c r="E170">
        <v>2699</v>
      </c>
      <c r="F170">
        <f>1619+30</f>
        <v>1649</v>
      </c>
      <c r="G170" s="1">
        <v>44571</v>
      </c>
    </row>
    <row r="171" spans="1:7" x14ac:dyDescent="0.3">
      <c r="A171" t="s">
        <v>575</v>
      </c>
      <c r="B171" t="s">
        <v>576</v>
      </c>
      <c r="C171" t="s">
        <v>319</v>
      </c>
      <c r="D171" t="s">
        <v>577</v>
      </c>
      <c r="E171">
        <v>2999</v>
      </c>
      <c r="F171">
        <f>1199+30</f>
        <v>1229</v>
      </c>
      <c r="G171" s="1">
        <v>44571</v>
      </c>
    </row>
    <row r="172" spans="1:7" x14ac:dyDescent="0.3">
      <c r="A172" t="s">
        <v>578</v>
      </c>
      <c r="B172" t="s">
        <v>579</v>
      </c>
      <c r="C172" t="s">
        <v>580</v>
      </c>
      <c r="D172" t="s">
        <v>581</v>
      </c>
      <c r="E172">
        <v>1299</v>
      </c>
      <c r="F172">
        <f>299+30</f>
        <v>329</v>
      </c>
      <c r="G172" s="1">
        <v>44571</v>
      </c>
    </row>
    <row r="173" spans="1:7" x14ac:dyDescent="0.3">
      <c r="A173" t="s">
        <v>582</v>
      </c>
      <c r="B173" t="s">
        <v>583</v>
      </c>
      <c r="C173" t="s">
        <v>584</v>
      </c>
      <c r="D173" t="s">
        <v>585</v>
      </c>
      <c r="E173">
        <v>999</v>
      </c>
      <c r="F173">
        <f>150+30</f>
        <v>180</v>
      </c>
      <c r="G173" s="1">
        <v>44571</v>
      </c>
    </row>
    <row r="174" spans="1:7" x14ac:dyDescent="0.3">
      <c r="A174" t="s">
        <v>586</v>
      </c>
      <c r="B174" t="s">
        <v>587</v>
      </c>
      <c r="C174" t="s">
        <v>588</v>
      </c>
      <c r="D174" t="s">
        <v>589</v>
      </c>
      <c r="E174">
        <v>235</v>
      </c>
      <c r="F174">
        <f>150+30</f>
        <v>180</v>
      </c>
      <c r="G174" s="1">
        <v>44571</v>
      </c>
    </row>
    <row r="175" spans="1:7" x14ac:dyDescent="0.3">
      <c r="A175" t="s">
        <v>590</v>
      </c>
      <c r="B175" t="s">
        <v>393</v>
      </c>
      <c r="C175" t="s">
        <v>319</v>
      </c>
      <c r="D175" t="s">
        <v>591</v>
      </c>
      <c r="E175">
        <v>1499</v>
      </c>
      <c r="F175">
        <f>1270+30</f>
        <v>1300</v>
      </c>
      <c r="G175" s="1">
        <v>44571</v>
      </c>
    </row>
    <row r="176" spans="1:7" x14ac:dyDescent="0.3">
      <c r="A176" t="s">
        <v>592</v>
      </c>
      <c r="B176" t="s">
        <v>593</v>
      </c>
      <c r="C176" t="s">
        <v>319</v>
      </c>
      <c r="D176" t="s">
        <v>594</v>
      </c>
      <c r="E176">
        <v>2899</v>
      </c>
      <c r="F176">
        <f>1699+30</f>
        <v>1729</v>
      </c>
      <c r="G176" s="1">
        <v>44571</v>
      </c>
    </row>
    <row r="177" spans="1:7" x14ac:dyDescent="0.3">
      <c r="A177" t="s">
        <v>595</v>
      </c>
      <c r="B177" t="s">
        <v>596</v>
      </c>
      <c r="C177" t="s">
        <v>319</v>
      </c>
      <c r="D177" t="s">
        <v>597</v>
      </c>
      <c r="E177">
        <v>4499</v>
      </c>
      <c r="F177">
        <f>3499+30</f>
        <v>3529</v>
      </c>
      <c r="G177" s="1">
        <v>44571</v>
      </c>
    </row>
    <row r="178" spans="1:7" x14ac:dyDescent="0.3">
      <c r="A178" t="s">
        <v>598</v>
      </c>
      <c r="B178" t="s">
        <v>599</v>
      </c>
      <c r="C178" t="s">
        <v>600</v>
      </c>
      <c r="D178" t="s">
        <v>601</v>
      </c>
      <c r="E178">
        <v>999</v>
      </c>
      <c r="F178">
        <f>149+30</f>
        <v>179</v>
      </c>
      <c r="G178" s="1">
        <v>44571</v>
      </c>
    </row>
    <row r="179" spans="1:7" x14ac:dyDescent="0.3">
      <c r="A179" t="s">
        <v>602</v>
      </c>
      <c r="B179" t="s">
        <v>603</v>
      </c>
      <c r="C179" t="s">
        <v>604</v>
      </c>
      <c r="D179" t="s">
        <v>605</v>
      </c>
      <c r="E179">
        <v>2499</v>
      </c>
      <c r="F179">
        <f>1699+30</f>
        <v>1729</v>
      </c>
      <c r="G179" s="1">
        <v>44571</v>
      </c>
    </row>
    <row r="180" spans="1:7" x14ac:dyDescent="0.3">
      <c r="A180" t="s">
        <v>606</v>
      </c>
      <c r="B180" t="s">
        <v>376</v>
      </c>
      <c r="C180" t="s">
        <v>319</v>
      </c>
      <c r="D180" t="s">
        <v>607</v>
      </c>
      <c r="E180">
        <v>2799</v>
      </c>
      <c r="F180">
        <f>1299+30</f>
        <v>1329</v>
      </c>
      <c r="G180" s="1">
        <v>44571</v>
      </c>
    </row>
    <row r="181" spans="1:7" x14ac:dyDescent="0.3">
      <c r="A181" t="s">
        <v>608</v>
      </c>
      <c r="B181" t="s">
        <v>609</v>
      </c>
      <c r="C181" t="s">
        <v>610</v>
      </c>
      <c r="D181" t="s">
        <v>611</v>
      </c>
      <c r="E181">
        <v>1395</v>
      </c>
      <c r="F181">
        <f>350+30</f>
        <v>380</v>
      </c>
      <c r="G181" s="1">
        <v>44571</v>
      </c>
    </row>
    <row r="182" spans="1:7" x14ac:dyDescent="0.3">
      <c r="A182" t="s">
        <v>612</v>
      </c>
      <c r="B182" t="s">
        <v>613</v>
      </c>
      <c r="C182" t="s">
        <v>319</v>
      </c>
      <c r="D182" t="s">
        <v>614</v>
      </c>
      <c r="E182">
        <v>499</v>
      </c>
      <c r="F182">
        <f>499+30</f>
        <v>529</v>
      </c>
      <c r="G182" s="1">
        <v>44571</v>
      </c>
    </row>
    <row r="183" spans="1:7" x14ac:dyDescent="0.3">
      <c r="A183" t="s">
        <v>615</v>
      </c>
      <c r="B183" t="s">
        <v>616</v>
      </c>
      <c r="C183" t="s">
        <v>319</v>
      </c>
      <c r="D183" t="s">
        <v>617</v>
      </c>
      <c r="E183">
        <v>2999</v>
      </c>
      <c r="F183">
        <f>1899+30</f>
        <v>1929</v>
      </c>
      <c r="G183" s="1">
        <v>44571</v>
      </c>
    </row>
    <row r="184" spans="1:7" x14ac:dyDescent="0.3">
      <c r="A184" t="s">
        <v>618</v>
      </c>
      <c r="B184" t="s">
        <v>352</v>
      </c>
      <c r="C184" t="s">
        <v>319</v>
      </c>
      <c r="D184" t="s">
        <v>619</v>
      </c>
      <c r="E184">
        <v>2199</v>
      </c>
      <c r="F184">
        <f>1099+30</f>
        <v>1129</v>
      </c>
      <c r="G184" s="1">
        <v>44571</v>
      </c>
    </row>
    <row r="185" spans="1:7" x14ac:dyDescent="0.3">
      <c r="A185" t="s">
        <v>620</v>
      </c>
      <c r="B185" t="s">
        <v>621</v>
      </c>
      <c r="C185" t="s">
        <v>622</v>
      </c>
      <c r="D185" t="s">
        <v>623</v>
      </c>
      <c r="E185">
        <v>2499</v>
      </c>
      <c r="F185">
        <f>899+30</f>
        <v>929</v>
      </c>
      <c r="G185" s="1">
        <v>44571</v>
      </c>
    </row>
    <row r="186" spans="1:7" x14ac:dyDescent="0.3">
      <c r="A186" t="s">
        <v>624</v>
      </c>
      <c r="B186" t="s">
        <v>625</v>
      </c>
      <c r="C186" t="s">
        <v>319</v>
      </c>
      <c r="D186" t="s">
        <v>626</v>
      </c>
      <c r="E186">
        <v>999</v>
      </c>
      <c r="F186">
        <f>499+30</f>
        <v>529</v>
      </c>
      <c r="G186" s="1">
        <v>44571</v>
      </c>
    </row>
    <row r="187" spans="1:7" x14ac:dyDescent="0.3">
      <c r="A187" t="s">
        <v>627</v>
      </c>
      <c r="B187" t="s">
        <v>628</v>
      </c>
      <c r="C187" t="s">
        <v>629</v>
      </c>
      <c r="D187" t="s">
        <v>630</v>
      </c>
      <c r="E187">
        <v>2499</v>
      </c>
      <c r="F187">
        <f>1249+30</f>
        <v>1279</v>
      </c>
      <c r="G187" s="1">
        <v>44571</v>
      </c>
    </row>
    <row r="188" spans="1:7" x14ac:dyDescent="0.3">
      <c r="A188" t="s">
        <v>631</v>
      </c>
      <c r="B188" t="s">
        <v>632</v>
      </c>
      <c r="C188" t="s">
        <v>319</v>
      </c>
      <c r="D188" t="s">
        <v>633</v>
      </c>
      <c r="E188">
        <v>1000</v>
      </c>
      <c r="F188">
        <f>499+30</f>
        <v>529</v>
      </c>
      <c r="G188" s="1">
        <v>44571</v>
      </c>
    </row>
    <row r="189" spans="1:7" x14ac:dyDescent="0.3">
      <c r="A189" t="s">
        <v>634</v>
      </c>
      <c r="B189" t="s">
        <v>635</v>
      </c>
      <c r="C189" t="s">
        <v>319</v>
      </c>
      <c r="D189" t="s">
        <v>636</v>
      </c>
      <c r="E189">
        <v>3199</v>
      </c>
      <c r="F189">
        <f>2559+30</f>
        <v>2589</v>
      </c>
      <c r="G189" s="1">
        <v>44571</v>
      </c>
    </row>
    <row r="190" spans="1:7" x14ac:dyDescent="0.3">
      <c r="A190" t="s">
        <v>637</v>
      </c>
      <c r="B190" t="s">
        <v>638</v>
      </c>
      <c r="C190" t="s">
        <v>560</v>
      </c>
      <c r="D190" t="s">
        <v>639</v>
      </c>
      <c r="E190">
        <v>645</v>
      </c>
      <c r="F190">
        <f>645+30</f>
        <v>675</v>
      </c>
      <c r="G190" s="1">
        <v>44571</v>
      </c>
    </row>
    <row r="191" spans="1:7" x14ac:dyDescent="0.3">
      <c r="A191" t="s">
        <v>640</v>
      </c>
      <c r="B191" t="s">
        <v>641</v>
      </c>
      <c r="C191" t="s">
        <v>319</v>
      </c>
      <c r="D191" t="s">
        <v>642</v>
      </c>
      <c r="E191">
        <v>3499</v>
      </c>
      <c r="F191">
        <f>1695+30</f>
        <v>1725</v>
      </c>
      <c r="G191" s="1">
        <v>44571</v>
      </c>
    </row>
    <row r="192" spans="1:7" x14ac:dyDescent="0.3">
      <c r="A192" t="s">
        <v>643</v>
      </c>
      <c r="B192" t="s">
        <v>644</v>
      </c>
      <c r="C192" t="s">
        <v>645</v>
      </c>
      <c r="D192" t="s">
        <v>646</v>
      </c>
      <c r="E192">
        <v>399</v>
      </c>
      <c r="F192">
        <f>159+30</f>
        <v>189</v>
      </c>
      <c r="G192" s="1">
        <v>44571</v>
      </c>
    </row>
    <row r="193" spans="1:7" x14ac:dyDescent="0.3">
      <c r="A193" t="s">
        <v>647</v>
      </c>
      <c r="B193" t="s">
        <v>376</v>
      </c>
      <c r="C193" t="s">
        <v>319</v>
      </c>
      <c r="D193" t="s">
        <v>648</v>
      </c>
      <c r="E193">
        <v>2499</v>
      </c>
      <c r="F193">
        <f>1249+30</f>
        <v>1279</v>
      </c>
      <c r="G193" s="1">
        <v>44571</v>
      </c>
    </row>
    <row r="194" spans="1:7" x14ac:dyDescent="0.3">
      <c r="A194" t="s">
        <v>649</v>
      </c>
      <c r="B194" t="s">
        <v>482</v>
      </c>
      <c r="C194" t="s">
        <v>319</v>
      </c>
      <c r="D194" t="s">
        <v>650</v>
      </c>
      <c r="E194">
        <v>2499</v>
      </c>
      <c r="F194">
        <f>1999+30</f>
        <v>2029</v>
      </c>
      <c r="G194" s="1">
        <v>44571</v>
      </c>
    </row>
    <row r="195" spans="1:7" x14ac:dyDescent="0.3">
      <c r="A195" t="s">
        <v>651</v>
      </c>
      <c r="B195" t="s">
        <v>652</v>
      </c>
      <c r="C195" t="s">
        <v>498</v>
      </c>
      <c r="D195" t="s">
        <v>653</v>
      </c>
      <c r="E195">
        <v>1299</v>
      </c>
      <c r="F195">
        <f>780+30</f>
        <v>810</v>
      </c>
      <c r="G195" s="1">
        <v>44571</v>
      </c>
    </row>
    <row r="196" spans="1:7" x14ac:dyDescent="0.3">
      <c r="A196" t="s">
        <v>654</v>
      </c>
      <c r="B196" t="s">
        <v>655</v>
      </c>
      <c r="C196" t="s">
        <v>319</v>
      </c>
      <c r="D196" t="s">
        <v>656</v>
      </c>
      <c r="E196">
        <v>2295</v>
      </c>
      <c r="F196">
        <f>2295+30</f>
        <v>2325</v>
      </c>
      <c r="G196" s="1">
        <v>44571</v>
      </c>
    </row>
    <row r="197" spans="1:7" x14ac:dyDescent="0.3">
      <c r="A197" t="s">
        <v>657</v>
      </c>
      <c r="B197" t="s">
        <v>658</v>
      </c>
      <c r="C197" t="s">
        <v>659</v>
      </c>
      <c r="D197" t="s">
        <v>660</v>
      </c>
      <c r="E197">
        <v>349</v>
      </c>
      <c r="F197">
        <f>249+30</f>
        <v>279</v>
      </c>
      <c r="G197" s="1">
        <v>44571</v>
      </c>
    </row>
    <row r="198" spans="1:7" x14ac:dyDescent="0.3">
      <c r="A198" t="s">
        <v>661</v>
      </c>
      <c r="B198" t="s">
        <v>393</v>
      </c>
      <c r="C198" t="s">
        <v>319</v>
      </c>
      <c r="D198" t="s">
        <v>662</v>
      </c>
      <c r="E198">
        <v>4495</v>
      </c>
      <c r="F198">
        <f>4495+30</f>
        <v>4525</v>
      </c>
      <c r="G198" s="1">
        <v>44571</v>
      </c>
    </row>
    <row r="199" spans="1:7" x14ac:dyDescent="0.3">
      <c r="A199" t="s">
        <v>663</v>
      </c>
      <c r="B199" t="s">
        <v>664</v>
      </c>
      <c r="C199" t="s">
        <v>319</v>
      </c>
      <c r="D199" t="s">
        <v>665</v>
      </c>
      <c r="E199">
        <v>2099</v>
      </c>
      <c r="F199">
        <f>2099+30</f>
        <v>2129</v>
      </c>
      <c r="G199" s="1">
        <v>44571</v>
      </c>
    </row>
    <row r="200" spans="1:7" x14ac:dyDescent="0.3">
      <c r="A200" t="s">
        <v>666</v>
      </c>
      <c r="B200" t="s">
        <v>667</v>
      </c>
      <c r="C200" t="s">
        <v>604</v>
      </c>
      <c r="D200" t="s">
        <v>668</v>
      </c>
      <c r="E200">
        <v>2345</v>
      </c>
      <c r="F200">
        <f>1179+30</f>
        <v>1209</v>
      </c>
      <c r="G200" s="1">
        <v>44571</v>
      </c>
    </row>
    <row r="201" spans="1:7" x14ac:dyDescent="0.3">
      <c r="A201" t="s">
        <v>669</v>
      </c>
      <c r="B201" t="s">
        <v>376</v>
      </c>
      <c r="C201" t="s">
        <v>319</v>
      </c>
      <c r="D201" t="s">
        <v>670</v>
      </c>
      <c r="E201">
        <v>1899</v>
      </c>
      <c r="F201">
        <f>999+30</f>
        <v>1029</v>
      </c>
      <c r="G201" s="1">
        <v>44571</v>
      </c>
    </row>
    <row r="202" spans="1:7" x14ac:dyDescent="0.3">
      <c r="A202" t="s">
        <v>671</v>
      </c>
      <c r="B202" t="s">
        <v>655</v>
      </c>
      <c r="C202" t="s">
        <v>319</v>
      </c>
      <c r="D202" t="s">
        <v>672</v>
      </c>
      <c r="E202">
        <v>1995</v>
      </c>
      <c r="F202">
        <f>1995+30</f>
        <v>2025</v>
      </c>
      <c r="G202" s="1">
        <v>44571</v>
      </c>
    </row>
    <row r="203" spans="1:7" x14ac:dyDescent="0.3">
      <c r="A203" t="s">
        <v>673</v>
      </c>
      <c r="B203" t="s">
        <v>674</v>
      </c>
      <c r="C203" t="s">
        <v>604</v>
      </c>
      <c r="D203" t="s">
        <v>675</v>
      </c>
      <c r="E203">
        <v>1799</v>
      </c>
      <c r="F203">
        <f>1199+30</f>
        <v>1229</v>
      </c>
      <c r="G203" s="1">
        <v>44571</v>
      </c>
    </row>
    <row r="204" spans="1:7" x14ac:dyDescent="0.3">
      <c r="A204" t="s">
        <v>676</v>
      </c>
      <c r="B204" t="s">
        <v>677</v>
      </c>
      <c r="C204" t="s">
        <v>319</v>
      </c>
      <c r="D204" t="s">
        <v>678</v>
      </c>
      <c r="E204">
        <v>3299</v>
      </c>
      <c r="F204">
        <f>1650+30</f>
        <v>1680</v>
      </c>
      <c r="G204" s="1">
        <v>44571</v>
      </c>
    </row>
    <row r="205" spans="1:7" x14ac:dyDescent="0.3">
      <c r="A205" t="s">
        <v>679</v>
      </c>
      <c r="B205" t="s">
        <v>680</v>
      </c>
      <c r="C205" t="s">
        <v>681</v>
      </c>
      <c r="D205" t="s">
        <v>682</v>
      </c>
      <c r="E205">
        <v>600</v>
      </c>
      <c r="F205">
        <f>600+30</f>
        <v>630</v>
      </c>
      <c r="G205" s="1">
        <v>44571</v>
      </c>
    </row>
    <row r="206" spans="1:7" x14ac:dyDescent="0.3">
      <c r="A206" t="s">
        <v>683</v>
      </c>
      <c r="B206" t="s">
        <v>684</v>
      </c>
      <c r="C206" t="s">
        <v>458</v>
      </c>
      <c r="D206" t="s">
        <v>685</v>
      </c>
      <c r="E206">
        <v>1350</v>
      </c>
      <c r="F206">
        <f>1350+30</f>
        <v>1380</v>
      </c>
      <c r="G206" s="1">
        <v>44571</v>
      </c>
    </row>
    <row r="207" spans="1:7" x14ac:dyDescent="0.3">
      <c r="A207" t="s">
        <v>686</v>
      </c>
      <c r="B207" t="s">
        <v>687</v>
      </c>
      <c r="C207" t="s">
        <v>319</v>
      </c>
      <c r="D207" t="s">
        <v>688</v>
      </c>
      <c r="E207">
        <v>3499</v>
      </c>
      <c r="F207">
        <f>2799+30</f>
        <v>2829</v>
      </c>
      <c r="G207" s="1">
        <v>44571</v>
      </c>
    </row>
    <row r="208" spans="1:7" x14ac:dyDescent="0.3">
      <c r="A208" t="s">
        <v>689</v>
      </c>
      <c r="B208" t="s">
        <v>482</v>
      </c>
      <c r="C208" t="s">
        <v>319</v>
      </c>
      <c r="D208" t="s">
        <v>690</v>
      </c>
      <c r="E208">
        <v>2499</v>
      </c>
      <c r="F208">
        <f>2399+30</f>
        <v>2429</v>
      </c>
      <c r="G208" s="1">
        <v>44571</v>
      </c>
    </row>
    <row r="209" spans="1:7" x14ac:dyDescent="0.3">
      <c r="A209" t="s">
        <v>691</v>
      </c>
      <c r="B209" t="s">
        <v>540</v>
      </c>
      <c r="C209" t="s">
        <v>319</v>
      </c>
      <c r="D209" t="s">
        <v>692</v>
      </c>
      <c r="E209">
        <v>3999</v>
      </c>
      <c r="F209">
        <f>1765+30</f>
        <v>1795</v>
      </c>
      <c r="G209" s="1">
        <v>44571</v>
      </c>
    </row>
    <row r="210" spans="1:7" x14ac:dyDescent="0.3">
      <c r="A210" t="s">
        <v>693</v>
      </c>
      <c r="B210" t="s">
        <v>694</v>
      </c>
      <c r="C210" t="s">
        <v>319</v>
      </c>
      <c r="D210" t="s">
        <v>695</v>
      </c>
      <c r="E210">
        <v>3999</v>
      </c>
      <c r="F210">
        <f>1999+30</f>
        <v>2029</v>
      </c>
      <c r="G210" s="1">
        <v>44571</v>
      </c>
    </row>
    <row r="211" spans="1:7" x14ac:dyDescent="0.3">
      <c r="A211" t="s">
        <v>696</v>
      </c>
      <c r="B211" t="s">
        <v>352</v>
      </c>
      <c r="C211" t="s">
        <v>319</v>
      </c>
      <c r="D211" t="s">
        <v>697</v>
      </c>
      <c r="E211">
        <v>1599</v>
      </c>
      <c r="F211">
        <f>639+30</f>
        <v>669</v>
      </c>
      <c r="G211" s="1">
        <v>44571</v>
      </c>
    </row>
    <row r="212" spans="1:7" x14ac:dyDescent="0.3">
      <c r="A212" t="s">
        <v>698</v>
      </c>
      <c r="B212" t="s">
        <v>699</v>
      </c>
      <c r="C212" t="s">
        <v>700</v>
      </c>
      <c r="D212" t="s">
        <v>701</v>
      </c>
      <c r="E212">
        <v>2850</v>
      </c>
      <c r="F212">
        <f>1567+30</f>
        <v>1597</v>
      </c>
      <c r="G212" s="1">
        <v>44571</v>
      </c>
    </row>
    <row r="213" spans="1:7" x14ac:dyDescent="0.3">
      <c r="A213" t="s">
        <v>702</v>
      </c>
      <c r="B213" t="s">
        <v>373</v>
      </c>
      <c r="C213" t="s">
        <v>319</v>
      </c>
      <c r="D213" t="s">
        <v>703</v>
      </c>
      <c r="E213">
        <v>2795</v>
      </c>
      <c r="F213">
        <f>1800+30</f>
        <v>1830</v>
      </c>
      <c r="G213" s="1">
        <v>44571</v>
      </c>
    </row>
    <row r="214" spans="1:7" x14ac:dyDescent="0.3">
      <c r="A214" t="s">
        <v>704</v>
      </c>
      <c r="B214" t="s">
        <v>705</v>
      </c>
      <c r="C214" t="s">
        <v>319</v>
      </c>
      <c r="D214" t="s">
        <v>706</v>
      </c>
      <c r="E214">
        <v>4995</v>
      </c>
      <c r="F214">
        <f>3746+30</f>
        <v>3776</v>
      </c>
      <c r="G214" s="1">
        <v>44571</v>
      </c>
    </row>
    <row r="215" spans="1:7" x14ac:dyDescent="0.3">
      <c r="A215" t="s">
        <v>707</v>
      </c>
      <c r="B215" t="s">
        <v>708</v>
      </c>
      <c r="C215" t="s">
        <v>709</v>
      </c>
      <c r="D215" t="s">
        <v>710</v>
      </c>
      <c r="E215">
        <v>999</v>
      </c>
      <c r="F215">
        <f>299+30</f>
        <v>329</v>
      </c>
      <c r="G215" s="1">
        <v>44571</v>
      </c>
    </row>
    <row r="216" spans="1:7" x14ac:dyDescent="0.3">
      <c r="A216" t="s">
        <v>711</v>
      </c>
      <c r="B216" t="s">
        <v>712</v>
      </c>
      <c r="C216" t="s">
        <v>319</v>
      </c>
      <c r="D216" t="s">
        <v>713</v>
      </c>
      <c r="E216">
        <v>3499</v>
      </c>
      <c r="F216">
        <f>1574+30</f>
        <v>1604</v>
      </c>
      <c r="G216" s="1">
        <v>44571</v>
      </c>
    </row>
    <row r="217" spans="1:7" x14ac:dyDescent="0.3">
      <c r="A217" t="s">
        <v>714</v>
      </c>
      <c r="B217" t="s">
        <v>715</v>
      </c>
      <c r="C217" t="s">
        <v>716</v>
      </c>
      <c r="D217" t="s">
        <v>717</v>
      </c>
      <c r="E217">
        <v>1100</v>
      </c>
      <c r="F217">
        <f>800+30</f>
        <v>830</v>
      </c>
      <c r="G217" s="1">
        <v>44571</v>
      </c>
    </row>
    <row r="218" spans="1:7" x14ac:dyDescent="0.3">
      <c r="A218" t="s">
        <v>718</v>
      </c>
      <c r="B218" t="s">
        <v>547</v>
      </c>
      <c r="C218" t="s">
        <v>319</v>
      </c>
      <c r="D218" t="s">
        <v>719</v>
      </c>
      <c r="E218">
        <v>1200</v>
      </c>
      <c r="F218">
        <f>599+30</f>
        <v>629</v>
      </c>
      <c r="G218" s="1">
        <v>44571</v>
      </c>
    </row>
    <row r="219" spans="1:7" x14ac:dyDescent="0.3">
      <c r="A219" t="s">
        <v>720</v>
      </c>
      <c r="B219" t="s">
        <v>721</v>
      </c>
      <c r="C219" t="s">
        <v>722</v>
      </c>
      <c r="D219" t="s">
        <v>723</v>
      </c>
      <c r="E219">
        <v>8995</v>
      </c>
      <c r="F219">
        <f>8545+30</f>
        <v>8575</v>
      </c>
      <c r="G219" s="1">
        <v>44571</v>
      </c>
    </row>
    <row r="220" spans="1:7" x14ac:dyDescent="0.3">
      <c r="A220" t="s">
        <v>724</v>
      </c>
      <c r="B220" t="s">
        <v>725</v>
      </c>
      <c r="C220" t="s">
        <v>319</v>
      </c>
      <c r="D220" t="s">
        <v>726</v>
      </c>
      <c r="E220">
        <v>4195</v>
      </c>
      <c r="F220">
        <f>2050+30</f>
        <v>2080</v>
      </c>
      <c r="G220" s="1">
        <v>44571</v>
      </c>
    </row>
    <row r="221" spans="1:7" x14ac:dyDescent="0.3">
      <c r="A221" t="s">
        <v>727</v>
      </c>
      <c r="B221" t="s">
        <v>728</v>
      </c>
      <c r="C221" t="s">
        <v>498</v>
      </c>
      <c r="D221" t="s">
        <v>729</v>
      </c>
      <c r="E221">
        <v>1250</v>
      </c>
      <c r="F221">
        <f>999+30</f>
        <v>1029</v>
      </c>
      <c r="G221" s="1">
        <v>44571</v>
      </c>
    </row>
    <row r="222" spans="1:7" x14ac:dyDescent="0.3">
      <c r="A222" t="s">
        <v>730</v>
      </c>
      <c r="B222" t="s">
        <v>731</v>
      </c>
      <c r="C222" t="s">
        <v>319</v>
      </c>
      <c r="D222" t="s">
        <v>732</v>
      </c>
      <c r="E222">
        <v>1999</v>
      </c>
      <c r="F222">
        <f>499+30</f>
        <v>529</v>
      </c>
      <c r="G222" s="1">
        <v>44571</v>
      </c>
    </row>
    <row r="223" spans="1:7" x14ac:dyDescent="0.3">
      <c r="A223" t="s">
        <v>733</v>
      </c>
      <c r="B223" t="s">
        <v>734</v>
      </c>
      <c r="C223" t="s">
        <v>479</v>
      </c>
      <c r="D223" t="s">
        <v>735</v>
      </c>
      <c r="E223">
        <v>1350</v>
      </c>
      <c r="F223">
        <f>555+30</f>
        <v>585</v>
      </c>
      <c r="G223" s="1">
        <v>44571</v>
      </c>
    </row>
    <row r="224" spans="1:7" x14ac:dyDescent="0.3">
      <c r="A224" t="s">
        <v>736</v>
      </c>
      <c r="B224" t="s">
        <v>352</v>
      </c>
      <c r="C224" t="s">
        <v>319</v>
      </c>
      <c r="D224" t="s">
        <v>737</v>
      </c>
      <c r="E224">
        <v>1799</v>
      </c>
      <c r="F224">
        <f>719+30</f>
        <v>749</v>
      </c>
      <c r="G224" s="1">
        <v>44571</v>
      </c>
    </row>
    <row r="225" spans="1:7" x14ac:dyDescent="0.3">
      <c r="A225" t="s">
        <v>738</v>
      </c>
      <c r="B225" t="s">
        <v>635</v>
      </c>
      <c r="C225" t="s">
        <v>319</v>
      </c>
      <c r="D225" t="s">
        <v>739</v>
      </c>
      <c r="E225">
        <v>3199</v>
      </c>
      <c r="F225">
        <f>2559+30</f>
        <v>2589</v>
      </c>
      <c r="G225" s="1">
        <v>44571</v>
      </c>
    </row>
    <row r="226" spans="1:7" x14ac:dyDescent="0.3">
      <c r="A226" t="s">
        <v>740</v>
      </c>
      <c r="B226" t="s">
        <v>741</v>
      </c>
      <c r="C226" t="s">
        <v>604</v>
      </c>
      <c r="D226" t="s">
        <v>742</v>
      </c>
      <c r="E226">
        <v>1499</v>
      </c>
      <c r="F226">
        <f>999+30</f>
        <v>1029</v>
      </c>
      <c r="G226" s="1">
        <v>44571</v>
      </c>
    </row>
    <row r="227" spans="1:7" x14ac:dyDescent="0.3">
      <c r="A227" t="s">
        <v>743</v>
      </c>
      <c r="B227" t="s">
        <v>744</v>
      </c>
      <c r="C227" t="s">
        <v>319</v>
      </c>
      <c r="D227" t="s">
        <v>745</v>
      </c>
      <c r="E227">
        <v>799</v>
      </c>
      <c r="F227">
        <f>699+30</f>
        <v>729</v>
      </c>
      <c r="G227" s="1">
        <v>44571</v>
      </c>
    </row>
    <row r="228" spans="1:7" x14ac:dyDescent="0.3">
      <c r="A228" t="s">
        <v>746</v>
      </c>
      <c r="B228" t="s">
        <v>747</v>
      </c>
      <c r="C228" t="s">
        <v>334</v>
      </c>
      <c r="D228" t="s">
        <v>748</v>
      </c>
      <c r="E228">
        <v>1095</v>
      </c>
      <c r="F228">
        <f>595+30</f>
        <v>625</v>
      </c>
      <c r="G228" s="1">
        <v>44571</v>
      </c>
    </row>
    <row r="229" spans="1:7" x14ac:dyDescent="0.3">
      <c r="A229" t="s">
        <v>749</v>
      </c>
      <c r="B229" t="s">
        <v>635</v>
      </c>
      <c r="C229" t="s">
        <v>319</v>
      </c>
      <c r="D229" t="s">
        <v>750</v>
      </c>
      <c r="E229">
        <v>3199</v>
      </c>
      <c r="F229">
        <f>2559+30</f>
        <v>2589</v>
      </c>
      <c r="G229" s="1">
        <v>44571</v>
      </c>
    </row>
    <row r="230" spans="1:7" x14ac:dyDescent="0.3">
      <c r="A230" t="s">
        <v>751</v>
      </c>
      <c r="B230" t="s">
        <v>352</v>
      </c>
      <c r="C230" t="s">
        <v>319</v>
      </c>
      <c r="D230" t="s">
        <v>752</v>
      </c>
      <c r="E230">
        <v>3499</v>
      </c>
      <c r="F230">
        <f>2099+30</f>
        <v>2129</v>
      </c>
      <c r="G230" s="1">
        <v>44571</v>
      </c>
    </row>
    <row r="231" spans="1:7" x14ac:dyDescent="0.3">
      <c r="A231" t="s">
        <v>753</v>
      </c>
      <c r="B231" t="s">
        <v>754</v>
      </c>
      <c r="C231" t="s">
        <v>319</v>
      </c>
      <c r="D231" t="s">
        <v>755</v>
      </c>
      <c r="E231">
        <v>1050</v>
      </c>
      <c r="F231">
        <f>449+30</f>
        <v>479</v>
      </c>
      <c r="G231" s="1">
        <v>44571</v>
      </c>
    </row>
    <row r="232" spans="1:7" x14ac:dyDescent="0.3">
      <c r="A232" t="s">
        <v>756</v>
      </c>
      <c r="B232" t="s">
        <v>757</v>
      </c>
      <c r="C232" t="s">
        <v>319</v>
      </c>
      <c r="D232" t="s">
        <v>758</v>
      </c>
      <c r="E232">
        <v>4495</v>
      </c>
      <c r="F232">
        <f>1895+30</f>
        <v>1925</v>
      </c>
      <c r="G232" s="1">
        <v>44571</v>
      </c>
    </row>
    <row r="233" spans="1:7" x14ac:dyDescent="0.3">
      <c r="A233" t="s">
        <v>759</v>
      </c>
      <c r="B233" t="s">
        <v>694</v>
      </c>
      <c r="C233" t="s">
        <v>319</v>
      </c>
      <c r="D233" t="s">
        <v>760</v>
      </c>
      <c r="E233">
        <v>3999</v>
      </c>
      <c r="F233">
        <f>1999+30</f>
        <v>2029</v>
      </c>
      <c r="G233" s="1">
        <v>44571</v>
      </c>
    </row>
    <row r="234" spans="1:7" x14ac:dyDescent="0.3">
      <c r="A234" t="s">
        <v>761</v>
      </c>
      <c r="B234" t="s">
        <v>762</v>
      </c>
      <c r="C234" t="s">
        <v>319</v>
      </c>
      <c r="D234" t="s">
        <v>763</v>
      </c>
      <c r="E234">
        <v>3499</v>
      </c>
      <c r="F234">
        <f>499+30</f>
        <v>529</v>
      </c>
      <c r="G234" s="1">
        <v>44571</v>
      </c>
    </row>
    <row r="235" spans="1:7" x14ac:dyDescent="0.3">
      <c r="A235" t="s">
        <v>764</v>
      </c>
      <c r="B235" t="s">
        <v>765</v>
      </c>
      <c r="C235" t="s">
        <v>766</v>
      </c>
      <c r="D235" t="s">
        <v>767</v>
      </c>
      <c r="E235">
        <v>1999</v>
      </c>
      <c r="F235">
        <f>262+30</f>
        <v>292</v>
      </c>
      <c r="G235" s="1">
        <v>44571</v>
      </c>
    </row>
    <row r="236" spans="1:7" x14ac:dyDescent="0.3">
      <c r="A236" t="s">
        <v>768</v>
      </c>
      <c r="B236" t="s">
        <v>769</v>
      </c>
      <c r="C236" t="s">
        <v>319</v>
      </c>
      <c r="D236" t="s">
        <v>770</v>
      </c>
      <c r="E236">
        <v>1820</v>
      </c>
      <c r="F236">
        <f>1820+30</f>
        <v>1850</v>
      </c>
      <c r="G236" s="1">
        <v>44571</v>
      </c>
    </row>
    <row r="237" spans="1:7" x14ac:dyDescent="0.3">
      <c r="A237" t="s">
        <v>771</v>
      </c>
      <c r="B237" t="s">
        <v>772</v>
      </c>
      <c r="C237" t="s">
        <v>773</v>
      </c>
      <c r="D237" t="s">
        <v>774</v>
      </c>
      <c r="E237">
        <v>2495</v>
      </c>
      <c r="F237">
        <f>2495+30</f>
        <v>2525</v>
      </c>
      <c r="G237" s="1">
        <v>44571</v>
      </c>
    </row>
    <row r="238" spans="1:7" x14ac:dyDescent="0.3">
      <c r="A238" t="s">
        <v>775</v>
      </c>
      <c r="B238" t="s">
        <v>376</v>
      </c>
      <c r="C238" t="s">
        <v>319</v>
      </c>
      <c r="D238" t="s">
        <v>776</v>
      </c>
      <c r="E238">
        <v>2799</v>
      </c>
      <c r="F238">
        <f>1299+30</f>
        <v>1329</v>
      </c>
      <c r="G238" s="1">
        <v>44571</v>
      </c>
    </row>
    <row r="239" spans="1:7" x14ac:dyDescent="0.3">
      <c r="A239" t="s">
        <v>777</v>
      </c>
      <c r="B239" t="s">
        <v>778</v>
      </c>
      <c r="C239" t="s">
        <v>779</v>
      </c>
      <c r="D239" t="s">
        <v>780</v>
      </c>
      <c r="E239">
        <v>2499</v>
      </c>
      <c r="F239">
        <f>1249+30</f>
        <v>1279</v>
      </c>
      <c r="G239" s="1">
        <v>44571</v>
      </c>
    </row>
    <row r="240" spans="1:7" x14ac:dyDescent="0.3">
      <c r="A240" t="s">
        <v>781</v>
      </c>
      <c r="B240" t="s">
        <v>376</v>
      </c>
      <c r="C240" t="s">
        <v>319</v>
      </c>
      <c r="D240" t="s">
        <v>782</v>
      </c>
      <c r="E240">
        <v>1999</v>
      </c>
      <c r="F240">
        <f>999+30</f>
        <v>1029</v>
      </c>
      <c r="G240" s="1">
        <v>44571</v>
      </c>
    </row>
    <row r="241" spans="1:7" x14ac:dyDescent="0.3">
      <c r="A241" t="s">
        <v>783</v>
      </c>
      <c r="B241" t="s">
        <v>784</v>
      </c>
      <c r="C241" t="s">
        <v>498</v>
      </c>
      <c r="D241" t="s">
        <v>785</v>
      </c>
      <c r="E241">
        <v>1299</v>
      </c>
      <c r="F241">
        <f>1039+30</f>
        <v>1069</v>
      </c>
      <c r="G241" s="1">
        <v>44571</v>
      </c>
    </row>
    <row r="242" spans="1:7" x14ac:dyDescent="0.3">
      <c r="A242" t="s">
        <v>786</v>
      </c>
      <c r="B242" t="s">
        <v>363</v>
      </c>
      <c r="C242" t="s">
        <v>319</v>
      </c>
      <c r="D242" t="s">
        <v>787</v>
      </c>
      <c r="E242">
        <v>2095</v>
      </c>
      <c r="F242">
        <f>999+30</f>
        <v>1029</v>
      </c>
      <c r="G242" s="1">
        <v>44571</v>
      </c>
    </row>
    <row r="243" spans="1:7" x14ac:dyDescent="0.3">
      <c r="A243" t="s">
        <v>788</v>
      </c>
      <c r="B243" t="s">
        <v>373</v>
      </c>
      <c r="C243" t="s">
        <v>319</v>
      </c>
      <c r="D243" t="s">
        <v>789</v>
      </c>
      <c r="E243">
        <v>3295</v>
      </c>
      <c r="F243">
        <f>2395+30</f>
        <v>2425</v>
      </c>
      <c r="G243" s="1">
        <v>44571</v>
      </c>
    </row>
    <row r="244" spans="1:7" x14ac:dyDescent="0.3">
      <c r="A244" t="s">
        <v>790</v>
      </c>
      <c r="B244" t="s">
        <v>791</v>
      </c>
      <c r="C244" t="s">
        <v>319</v>
      </c>
      <c r="D244" t="s">
        <v>792</v>
      </c>
      <c r="E244">
        <v>4395</v>
      </c>
      <c r="F244">
        <f>2150+30</f>
        <v>2180</v>
      </c>
      <c r="G244" s="1">
        <v>44571</v>
      </c>
    </row>
    <row r="245" spans="1:7" x14ac:dyDescent="0.3">
      <c r="A245" t="s">
        <v>793</v>
      </c>
      <c r="B245" t="s">
        <v>794</v>
      </c>
      <c r="C245" t="s">
        <v>380</v>
      </c>
      <c r="D245" t="s">
        <v>795</v>
      </c>
      <c r="E245">
        <v>8995</v>
      </c>
      <c r="F245">
        <f>7495+30</f>
        <v>7525</v>
      </c>
      <c r="G245" s="1">
        <v>44571</v>
      </c>
    </row>
    <row r="246" spans="1:7" x14ac:dyDescent="0.3">
      <c r="A246" t="s">
        <v>796</v>
      </c>
      <c r="B246" t="s">
        <v>616</v>
      </c>
      <c r="C246" t="s">
        <v>319</v>
      </c>
      <c r="D246" t="s">
        <v>797</v>
      </c>
      <c r="E246">
        <v>5999</v>
      </c>
      <c r="F246">
        <f>3199+30</f>
        <v>3229</v>
      </c>
      <c r="G246" s="1">
        <v>44571</v>
      </c>
    </row>
    <row r="247" spans="1:7" x14ac:dyDescent="0.3">
      <c r="A247" t="s">
        <v>798</v>
      </c>
      <c r="B247" t="s">
        <v>352</v>
      </c>
      <c r="C247" t="s">
        <v>319</v>
      </c>
      <c r="D247" t="s">
        <v>799</v>
      </c>
      <c r="E247">
        <v>3599</v>
      </c>
      <c r="F247">
        <f>2519+30</f>
        <v>2549</v>
      </c>
      <c r="G247" s="1">
        <v>44571</v>
      </c>
    </row>
    <row r="248" spans="1:7" x14ac:dyDescent="0.3">
      <c r="A248" t="s">
        <v>800</v>
      </c>
      <c r="B248" t="s">
        <v>801</v>
      </c>
      <c r="C248" t="s">
        <v>802</v>
      </c>
      <c r="D248" t="s">
        <v>803</v>
      </c>
      <c r="E248">
        <v>2499</v>
      </c>
      <c r="F248">
        <f>599+30</f>
        <v>629</v>
      </c>
      <c r="G248" s="1">
        <v>44571</v>
      </c>
    </row>
    <row r="249" spans="1:7" x14ac:dyDescent="0.3">
      <c r="A249" t="s">
        <v>804</v>
      </c>
      <c r="B249" t="s">
        <v>352</v>
      </c>
      <c r="C249" t="s">
        <v>319</v>
      </c>
      <c r="D249" t="s">
        <v>805</v>
      </c>
      <c r="E249">
        <v>2199</v>
      </c>
      <c r="F249">
        <f>1099+30</f>
        <v>1129</v>
      </c>
      <c r="G249" s="1">
        <v>44571</v>
      </c>
    </row>
    <row r="250" spans="1:7" x14ac:dyDescent="0.3">
      <c r="A250" t="s">
        <v>806</v>
      </c>
      <c r="B250" t="s">
        <v>807</v>
      </c>
      <c r="C250" t="s">
        <v>808</v>
      </c>
      <c r="D250" t="s">
        <v>809</v>
      </c>
      <c r="E250">
        <v>1990</v>
      </c>
      <c r="F250">
        <f>699+30</f>
        <v>729</v>
      </c>
      <c r="G250" s="1">
        <v>44571</v>
      </c>
    </row>
    <row r="251" spans="1:7" x14ac:dyDescent="0.3">
      <c r="A251" t="s">
        <v>810</v>
      </c>
      <c r="B251" t="s">
        <v>811</v>
      </c>
      <c r="C251" t="s">
        <v>319</v>
      </c>
      <c r="D251" t="s">
        <v>812</v>
      </c>
      <c r="E251">
        <v>2650</v>
      </c>
      <c r="F251">
        <f>2650+30</f>
        <v>2680</v>
      </c>
      <c r="G251" s="1">
        <v>44571</v>
      </c>
    </row>
    <row r="252" spans="1:7" x14ac:dyDescent="0.3">
      <c r="A252" t="s">
        <v>813</v>
      </c>
      <c r="B252" t="s">
        <v>814</v>
      </c>
      <c r="C252" t="s">
        <v>815</v>
      </c>
      <c r="D252" t="s">
        <v>816</v>
      </c>
      <c r="E252">
        <v>2999</v>
      </c>
      <c r="F252">
        <f>995+30</f>
        <v>1025</v>
      </c>
      <c r="G252" s="1">
        <v>44571</v>
      </c>
    </row>
    <row r="253" spans="1:7" x14ac:dyDescent="0.3">
      <c r="A253" t="s">
        <v>817</v>
      </c>
      <c r="B253" t="s">
        <v>818</v>
      </c>
      <c r="C253" t="s">
        <v>319</v>
      </c>
      <c r="D253" t="s">
        <v>819</v>
      </c>
      <c r="E253">
        <v>1500</v>
      </c>
      <c r="F253">
        <f>599+30</f>
        <v>629</v>
      </c>
      <c r="G253" s="1">
        <v>44571</v>
      </c>
    </row>
    <row r="254" spans="1:7" x14ac:dyDescent="0.3">
      <c r="A254" t="s">
        <v>820</v>
      </c>
      <c r="B254" t="s">
        <v>821</v>
      </c>
      <c r="C254" t="s">
        <v>458</v>
      </c>
      <c r="D254" t="s">
        <v>822</v>
      </c>
      <c r="E254">
        <v>1800</v>
      </c>
      <c r="F254">
        <f>900+30</f>
        <v>930</v>
      </c>
      <c r="G254" s="1">
        <v>44571</v>
      </c>
    </row>
    <row r="255" spans="1:7" x14ac:dyDescent="0.3">
      <c r="A255" t="s">
        <v>823</v>
      </c>
      <c r="B255" t="s">
        <v>824</v>
      </c>
      <c r="C255" t="s">
        <v>319</v>
      </c>
      <c r="D255" t="s">
        <v>825</v>
      </c>
      <c r="E255">
        <v>2799</v>
      </c>
      <c r="F255">
        <f>2239+30</f>
        <v>2269</v>
      </c>
      <c r="G255" s="1">
        <v>44571</v>
      </c>
    </row>
    <row r="256" spans="1:7" x14ac:dyDescent="0.3">
      <c r="A256" t="s">
        <v>826</v>
      </c>
      <c r="B256" t="s">
        <v>827</v>
      </c>
      <c r="C256" t="s">
        <v>828</v>
      </c>
      <c r="D256" t="s">
        <v>829</v>
      </c>
      <c r="E256">
        <v>1999</v>
      </c>
      <c r="F256">
        <f>849+30</f>
        <v>879</v>
      </c>
      <c r="G256" s="1">
        <v>44571</v>
      </c>
    </row>
    <row r="257" spans="1:7" x14ac:dyDescent="0.3">
      <c r="A257" t="s">
        <v>830</v>
      </c>
      <c r="B257" t="s">
        <v>831</v>
      </c>
      <c r="C257" t="s">
        <v>319</v>
      </c>
      <c r="D257" t="s">
        <v>832</v>
      </c>
      <c r="E257">
        <v>3350</v>
      </c>
      <c r="F257">
        <f>1900+30</f>
        <v>1930</v>
      </c>
      <c r="G257" s="1">
        <v>44571</v>
      </c>
    </row>
    <row r="258" spans="1:7" x14ac:dyDescent="0.3">
      <c r="A258" t="s">
        <v>833</v>
      </c>
      <c r="B258" t="s">
        <v>376</v>
      </c>
      <c r="C258" t="s">
        <v>319</v>
      </c>
      <c r="D258" t="s">
        <v>834</v>
      </c>
      <c r="E258">
        <v>2799</v>
      </c>
      <c r="F258">
        <f>1299+30</f>
        <v>1329</v>
      </c>
      <c r="G258" s="1">
        <v>44571</v>
      </c>
    </row>
    <row r="259" spans="1:7" x14ac:dyDescent="0.3">
      <c r="A259" t="s">
        <v>835</v>
      </c>
      <c r="B259" t="s">
        <v>836</v>
      </c>
      <c r="C259" t="s">
        <v>319</v>
      </c>
      <c r="D259" t="s">
        <v>837</v>
      </c>
      <c r="E259">
        <v>3495</v>
      </c>
      <c r="F259">
        <f>2621+30</f>
        <v>2651</v>
      </c>
      <c r="G259" s="1">
        <v>44571</v>
      </c>
    </row>
    <row r="260" spans="1:7" x14ac:dyDescent="0.3">
      <c r="A260" t="s">
        <v>838</v>
      </c>
      <c r="B260" t="s">
        <v>839</v>
      </c>
      <c r="C260" t="s">
        <v>840</v>
      </c>
      <c r="D260" t="s">
        <v>841</v>
      </c>
      <c r="E260">
        <v>1299</v>
      </c>
      <c r="F260">
        <f>299+30</f>
        <v>329</v>
      </c>
      <c r="G260" s="1">
        <v>44571</v>
      </c>
    </row>
    <row r="261" spans="1:7" x14ac:dyDescent="0.3">
      <c r="A261" t="s">
        <v>842</v>
      </c>
      <c r="B261" t="s">
        <v>843</v>
      </c>
      <c r="C261" t="s">
        <v>458</v>
      </c>
      <c r="D261" t="s">
        <v>844</v>
      </c>
      <c r="E261">
        <v>1495</v>
      </c>
      <c r="F261">
        <f>1345+30</f>
        <v>1375</v>
      </c>
      <c r="G261" s="1">
        <v>44571</v>
      </c>
    </row>
    <row r="262" spans="1:7" x14ac:dyDescent="0.3">
      <c r="A262" t="s">
        <v>845</v>
      </c>
      <c r="B262" t="s">
        <v>547</v>
      </c>
      <c r="C262" t="s">
        <v>319</v>
      </c>
      <c r="D262" t="s">
        <v>846</v>
      </c>
      <c r="E262">
        <v>1200</v>
      </c>
      <c r="F262">
        <f>599+30</f>
        <v>629</v>
      </c>
      <c r="G262" s="1">
        <v>44571</v>
      </c>
    </row>
    <row r="263" spans="1:7" x14ac:dyDescent="0.3">
      <c r="A263" t="s">
        <v>847</v>
      </c>
      <c r="B263" t="s">
        <v>848</v>
      </c>
      <c r="C263" t="s">
        <v>334</v>
      </c>
      <c r="D263" t="s">
        <v>849</v>
      </c>
      <c r="E263">
        <v>1095</v>
      </c>
      <c r="F263">
        <f>595+30</f>
        <v>625</v>
      </c>
      <c r="G263" s="1">
        <v>44571</v>
      </c>
    </row>
    <row r="264" spans="1:7" x14ac:dyDescent="0.3">
      <c r="A264" t="s">
        <v>850</v>
      </c>
      <c r="B264" t="s">
        <v>540</v>
      </c>
      <c r="C264" t="s">
        <v>319</v>
      </c>
      <c r="D264" t="s">
        <v>851</v>
      </c>
      <c r="E264">
        <v>3499</v>
      </c>
      <c r="F264">
        <f>1795+30</f>
        <v>1825</v>
      </c>
      <c r="G264" s="1">
        <v>44571</v>
      </c>
    </row>
    <row r="265" spans="1:7" x14ac:dyDescent="0.3">
      <c r="A265" t="s">
        <v>852</v>
      </c>
      <c r="B265" t="s">
        <v>853</v>
      </c>
      <c r="C265" t="s">
        <v>458</v>
      </c>
      <c r="D265" t="s">
        <v>854</v>
      </c>
      <c r="E265">
        <v>795</v>
      </c>
      <c r="F265">
        <f>795+30</f>
        <v>825</v>
      </c>
      <c r="G265" s="1">
        <v>44571</v>
      </c>
    </row>
    <row r="266" spans="1:7" x14ac:dyDescent="0.3">
      <c r="A266" t="s">
        <v>855</v>
      </c>
      <c r="B266" t="s">
        <v>856</v>
      </c>
      <c r="C266" t="s">
        <v>857</v>
      </c>
      <c r="D266" t="s">
        <v>858</v>
      </c>
      <c r="E266">
        <v>2150</v>
      </c>
      <c r="F266">
        <f>950+30</f>
        <v>980</v>
      </c>
      <c r="G266" s="1">
        <v>44571</v>
      </c>
    </row>
    <row r="267" spans="1:7" x14ac:dyDescent="0.3">
      <c r="A267" t="s">
        <v>859</v>
      </c>
      <c r="B267" t="s">
        <v>860</v>
      </c>
      <c r="C267" t="s">
        <v>319</v>
      </c>
      <c r="D267" t="s">
        <v>861</v>
      </c>
      <c r="E267">
        <v>1499</v>
      </c>
      <c r="F267">
        <f>999+30</f>
        <v>1029</v>
      </c>
      <c r="G267" s="1">
        <v>44571</v>
      </c>
    </row>
    <row r="268" spans="1:7" x14ac:dyDescent="0.3">
      <c r="A268" t="s">
        <v>862</v>
      </c>
      <c r="B268" t="s">
        <v>863</v>
      </c>
      <c r="C268" t="s">
        <v>864</v>
      </c>
      <c r="D268" t="s">
        <v>865</v>
      </c>
      <c r="E268">
        <v>299</v>
      </c>
      <c r="F268">
        <f>299+30</f>
        <v>329</v>
      </c>
      <c r="G268" s="1">
        <v>44571</v>
      </c>
    </row>
    <row r="269" spans="1:7" x14ac:dyDescent="0.3">
      <c r="A269" t="s">
        <v>866</v>
      </c>
      <c r="B269" t="s">
        <v>867</v>
      </c>
      <c r="C269" t="s">
        <v>319</v>
      </c>
      <c r="D269" t="s">
        <v>868</v>
      </c>
      <c r="E269">
        <v>999</v>
      </c>
      <c r="F269">
        <f>499+30</f>
        <v>529</v>
      </c>
      <c r="G269" s="1">
        <v>44571</v>
      </c>
    </row>
    <row r="270" spans="1:7" x14ac:dyDescent="0.3">
      <c r="A270" t="s">
        <v>869</v>
      </c>
      <c r="B270" t="s">
        <v>870</v>
      </c>
      <c r="C270" t="s">
        <v>498</v>
      </c>
      <c r="D270" t="s">
        <v>871</v>
      </c>
      <c r="E270">
        <v>1645</v>
      </c>
      <c r="F270">
        <f>1316+30</f>
        <v>1346</v>
      </c>
      <c r="G270" s="1">
        <v>44571</v>
      </c>
    </row>
    <row r="271" spans="1:7" x14ac:dyDescent="0.3">
      <c r="A271" t="s">
        <v>872</v>
      </c>
      <c r="B271" t="s">
        <v>731</v>
      </c>
      <c r="C271" t="s">
        <v>319</v>
      </c>
      <c r="D271" t="s">
        <v>873</v>
      </c>
      <c r="E271">
        <v>1999</v>
      </c>
      <c r="F271">
        <f>499+30</f>
        <v>529</v>
      </c>
      <c r="G271" s="1">
        <v>44571</v>
      </c>
    </row>
    <row r="272" spans="1:7" x14ac:dyDescent="0.3">
      <c r="A272" t="s">
        <v>874</v>
      </c>
      <c r="B272" t="s">
        <v>875</v>
      </c>
      <c r="C272" t="s">
        <v>604</v>
      </c>
      <c r="D272" t="s">
        <v>876</v>
      </c>
      <c r="E272">
        <v>1299</v>
      </c>
      <c r="F272">
        <f>899+30</f>
        <v>929</v>
      </c>
      <c r="G272" s="1">
        <v>44571</v>
      </c>
    </row>
    <row r="273" spans="1:7" x14ac:dyDescent="0.3">
      <c r="A273" t="s">
        <v>877</v>
      </c>
      <c r="B273" t="s">
        <v>616</v>
      </c>
      <c r="C273" t="s">
        <v>319</v>
      </c>
      <c r="D273" t="s">
        <v>878</v>
      </c>
      <c r="E273">
        <v>5999</v>
      </c>
      <c r="F273">
        <f>3599+30</f>
        <v>3629</v>
      </c>
      <c r="G273" s="1">
        <v>44571</v>
      </c>
    </row>
    <row r="274" spans="1:7" x14ac:dyDescent="0.3">
      <c r="A274" t="s">
        <v>879</v>
      </c>
      <c r="B274" t="s">
        <v>880</v>
      </c>
      <c r="C274" t="s">
        <v>319</v>
      </c>
      <c r="D274" t="s">
        <v>881</v>
      </c>
      <c r="E274">
        <v>3250</v>
      </c>
      <c r="F274">
        <f>1800+30</f>
        <v>1830</v>
      </c>
      <c r="G274" s="1">
        <v>44571</v>
      </c>
    </row>
    <row r="275" spans="1:7" x14ac:dyDescent="0.3">
      <c r="A275" t="s">
        <v>882</v>
      </c>
      <c r="B275" t="s">
        <v>616</v>
      </c>
      <c r="C275" t="s">
        <v>319</v>
      </c>
      <c r="D275" t="s">
        <v>883</v>
      </c>
      <c r="E275">
        <v>3599</v>
      </c>
      <c r="F275">
        <f>2399+30</f>
        <v>2429</v>
      </c>
      <c r="G275" s="1">
        <v>44571</v>
      </c>
    </row>
    <row r="276" spans="1:7" x14ac:dyDescent="0.3">
      <c r="A276" t="s">
        <v>884</v>
      </c>
      <c r="B276" t="s">
        <v>352</v>
      </c>
      <c r="C276" t="s">
        <v>319</v>
      </c>
      <c r="D276" t="s">
        <v>885</v>
      </c>
      <c r="E276">
        <v>2199</v>
      </c>
      <c r="F276">
        <f>1099+30</f>
        <v>1129</v>
      </c>
      <c r="G276" s="1">
        <v>44571</v>
      </c>
    </row>
    <row r="277" spans="1:7" x14ac:dyDescent="0.3">
      <c r="A277" t="s">
        <v>886</v>
      </c>
      <c r="B277" t="s">
        <v>887</v>
      </c>
      <c r="C277" t="s">
        <v>888</v>
      </c>
      <c r="D277" t="s">
        <v>889</v>
      </c>
      <c r="E277">
        <v>1299</v>
      </c>
      <c r="F277">
        <f>499+30</f>
        <v>529</v>
      </c>
      <c r="G277" s="1">
        <v>44571</v>
      </c>
    </row>
    <row r="278" spans="1:7" x14ac:dyDescent="0.3">
      <c r="A278" t="s">
        <v>890</v>
      </c>
      <c r="B278" t="s">
        <v>891</v>
      </c>
      <c r="C278" t="s">
        <v>319</v>
      </c>
      <c r="D278" t="s">
        <v>892</v>
      </c>
      <c r="E278">
        <v>1399</v>
      </c>
      <c r="F278">
        <f>999+30</f>
        <v>1029</v>
      </c>
      <c r="G278" s="1">
        <v>44571</v>
      </c>
    </row>
    <row r="279" spans="1:7" x14ac:dyDescent="0.3">
      <c r="A279" t="s">
        <v>893</v>
      </c>
      <c r="B279" t="s">
        <v>894</v>
      </c>
      <c r="C279" t="s">
        <v>319</v>
      </c>
      <c r="D279" t="s">
        <v>895</v>
      </c>
      <c r="E279">
        <v>2999</v>
      </c>
      <c r="F279">
        <f>1199+30</f>
        <v>1229</v>
      </c>
      <c r="G279" s="1">
        <v>44571</v>
      </c>
    </row>
    <row r="280" spans="1:7" x14ac:dyDescent="0.3">
      <c r="A280" t="s">
        <v>896</v>
      </c>
      <c r="B280" t="s">
        <v>897</v>
      </c>
      <c r="C280" t="s">
        <v>828</v>
      </c>
      <c r="D280" t="s">
        <v>898</v>
      </c>
      <c r="E280">
        <v>1499</v>
      </c>
      <c r="F280">
        <f>599+30</f>
        <v>629</v>
      </c>
      <c r="G280" s="1">
        <v>44571</v>
      </c>
    </row>
    <row r="281" spans="1:7" x14ac:dyDescent="0.3">
      <c r="A281" t="s">
        <v>899</v>
      </c>
      <c r="B281" t="s">
        <v>900</v>
      </c>
      <c r="C281" t="s">
        <v>319</v>
      </c>
      <c r="D281" t="s">
        <v>901</v>
      </c>
      <c r="E281">
        <v>2799</v>
      </c>
      <c r="F281">
        <f>2239+30</f>
        <v>2269</v>
      </c>
      <c r="G281" s="1">
        <v>44571</v>
      </c>
    </row>
    <row r="282" spans="1:7" x14ac:dyDescent="0.3">
      <c r="A282" t="s">
        <v>902</v>
      </c>
      <c r="B282" t="s">
        <v>903</v>
      </c>
      <c r="C282" t="s">
        <v>904</v>
      </c>
      <c r="D282" t="s">
        <v>905</v>
      </c>
      <c r="E282">
        <v>750</v>
      </c>
      <c r="F282">
        <f>750+30</f>
        <v>780</v>
      </c>
      <c r="G282" s="1">
        <v>44571</v>
      </c>
    </row>
    <row r="283" spans="1:7" x14ac:dyDescent="0.3">
      <c r="A283" t="s">
        <v>906</v>
      </c>
      <c r="B283" t="s">
        <v>907</v>
      </c>
      <c r="C283" t="s">
        <v>908</v>
      </c>
      <c r="D283" t="s">
        <v>909</v>
      </c>
      <c r="E283">
        <v>2399</v>
      </c>
      <c r="F283">
        <f>479+30</f>
        <v>509</v>
      </c>
      <c r="G283" s="1">
        <v>44571</v>
      </c>
    </row>
    <row r="284" spans="1:7" x14ac:dyDescent="0.3">
      <c r="A284" t="s">
        <v>910</v>
      </c>
      <c r="B284" t="s">
        <v>911</v>
      </c>
      <c r="C284" t="s">
        <v>319</v>
      </c>
      <c r="D284" t="s">
        <v>912</v>
      </c>
      <c r="E284">
        <v>2299</v>
      </c>
      <c r="F284">
        <f>1599+30</f>
        <v>1629</v>
      </c>
      <c r="G284" s="1">
        <v>44571</v>
      </c>
    </row>
    <row r="285" spans="1:7" x14ac:dyDescent="0.3">
      <c r="A285" t="s">
        <v>913</v>
      </c>
      <c r="B285" t="s">
        <v>352</v>
      </c>
      <c r="C285" t="s">
        <v>319</v>
      </c>
      <c r="D285" t="s">
        <v>914</v>
      </c>
      <c r="E285">
        <v>1799</v>
      </c>
      <c r="F285">
        <f>719+30</f>
        <v>749</v>
      </c>
      <c r="G285" s="1">
        <v>44571</v>
      </c>
    </row>
    <row r="286" spans="1:7" x14ac:dyDescent="0.3">
      <c r="A286" t="s">
        <v>915</v>
      </c>
      <c r="B286" t="s">
        <v>916</v>
      </c>
      <c r="C286" t="s">
        <v>319</v>
      </c>
      <c r="D286" t="s">
        <v>917</v>
      </c>
      <c r="E286">
        <v>4695</v>
      </c>
      <c r="F286">
        <f>3521+30</f>
        <v>3551</v>
      </c>
      <c r="G286" s="1">
        <v>44571</v>
      </c>
    </row>
    <row r="287" spans="1:7" x14ac:dyDescent="0.3">
      <c r="A287" t="s">
        <v>918</v>
      </c>
      <c r="B287" t="s">
        <v>919</v>
      </c>
      <c r="C287" t="s">
        <v>920</v>
      </c>
      <c r="D287" t="s">
        <v>921</v>
      </c>
      <c r="E287">
        <v>6995</v>
      </c>
      <c r="F287">
        <f>6645+30</f>
        <v>6675</v>
      </c>
      <c r="G287" s="1">
        <v>44571</v>
      </c>
    </row>
    <row r="288" spans="1:7" x14ac:dyDescent="0.3">
      <c r="A288" t="s">
        <v>922</v>
      </c>
      <c r="B288" t="s">
        <v>373</v>
      </c>
      <c r="C288" t="s">
        <v>319</v>
      </c>
      <c r="D288" t="s">
        <v>923</v>
      </c>
      <c r="E288">
        <v>2495</v>
      </c>
      <c r="F288">
        <f>1799+30</f>
        <v>1829</v>
      </c>
      <c r="G288" s="1">
        <v>44571</v>
      </c>
    </row>
    <row r="289" spans="1:7" x14ac:dyDescent="0.3">
      <c r="A289" t="s">
        <v>924</v>
      </c>
      <c r="B289" t="s">
        <v>925</v>
      </c>
      <c r="C289" t="s">
        <v>926</v>
      </c>
      <c r="D289" t="s">
        <v>927</v>
      </c>
      <c r="E289">
        <v>2195</v>
      </c>
      <c r="F289">
        <f>1207+30</f>
        <v>1237</v>
      </c>
      <c r="G289" s="1">
        <v>44571</v>
      </c>
    </row>
    <row r="290" spans="1:7" x14ac:dyDescent="0.3">
      <c r="A290" t="s">
        <v>928</v>
      </c>
      <c r="B290" t="s">
        <v>426</v>
      </c>
      <c r="C290" t="s">
        <v>319</v>
      </c>
      <c r="D290" t="s">
        <v>929</v>
      </c>
      <c r="E290">
        <v>3499</v>
      </c>
      <c r="F290">
        <f>2799+30</f>
        <v>2829</v>
      </c>
      <c r="G290" s="1">
        <v>44571</v>
      </c>
    </row>
    <row r="291" spans="1:7" x14ac:dyDescent="0.3">
      <c r="A291" t="s">
        <v>930</v>
      </c>
      <c r="B291" t="s">
        <v>931</v>
      </c>
      <c r="C291" t="s">
        <v>779</v>
      </c>
      <c r="D291" t="s">
        <v>932</v>
      </c>
      <c r="E291">
        <v>1299</v>
      </c>
      <c r="F291">
        <f>639+30</f>
        <v>669</v>
      </c>
      <c r="G291" s="1">
        <v>44571</v>
      </c>
    </row>
    <row r="292" spans="1:7" x14ac:dyDescent="0.3">
      <c r="A292" t="s">
        <v>933</v>
      </c>
      <c r="B292" t="s">
        <v>934</v>
      </c>
      <c r="C292" t="s">
        <v>319</v>
      </c>
      <c r="D292" t="s">
        <v>935</v>
      </c>
      <c r="E292">
        <v>2299</v>
      </c>
      <c r="F292">
        <f>1149+30</f>
        <v>1179</v>
      </c>
      <c r="G292" s="1">
        <v>44571</v>
      </c>
    </row>
    <row r="293" spans="1:7" x14ac:dyDescent="0.3">
      <c r="A293" t="s">
        <v>936</v>
      </c>
      <c r="B293" t="s">
        <v>937</v>
      </c>
      <c r="C293" t="s">
        <v>938</v>
      </c>
      <c r="D293" t="s">
        <v>939</v>
      </c>
      <c r="E293">
        <v>1235</v>
      </c>
      <c r="F293">
        <f>1235+30</f>
        <v>1265</v>
      </c>
      <c r="G293" s="1">
        <v>44571</v>
      </c>
    </row>
    <row r="294" spans="1:7" x14ac:dyDescent="0.3">
      <c r="A294" t="s">
        <v>940</v>
      </c>
      <c r="B294" t="s">
        <v>376</v>
      </c>
      <c r="C294" t="s">
        <v>319</v>
      </c>
      <c r="D294" t="s">
        <v>941</v>
      </c>
      <c r="E294">
        <v>2799</v>
      </c>
      <c r="F294">
        <f>1299+30</f>
        <v>1329</v>
      </c>
      <c r="G294" s="1">
        <v>44571</v>
      </c>
    </row>
    <row r="295" spans="1:7" x14ac:dyDescent="0.3">
      <c r="A295" t="s">
        <v>942</v>
      </c>
      <c r="B295" t="s">
        <v>943</v>
      </c>
      <c r="C295" t="s">
        <v>622</v>
      </c>
      <c r="D295" t="s">
        <v>944</v>
      </c>
      <c r="E295">
        <v>1499</v>
      </c>
      <c r="F295">
        <f>599+30</f>
        <v>629</v>
      </c>
      <c r="G295" s="1">
        <v>44571</v>
      </c>
    </row>
    <row r="296" spans="1:7" x14ac:dyDescent="0.3">
      <c r="A296" t="s">
        <v>945</v>
      </c>
      <c r="B296" t="s">
        <v>946</v>
      </c>
      <c r="C296" t="s">
        <v>904</v>
      </c>
      <c r="D296" t="s">
        <v>947</v>
      </c>
      <c r="E296">
        <v>650</v>
      </c>
      <c r="F296">
        <f>650+30</f>
        <v>680</v>
      </c>
      <c r="G296" s="1">
        <v>44571</v>
      </c>
    </row>
    <row r="297" spans="1:7" x14ac:dyDescent="0.3">
      <c r="A297" t="s">
        <v>948</v>
      </c>
      <c r="B297" t="s">
        <v>949</v>
      </c>
      <c r="C297" t="s">
        <v>319</v>
      </c>
      <c r="D297" t="s">
        <v>950</v>
      </c>
      <c r="E297">
        <v>2795</v>
      </c>
      <c r="F297">
        <f>2795+30</f>
        <v>2825</v>
      </c>
      <c r="G297" s="1">
        <v>44571</v>
      </c>
    </row>
    <row r="298" spans="1:7" x14ac:dyDescent="0.3">
      <c r="A298" t="s">
        <v>951</v>
      </c>
      <c r="B298" t="s">
        <v>952</v>
      </c>
      <c r="C298" t="s">
        <v>953</v>
      </c>
      <c r="D298" t="s">
        <v>954</v>
      </c>
      <c r="E298">
        <v>1195</v>
      </c>
      <c r="F298">
        <f>595+30</f>
        <v>625</v>
      </c>
      <c r="G298" s="1">
        <v>44571</v>
      </c>
    </row>
    <row r="299" spans="1:7" x14ac:dyDescent="0.3">
      <c r="A299" t="s">
        <v>955</v>
      </c>
      <c r="B299" t="s">
        <v>956</v>
      </c>
      <c r="C299" t="s">
        <v>957</v>
      </c>
      <c r="D299" t="s">
        <v>958</v>
      </c>
      <c r="E299">
        <v>1195</v>
      </c>
      <c r="F299">
        <f>595+30</f>
        <v>625</v>
      </c>
      <c r="G299" s="1">
        <v>44571</v>
      </c>
    </row>
    <row r="300" spans="1:7" x14ac:dyDescent="0.3">
      <c r="A300" t="s">
        <v>959</v>
      </c>
      <c r="B300" t="s">
        <v>960</v>
      </c>
      <c r="C300" t="s">
        <v>961</v>
      </c>
      <c r="D300" t="s">
        <v>962</v>
      </c>
      <c r="E300">
        <v>1195</v>
      </c>
      <c r="F300">
        <f>595+30</f>
        <v>625</v>
      </c>
      <c r="G300" s="1">
        <v>44571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Jaifin</dc:creator>
  <cp:lastModifiedBy>Jaifin</cp:lastModifiedBy>
  <dcterms:created xsi:type="dcterms:W3CDTF">2023-02-14T08:13:35Z</dcterms:created>
  <dcterms:modified xsi:type="dcterms:W3CDTF">2023-02-14T08:47:36Z</dcterms:modified>
</cp:coreProperties>
</file>