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Optimization Technique\"/>
    </mc:Choice>
  </mc:AlternateContent>
  <xr:revisionPtr revIDLastSave="0" documentId="13_ncr:1_{F2A3393C-B361-4242-B964-29C64D9DE7E4}" xr6:coauthVersionLast="45" xr6:coauthVersionMax="45" xr10:uidLastSave="{00000000-0000-0000-0000-000000000000}"/>
  <bookViews>
    <workbookView xWindow="-108" yWindow="-108" windowWidth="23256" windowHeight="12576" activeTab="4" xr2:uid="{9C0ECEF3-E7CA-4D5C-BBCB-DFBA46EB66A8}"/>
  </bookViews>
  <sheets>
    <sheet name="ad min optimization" sheetId="1" r:id="rId1"/>
    <sheet name="Sheet2" sheetId="2" r:id="rId2"/>
    <sheet name="AHP" sheetId="3" r:id="rId3"/>
    <sheet name="non linear programming" sheetId="4" r:id="rId4"/>
    <sheet name="portfolio optimization quadrati" sheetId="5" r:id="rId5"/>
  </sheets>
  <definedNames>
    <definedName name="solver_adj" localSheetId="0" hidden="1">'ad min optimization'!$A$17:$B$17</definedName>
    <definedName name="solver_adj" localSheetId="3" hidden="1">'non linear programming'!$A$4:$B$4</definedName>
    <definedName name="solver_adj" localSheetId="4" hidden="1">'portfolio optimization quadrati'!$A$7:$C$7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3" hidden="1">2</definedName>
    <definedName name="solver_drv" localSheetId="4" hidden="1">1</definedName>
    <definedName name="solver_eng" localSheetId="0" hidden="1">2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lhs1" localSheetId="0" hidden="1">'ad min optimization'!$C$12:$C$13</definedName>
    <definedName name="solver_lhs1" localSheetId="3" hidden="1">'non linear programming'!$C$2</definedName>
    <definedName name="solver_lhs1" localSheetId="4" hidden="1">'portfolio optimization quadrati'!$D$4</definedName>
    <definedName name="solver_lhs2" localSheetId="0" hidden="1">'ad min optimization'!$C$14</definedName>
    <definedName name="solver_lhs2" localSheetId="4" hidden="1">'portfolio optimization quadrati'!$D$5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3" hidden="1">1</definedName>
    <definedName name="solver_num" localSheetId="4" hidden="1">2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opt" localSheetId="0" hidden="1">'ad min optimization'!$C$16</definedName>
    <definedName name="solver_opt" localSheetId="3" hidden="1">'non linear programming'!$C$4</definedName>
    <definedName name="solver_opt" localSheetId="4" hidden="1">'portfolio optimization quadrati'!$F$10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3" hidden="1">2</definedName>
    <definedName name="solver_rbv" localSheetId="4" hidden="1">1</definedName>
    <definedName name="solver_rel1" localSheetId="0" hidden="1">1</definedName>
    <definedName name="solver_rel1" localSheetId="3" hidden="1">1</definedName>
    <definedName name="solver_rel1" localSheetId="4" hidden="1">1</definedName>
    <definedName name="solver_rel2" localSheetId="0" hidden="1">3</definedName>
    <definedName name="solver_rel2" localSheetId="4" hidden="1">3</definedName>
    <definedName name="solver_rhs1" localSheetId="0" hidden="1">'ad min optimization'!$E$12:$E$13</definedName>
    <definedName name="solver_rhs1" localSheetId="3" hidden="1">'non linear programming'!$E$2</definedName>
    <definedName name="solver_rhs1" localSheetId="4" hidden="1">'portfolio optimization quadrati'!$F$4</definedName>
    <definedName name="solver_rhs2" localSheetId="0" hidden="1">'ad min optimization'!$E$14</definedName>
    <definedName name="solver_rhs2" localSheetId="4" hidden="1">+'portfolio optimization quadrati'!$F$5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3" hidden="1">2</definedName>
    <definedName name="solver_scl" localSheetId="4" hidden="1">1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5" l="1"/>
  <c r="F10" i="5" a="1"/>
  <c r="F10" i="5" s="1"/>
  <c r="D5" i="5"/>
  <c r="D4" i="5"/>
  <c r="C4" i="4"/>
  <c r="C2" i="4"/>
  <c r="I12" i="3"/>
  <c r="J12" i="3"/>
  <c r="H12" i="3"/>
  <c r="J11" i="3"/>
  <c r="I11" i="3"/>
  <c r="H11" i="3"/>
  <c r="D33" i="3"/>
  <c r="D34" i="3"/>
  <c r="D32" i="3"/>
  <c r="C33" i="3"/>
  <c r="E33" i="3" s="1"/>
  <c r="C34" i="3"/>
  <c r="C32" i="3"/>
  <c r="B33" i="3"/>
  <c r="B34" i="3"/>
  <c r="B32" i="3"/>
  <c r="E32" i="3"/>
  <c r="C28" i="3"/>
  <c r="C29" i="3" s="1"/>
  <c r="D26" i="3"/>
  <c r="C26" i="3"/>
  <c r="D29" i="3"/>
  <c r="B29" i="3"/>
  <c r="E22" i="3"/>
  <c r="E23" i="3"/>
  <c r="E21" i="3"/>
  <c r="D22" i="3"/>
  <c r="D23" i="3"/>
  <c r="D21" i="3"/>
  <c r="C22" i="3"/>
  <c r="C23" i="3"/>
  <c r="C21" i="3"/>
  <c r="B22" i="3"/>
  <c r="B23" i="3"/>
  <c r="B21" i="3"/>
  <c r="C18" i="3"/>
  <c r="D18" i="3"/>
  <c r="B18" i="3"/>
  <c r="B16" i="3"/>
  <c r="E10" i="3"/>
  <c r="E11" i="3"/>
  <c r="E9" i="3"/>
  <c r="D10" i="3"/>
  <c r="D11" i="3"/>
  <c r="D9" i="3"/>
  <c r="C10" i="3"/>
  <c r="C11" i="3"/>
  <c r="C9" i="3"/>
  <c r="B10" i="3"/>
  <c r="B11" i="3"/>
  <c r="B9" i="3"/>
  <c r="C6" i="3"/>
  <c r="D6" i="3"/>
  <c r="B6" i="3"/>
  <c r="B5" i="3"/>
  <c r="C7" i="2"/>
  <c r="F7" i="2"/>
  <c r="F4" i="2"/>
  <c r="F5" i="2"/>
  <c r="F6" i="2"/>
  <c r="F3" i="2"/>
  <c r="C16" i="1"/>
  <c r="C13" i="1"/>
  <c r="C14" i="1"/>
  <c r="C12" i="1"/>
  <c r="C7" i="1"/>
  <c r="C5" i="1"/>
  <c r="C4" i="1"/>
  <c r="E34" i="3" l="1"/>
</calcChain>
</file>

<file path=xl/sharedStrings.xml><?xml version="1.0" encoding="utf-8"?>
<sst xmlns="http://schemas.openxmlformats.org/spreadsheetml/2006/main" count="86" uniqueCount="34">
  <si>
    <t>ad min optimization</t>
  </si>
  <si>
    <t>example</t>
  </si>
  <si>
    <t>x1</t>
  </si>
  <si>
    <t>x2</t>
  </si>
  <si>
    <t>&lt;=</t>
  </si>
  <si>
    <t>&gt;=</t>
  </si>
  <si>
    <t>96 lakh min cost budget</t>
  </si>
  <si>
    <t>exposure is 40</t>
  </si>
  <si>
    <t>w1</t>
  </si>
  <si>
    <t>job1</t>
  </si>
  <si>
    <t>job2</t>
  </si>
  <si>
    <t>job3</t>
  </si>
  <si>
    <t>wjob1</t>
  </si>
  <si>
    <t>wjob2</t>
  </si>
  <si>
    <t>wjob3</t>
  </si>
  <si>
    <t>a</t>
  </si>
  <si>
    <t>b</t>
  </si>
  <si>
    <t>c</t>
  </si>
  <si>
    <t>c1</t>
  </si>
  <si>
    <t>c2</t>
  </si>
  <si>
    <t>c3</t>
  </si>
  <si>
    <t>Pairwise Comparision Matrix of Attributes</t>
  </si>
  <si>
    <t>Weighted average for the attributes</t>
  </si>
  <si>
    <t>better score of c1 is creating better chances for giving the contract to c1</t>
  </si>
  <si>
    <t>K</t>
  </si>
  <si>
    <t>L</t>
  </si>
  <si>
    <t>portfolio</t>
  </si>
  <si>
    <t xml:space="preserve">and </t>
  </si>
  <si>
    <t>quadratic equation optimization</t>
  </si>
  <si>
    <t>x3</t>
  </si>
  <si>
    <t>=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</si>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</sst>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DABB-D066-408D-B907-15B0DE4EACA3}">
  <dimension ref="A1:E20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t="s">
        <v>1</v>
      </c>
      <c r="B1" t="s">
        <v>0</v>
      </c>
    </row>
    <row r="3" spans="1:5" x14ac:dyDescent="0.3">
      <c r="A3" t="s">
        <v>2</v>
      </c>
      <c r="B3" t="s">
        <v>3</v>
      </c>
    </row>
    <row r="4" spans="1:5" x14ac:dyDescent="0.3">
      <c r="A4">
        <v>1</v>
      </c>
      <c r="B4">
        <v>0</v>
      </c>
      <c r="C4" s="2">
        <f>SUMPRODUCT(A4:B4,$A$8:$B$8)</f>
        <v>6</v>
      </c>
      <c r="D4" t="s">
        <v>4</v>
      </c>
      <c r="E4">
        <v>6</v>
      </c>
    </row>
    <row r="5" spans="1:5" x14ac:dyDescent="0.3">
      <c r="A5">
        <v>1</v>
      </c>
      <c r="B5">
        <v>2</v>
      </c>
      <c r="C5" s="2">
        <f>SUMPRODUCT(A5:B5,$A$8:$B$8)</f>
        <v>10</v>
      </c>
      <c r="D5" t="s">
        <v>4</v>
      </c>
      <c r="E5">
        <v>10</v>
      </c>
    </row>
    <row r="7" spans="1:5" x14ac:dyDescent="0.3">
      <c r="A7">
        <v>4</v>
      </c>
      <c r="B7">
        <v>8</v>
      </c>
      <c r="C7" s="3">
        <f>SUMPRODUCT(A7:B7,$A$8:$B$8)</f>
        <v>40</v>
      </c>
    </row>
    <row r="8" spans="1:5" x14ac:dyDescent="0.3">
      <c r="A8" s="1">
        <v>6</v>
      </c>
      <c r="B8" s="1">
        <v>2</v>
      </c>
    </row>
    <row r="11" spans="1:5" x14ac:dyDescent="0.3">
      <c r="A11" t="s">
        <v>2</v>
      </c>
      <c r="B11" t="s">
        <v>3</v>
      </c>
    </row>
    <row r="12" spans="1:5" x14ac:dyDescent="0.3">
      <c r="A12">
        <v>1</v>
      </c>
      <c r="B12">
        <v>0</v>
      </c>
      <c r="C12" s="2">
        <f>SUMPRODUCT(A12:B12,$A$17:$B$17)</f>
        <v>6</v>
      </c>
      <c r="D12" t="s">
        <v>4</v>
      </c>
      <c r="E12">
        <v>6</v>
      </c>
    </row>
    <row r="13" spans="1:5" x14ac:dyDescent="0.3">
      <c r="A13">
        <v>1</v>
      </c>
      <c r="B13">
        <v>2</v>
      </c>
      <c r="C13" s="2">
        <f t="shared" ref="C13:C16" si="0">SUMPRODUCT(A13:B13,$A$17:$B$17)</f>
        <v>10</v>
      </c>
      <c r="D13" t="s">
        <v>4</v>
      </c>
      <c r="E13">
        <v>10</v>
      </c>
    </row>
    <row r="14" spans="1:5" x14ac:dyDescent="0.3">
      <c r="A14">
        <v>4</v>
      </c>
      <c r="B14">
        <v>8</v>
      </c>
      <c r="C14" s="2">
        <f t="shared" si="0"/>
        <v>40</v>
      </c>
      <c r="D14" t="s">
        <v>5</v>
      </c>
      <c r="E14">
        <v>40</v>
      </c>
    </row>
    <row r="16" spans="1:5" x14ac:dyDescent="0.3">
      <c r="A16">
        <v>8</v>
      </c>
      <c r="B16">
        <v>24</v>
      </c>
      <c r="C16" s="3">
        <f t="shared" si="0"/>
        <v>96</v>
      </c>
    </row>
    <row r="17" spans="1:2" x14ac:dyDescent="0.3">
      <c r="A17" s="1">
        <v>6</v>
      </c>
      <c r="B17" s="1">
        <v>2</v>
      </c>
    </row>
    <row r="19" spans="1:2" x14ac:dyDescent="0.3">
      <c r="A19" t="s">
        <v>6</v>
      </c>
    </row>
    <row r="20" spans="1:2" x14ac:dyDescent="0.3">
      <c r="A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699-D81C-4D54-A8C9-9FD90D23BCA4}">
  <dimension ref="B2:H7"/>
  <sheetViews>
    <sheetView workbookViewId="0">
      <selection activeCell="D3" sqref="D3"/>
    </sheetView>
  </sheetViews>
  <sheetFormatPr defaultRowHeight="14.4" x14ac:dyDescent="0.3"/>
  <sheetData>
    <row r="2" spans="2:8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2:8" x14ac:dyDescent="0.3">
      <c r="B3">
        <v>0.51149999999999995</v>
      </c>
      <c r="C3">
        <v>0.57099999999999995</v>
      </c>
      <c r="F3">
        <f>B3*C3</f>
        <v>0.29206649999999995</v>
      </c>
    </row>
    <row r="4" spans="2:8" x14ac:dyDescent="0.3">
      <c r="B4">
        <v>9.8599999999999993E-2</v>
      </c>
      <c r="C4">
        <v>0.159</v>
      </c>
      <c r="F4">
        <f t="shared" ref="F4:F6" si="0">B4*C4</f>
        <v>1.5677399999999998E-2</v>
      </c>
    </row>
    <row r="5" spans="2:8" x14ac:dyDescent="0.3">
      <c r="B5">
        <v>0.24329999999999999</v>
      </c>
      <c r="C5">
        <v>8.7999999999999995E-2</v>
      </c>
      <c r="F5">
        <f t="shared" si="0"/>
        <v>2.1410399999999996E-2</v>
      </c>
    </row>
    <row r="6" spans="2:8" x14ac:dyDescent="0.3">
      <c r="B6">
        <v>0.14660000000000001</v>
      </c>
      <c r="C6">
        <v>6.9000000000000006E-2</v>
      </c>
      <c r="F6">
        <f t="shared" si="0"/>
        <v>1.0115400000000002E-2</v>
      </c>
    </row>
    <row r="7" spans="2:8" x14ac:dyDescent="0.3">
      <c r="C7">
        <f>SUMPRODUCT($B$3:$B$6,C3:C6)</f>
        <v>0.33926969999999995</v>
      </c>
      <c r="F7">
        <f>SUM(F3:F6)</f>
        <v>0.33926969999999995</v>
      </c>
      <c r="G7">
        <v>0.39600000000000002</v>
      </c>
      <c r="H7">
        <v>0.26500000000000001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F6BF-BBE2-4D1D-9859-1C44F8F8960A}">
  <dimension ref="A1:J34"/>
  <sheetViews>
    <sheetView workbookViewId="0">
      <selection activeCell="H15" sqref="H15"/>
    </sheetView>
  </sheetViews>
  <sheetFormatPr defaultRowHeight="14.4" x14ac:dyDescent="0.3"/>
  <sheetData>
    <row r="1" spans="1:10" x14ac:dyDescent="0.3">
      <c r="B1" t="s">
        <v>21</v>
      </c>
    </row>
    <row r="2" spans="1:10" x14ac:dyDescent="0.3">
      <c r="A2" s="5"/>
      <c r="B2" s="6" t="s">
        <v>15</v>
      </c>
      <c r="C2" s="6" t="s">
        <v>16</v>
      </c>
      <c r="D2" s="6" t="s">
        <v>17</v>
      </c>
    </row>
    <row r="3" spans="1:10" x14ac:dyDescent="0.3">
      <c r="A3" s="6" t="s">
        <v>15</v>
      </c>
      <c r="B3" s="5">
        <v>1</v>
      </c>
      <c r="C3" s="5">
        <v>5</v>
      </c>
      <c r="D3" s="5">
        <v>6</v>
      </c>
    </row>
    <row r="4" spans="1:10" x14ac:dyDescent="0.3">
      <c r="A4" s="6" t="s">
        <v>16</v>
      </c>
      <c r="B4" s="5">
        <v>0.2</v>
      </c>
      <c r="C4" s="5">
        <v>1</v>
      </c>
      <c r="D4" s="5">
        <v>4</v>
      </c>
    </row>
    <row r="5" spans="1:10" x14ac:dyDescent="0.3">
      <c r="A5" s="6" t="s">
        <v>17</v>
      </c>
      <c r="B5" s="5">
        <f>1/6</f>
        <v>0.16666666666666666</v>
      </c>
      <c r="C5" s="5">
        <v>0.25</v>
      </c>
      <c r="D5" s="5">
        <v>1</v>
      </c>
    </row>
    <row r="6" spans="1:10" x14ac:dyDescent="0.3">
      <c r="B6" s="5">
        <f>SUM(B3:B5)</f>
        <v>1.3666666666666667</v>
      </c>
      <c r="C6" s="5">
        <f t="shared" ref="C6:D6" si="0">SUM(C3:C5)</f>
        <v>6.25</v>
      </c>
      <c r="D6" s="5">
        <f t="shared" si="0"/>
        <v>11</v>
      </c>
    </row>
    <row r="7" spans="1:10" x14ac:dyDescent="0.3">
      <c r="B7" t="s">
        <v>22</v>
      </c>
    </row>
    <row r="8" spans="1:10" x14ac:dyDescent="0.3">
      <c r="A8" s="5"/>
      <c r="B8" s="6" t="s">
        <v>15</v>
      </c>
      <c r="C8" s="6" t="s">
        <v>16</v>
      </c>
      <c r="D8" s="6" t="s">
        <v>17</v>
      </c>
      <c r="G8" s="6"/>
      <c r="H8" s="7" t="s">
        <v>18</v>
      </c>
      <c r="I8" s="7" t="s">
        <v>19</v>
      </c>
      <c r="J8" s="7" t="s">
        <v>20</v>
      </c>
    </row>
    <row r="9" spans="1:10" x14ac:dyDescent="0.3">
      <c r="A9" s="6" t="s">
        <v>15</v>
      </c>
      <c r="B9" s="5">
        <f>B3/$B$6</f>
        <v>0.73170731707317072</v>
      </c>
      <c r="C9" s="5">
        <f>C3/$C$6</f>
        <v>0.8</v>
      </c>
      <c r="D9" s="5">
        <f>D3/$D$6</f>
        <v>0.54545454545454541</v>
      </c>
      <c r="E9" s="8">
        <f>AVERAGE(B9:D9)</f>
        <v>0.69238728750923872</v>
      </c>
      <c r="F9" s="9"/>
      <c r="G9" s="6" t="s">
        <v>15</v>
      </c>
      <c r="H9" s="6">
        <v>0.62322472848788635</v>
      </c>
      <c r="I9" s="6">
        <v>0.23948760790866053</v>
      </c>
      <c r="J9" s="6">
        <v>0.13728766360345307</v>
      </c>
    </row>
    <row r="10" spans="1:10" x14ac:dyDescent="0.3">
      <c r="A10" s="6" t="s">
        <v>16</v>
      </c>
      <c r="B10" s="5">
        <f t="shared" ref="B10:B11" si="1">B4/$B$6</f>
        <v>0.14634146341463414</v>
      </c>
      <c r="C10" s="5">
        <f t="shared" ref="C10:C11" si="2">C4/$C$6</f>
        <v>0.16</v>
      </c>
      <c r="D10" s="5">
        <f t="shared" ref="D10:D11" si="3">D4/$D$6</f>
        <v>0.36363636363636365</v>
      </c>
      <c r="E10" s="8">
        <f t="shared" ref="E10:E11" si="4">AVERAGE(B10:D10)</f>
        <v>0.22332594235033257</v>
      </c>
      <c r="F10" s="9"/>
      <c r="G10" s="6" t="s">
        <v>16</v>
      </c>
      <c r="H10" s="6">
        <v>0.11957671957671957</v>
      </c>
      <c r="I10" s="6">
        <v>0.54920634920634914</v>
      </c>
      <c r="J10" s="6">
        <v>0.33121693121693124</v>
      </c>
    </row>
    <row r="11" spans="1:10" x14ac:dyDescent="0.3">
      <c r="A11" s="6" t="s">
        <v>17</v>
      </c>
      <c r="B11" s="5">
        <f t="shared" si="1"/>
        <v>0.12195121951219512</v>
      </c>
      <c r="C11" s="5">
        <f t="shared" si="2"/>
        <v>0.04</v>
      </c>
      <c r="D11" s="5">
        <f t="shared" si="3"/>
        <v>9.0909090909090912E-2</v>
      </c>
      <c r="E11" s="8">
        <f t="shared" si="4"/>
        <v>8.428677014042868E-2</v>
      </c>
      <c r="F11" s="9"/>
      <c r="G11" s="6" t="s">
        <v>17</v>
      </c>
      <c r="H11" s="6">
        <f>1/3</f>
        <v>0.33333333333333331</v>
      </c>
      <c r="I11" s="6">
        <f>1/5</f>
        <v>0.2</v>
      </c>
      <c r="J11" s="6">
        <f>1/4</f>
        <v>0.25</v>
      </c>
    </row>
    <row r="12" spans="1:10" x14ac:dyDescent="0.3">
      <c r="H12" s="8">
        <f>SUMPRODUCT($E$9:$E$11,H9:H11)</f>
        <v>0.48631305289585131</v>
      </c>
      <c r="I12" s="8">
        <f t="shared" ref="I12:J12" si="5">SUMPRODUCT($E$9:$E$11,I9:I11)</f>
        <v>0.30532755474133305</v>
      </c>
      <c r="J12" s="8">
        <f t="shared" si="5"/>
        <v>0.19009725883238932</v>
      </c>
    </row>
    <row r="14" spans="1:10" x14ac:dyDescent="0.3">
      <c r="A14" s="7" t="s">
        <v>15</v>
      </c>
      <c r="B14" s="8" t="s">
        <v>18</v>
      </c>
      <c r="C14" s="8" t="s">
        <v>19</v>
      </c>
      <c r="D14" s="8" t="s">
        <v>20</v>
      </c>
      <c r="H14" t="s">
        <v>23</v>
      </c>
    </row>
    <row r="15" spans="1:10" x14ac:dyDescent="0.3">
      <c r="A15" s="7" t="s">
        <v>18</v>
      </c>
      <c r="B15" s="4">
        <v>1</v>
      </c>
      <c r="C15" s="4">
        <v>3</v>
      </c>
      <c r="D15" s="4">
        <v>4</v>
      </c>
    </row>
    <row r="16" spans="1:10" x14ac:dyDescent="0.3">
      <c r="A16" s="7" t="s">
        <v>19</v>
      </c>
      <c r="B16" s="4">
        <f>1/3</f>
        <v>0.33333333333333331</v>
      </c>
      <c r="C16" s="4">
        <v>1</v>
      </c>
      <c r="D16" s="4">
        <v>2</v>
      </c>
    </row>
    <row r="17" spans="1:7" x14ac:dyDescent="0.3">
      <c r="A17" s="7" t="s">
        <v>20</v>
      </c>
      <c r="B17" s="4">
        <v>0.25</v>
      </c>
      <c r="C17" s="4">
        <v>0.5</v>
      </c>
      <c r="D17" s="4">
        <v>1</v>
      </c>
    </row>
    <row r="18" spans="1:7" x14ac:dyDescent="0.3">
      <c r="B18" s="4">
        <f>SUM(B15:B17)</f>
        <v>1.5833333333333333</v>
      </c>
      <c r="C18" s="4">
        <f t="shared" ref="C18:D18" si="6">SUM(C15:C17)</f>
        <v>4.5</v>
      </c>
      <c r="D18" s="4">
        <f t="shared" si="6"/>
        <v>7</v>
      </c>
    </row>
    <row r="20" spans="1:7" x14ac:dyDescent="0.3">
      <c r="A20" s="7" t="s">
        <v>15</v>
      </c>
      <c r="B20" s="8" t="s">
        <v>18</v>
      </c>
      <c r="C20" s="8" t="s">
        <v>19</v>
      </c>
      <c r="D20" s="8" t="s">
        <v>20</v>
      </c>
    </row>
    <row r="21" spans="1:7" x14ac:dyDescent="0.3">
      <c r="A21" s="7" t="s">
        <v>18</v>
      </c>
      <c r="B21" s="4">
        <f>B15/$B$18</f>
        <v>0.63157894736842113</v>
      </c>
      <c r="C21" s="4">
        <f>C15/$C$18</f>
        <v>0.66666666666666663</v>
      </c>
      <c r="D21" s="4">
        <f>D15/$D$18</f>
        <v>0.5714285714285714</v>
      </c>
      <c r="E21" s="8">
        <f>AVERAGE(B21:D21)</f>
        <v>0.62322472848788635</v>
      </c>
      <c r="F21" s="9"/>
      <c r="G21" s="9"/>
    </row>
    <row r="22" spans="1:7" x14ac:dyDescent="0.3">
      <c r="A22" s="7" t="s">
        <v>19</v>
      </c>
      <c r="B22" s="4">
        <f t="shared" ref="B22:B23" si="7">B16/$B$18</f>
        <v>0.21052631578947367</v>
      </c>
      <c r="C22" s="4">
        <f t="shared" ref="C22:C23" si="8">C16/$C$18</f>
        <v>0.22222222222222221</v>
      </c>
      <c r="D22" s="4">
        <f t="shared" ref="D22:D23" si="9">D16/$D$18</f>
        <v>0.2857142857142857</v>
      </c>
      <c r="E22" s="8">
        <f t="shared" ref="E22:E23" si="10">AVERAGE(B22:D22)</f>
        <v>0.23948760790866053</v>
      </c>
      <c r="F22" s="9"/>
      <c r="G22" s="9"/>
    </row>
    <row r="23" spans="1:7" x14ac:dyDescent="0.3">
      <c r="A23" s="7" t="s">
        <v>20</v>
      </c>
      <c r="B23" s="4">
        <f t="shared" si="7"/>
        <v>0.15789473684210528</v>
      </c>
      <c r="C23" s="4">
        <f t="shared" si="8"/>
        <v>0.1111111111111111</v>
      </c>
      <c r="D23" s="4">
        <f t="shared" si="9"/>
        <v>0.14285714285714285</v>
      </c>
      <c r="E23" s="8">
        <f t="shared" si="10"/>
        <v>0.13728766360345307</v>
      </c>
      <c r="F23" s="9"/>
      <c r="G23" s="9"/>
    </row>
    <row r="25" spans="1:7" x14ac:dyDescent="0.3">
      <c r="A25" s="7" t="s">
        <v>16</v>
      </c>
      <c r="B25" s="8" t="s">
        <v>18</v>
      </c>
      <c r="C25" s="8" t="s">
        <v>19</v>
      </c>
      <c r="D25" s="8" t="s">
        <v>20</v>
      </c>
    </row>
    <row r="26" spans="1:7" x14ac:dyDescent="0.3">
      <c r="A26" s="7" t="s">
        <v>18</v>
      </c>
      <c r="B26" s="4">
        <v>1</v>
      </c>
      <c r="C26" s="4">
        <f>1/3</f>
        <v>0.33333333333333331</v>
      </c>
      <c r="D26" s="4">
        <f>1/5</f>
        <v>0.2</v>
      </c>
    </row>
    <row r="27" spans="1:7" x14ac:dyDescent="0.3">
      <c r="A27" s="7" t="s">
        <v>19</v>
      </c>
      <c r="B27" s="4">
        <v>3</v>
      </c>
      <c r="C27" s="4">
        <v>1</v>
      </c>
      <c r="D27" s="4">
        <v>3</v>
      </c>
    </row>
    <row r="28" spans="1:7" x14ac:dyDescent="0.3">
      <c r="A28" s="7" t="s">
        <v>20</v>
      </c>
      <c r="B28" s="4">
        <v>5</v>
      </c>
      <c r="C28" s="4">
        <f>1/3</f>
        <v>0.33333333333333331</v>
      </c>
      <c r="D28" s="4">
        <v>1</v>
      </c>
    </row>
    <row r="29" spans="1:7" x14ac:dyDescent="0.3">
      <c r="B29" s="4">
        <f>SUM(B26:B28)</f>
        <v>9</v>
      </c>
      <c r="C29" s="4">
        <f t="shared" ref="C29" si="11">SUM(C26:C28)</f>
        <v>1.6666666666666665</v>
      </c>
      <c r="D29" s="4">
        <f t="shared" ref="D29" si="12">SUM(D26:D28)</f>
        <v>4.2</v>
      </c>
    </row>
    <row r="31" spans="1:7" x14ac:dyDescent="0.3">
      <c r="A31" s="7" t="s">
        <v>15</v>
      </c>
      <c r="B31" s="4" t="s">
        <v>18</v>
      </c>
      <c r="C31" s="4" t="s">
        <v>19</v>
      </c>
      <c r="D31" s="4" t="s">
        <v>20</v>
      </c>
    </row>
    <row r="32" spans="1:7" x14ac:dyDescent="0.3">
      <c r="A32" s="7" t="s">
        <v>18</v>
      </c>
      <c r="B32" s="4">
        <f>B26/$B$29</f>
        <v>0.1111111111111111</v>
      </c>
      <c r="C32" s="4">
        <f>C26/$C$29</f>
        <v>0.2</v>
      </c>
      <c r="D32" s="4">
        <f>D26/$D$29</f>
        <v>4.7619047619047616E-2</v>
      </c>
      <c r="E32" s="8">
        <f>AVERAGE(B32:D32)</f>
        <v>0.11957671957671957</v>
      </c>
      <c r="F32" s="9"/>
      <c r="G32" s="9"/>
    </row>
    <row r="33" spans="1:7" x14ac:dyDescent="0.3">
      <c r="A33" s="7" t="s">
        <v>19</v>
      </c>
      <c r="B33" s="4">
        <f t="shared" ref="B33:B34" si="13">B27/$B$29</f>
        <v>0.33333333333333331</v>
      </c>
      <c r="C33" s="4">
        <f t="shared" ref="C33:C34" si="14">C27/$C$29</f>
        <v>0.60000000000000009</v>
      </c>
      <c r="D33" s="4">
        <f t="shared" ref="D33:D34" si="15">D27/$D$29</f>
        <v>0.7142857142857143</v>
      </c>
      <c r="E33" s="8">
        <f t="shared" ref="E33:E34" si="16">AVERAGE(B33:D33)</f>
        <v>0.54920634920634914</v>
      </c>
      <c r="F33" s="9"/>
      <c r="G33" s="9"/>
    </row>
    <row r="34" spans="1:7" x14ac:dyDescent="0.3">
      <c r="A34" s="7" t="s">
        <v>20</v>
      </c>
      <c r="B34" s="4">
        <f t="shared" si="13"/>
        <v>0.55555555555555558</v>
      </c>
      <c r="C34" s="4">
        <f t="shared" si="14"/>
        <v>0.2</v>
      </c>
      <c r="D34" s="4">
        <f t="shared" si="15"/>
        <v>0.23809523809523808</v>
      </c>
      <c r="E34" s="8">
        <f t="shared" si="16"/>
        <v>0.33121693121693124</v>
      </c>
      <c r="F34" s="9"/>
      <c r="G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FA7B-8029-4574-967B-AE410EDBA0E6}">
  <dimension ref="A1:E4"/>
  <sheetViews>
    <sheetView workbookViewId="0">
      <selection activeCell="A4" sqref="A4"/>
    </sheetView>
  </sheetViews>
  <sheetFormatPr defaultRowHeight="14.4" x14ac:dyDescent="0.3"/>
  <sheetData>
    <row r="1" spans="1:5" x14ac:dyDescent="0.3">
      <c r="A1" t="s">
        <v>24</v>
      </c>
      <c r="B1" t="s">
        <v>25</v>
      </c>
    </row>
    <row r="2" spans="1:5" x14ac:dyDescent="0.3">
      <c r="A2">
        <v>4</v>
      </c>
      <c r="B2">
        <v>1</v>
      </c>
      <c r="C2" s="2">
        <f>SUMPRODUCT(A2:B2,$A$4:$B$4)</f>
        <v>8</v>
      </c>
      <c r="D2" t="s">
        <v>4</v>
      </c>
      <c r="E2">
        <v>8</v>
      </c>
    </row>
    <row r="4" spans="1:5" x14ac:dyDescent="0.3">
      <c r="A4" s="1">
        <v>1</v>
      </c>
      <c r="B4" s="1">
        <v>4</v>
      </c>
      <c r="C4" s="3">
        <f>A4*B4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9ED3-7015-4997-9B57-DCDC999229D0}">
  <dimension ref="A1:G1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26</v>
      </c>
      <c r="B1" t="s">
        <v>27</v>
      </c>
      <c r="C1" t="s">
        <v>28</v>
      </c>
    </row>
    <row r="3" spans="1:7" x14ac:dyDescent="0.3">
      <c r="A3" s="4" t="s">
        <v>2</v>
      </c>
      <c r="B3" s="4" t="s">
        <v>3</v>
      </c>
      <c r="C3" s="4" t="s">
        <v>29</v>
      </c>
      <c r="D3" s="4"/>
      <c r="E3" s="4"/>
      <c r="F3" s="4"/>
    </row>
    <row r="4" spans="1:7" x14ac:dyDescent="0.3">
      <c r="A4" s="4">
        <v>1</v>
      </c>
      <c r="B4" s="4">
        <v>1</v>
      </c>
      <c r="C4" s="4">
        <v>1</v>
      </c>
      <c r="D4" s="10">
        <f>SUMPRODUCT(A4:C4,$A$7:$C$7)</f>
        <v>999.99999747586617</v>
      </c>
      <c r="E4" s="4" t="s">
        <v>30</v>
      </c>
      <c r="F4" s="4">
        <v>1000</v>
      </c>
    </row>
    <row r="5" spans="1:7" x14ac:dyDescent="0.3">
      <c r="A5" s="4">
        <v>0.14000000000000001</v>
      </c>
      <c r="B5" s="4">
        <v>0.11</v>
      </c>
      <c r="C5" s="4">
        <v>0.1</v>
      </c>
      <c r="D5" s="10">
        <f>SUMPRODUCT(A5:C5,$A$7:$C$7)</f>
        <v>119.9999949726522</v>
      </c>
      <c r="E5" s="4" t="s">
        <v>5</v>
      </c>
      <c r="F5" s="4">
        <v>120</v>
      </c>
    </row>
    <row r="7" spans="1:7" x14ac:dyDescent="0.3">
      <c r="A7" s="1">
        <v>380.95223971167235</v>
      </c>
      <c r="B7" s="1">
        <v>476.19056365986876</v>
      </c>
      <c r="C7" s="1">
        <v>142.85719410432506</v>
      </c>
    </row>
    <row r="9" spans="1:7" x14ac:dyDescent="0.3">
      <c r="A9" s="4"/>
      <c r="B9" s="8" t="s">
        <v>31</v>
      </c>
      <c r="C9" s="8" t="s">
        <v>32</v>
      </c>
      <c r="D9" s="8" t="s">
        <v>33</v>
      </c>
    </row>
    <row r="10" spans="1:7" x14ac:dyDescent="0.3">
      <c r="A10" s="8" t="s">
        <v>31</v>
      </c>
      <c r="B10" s="4">
        <v>0.2</v>
      </c>
      <c r="C10" s="4">
        <v>0.05</v>
      </c>
      <c r="D10" s="4">
        <v>0.02</v>
      </c>
      <c r="F10" s="3">
        <f t="array" ref="F10">MMULT(A7:C7,MMULT(B10:D12,TRANSPOSE(A7:C7)))</f>
        <v>75238.081809791256</v>
      </c>
    </row>
    <row r="11" spans="1:7" x14ac:dyDescent="0.3">
      <c r="A11" s="8" t="s">
        <v>32</v>
      </c>
      <c r="B11" s="4">
        <v>0.05</v>
      </c>
      <c r="C11" s="4">
        <v>0.08</v>
      </c>
      <c r="D11" s="4">
        <v>0.03</v>
      </c>
      <c r="G11">
        <f>SQRT(F10)</f>
        <v>274.29561026343686</v>
      </c>
    </row>
    <row r="12" spans="1:7" x14ac:dyDescent="0.3">
      <c r="A12" s="8" t="s">
        <v>33</v>
      </c>
      <c r="B12" s="4">
        <v>0.02</v>
      </c>
      <c r="C12" s="4">
        <v>0.03</v>
      </c>
      <c r="D12" s="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 min optimization</vt:lpstr>
      <vt:lpstr>Sheet2</vt:lpstr>
      <vt:lpstr>AHP</vt:lpstr>
      <vt:lpstr>non linear programming</vt:lpstr>
      <vt:lpstr>portfolio optimization quadrati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2020-01-19T06:23:15Z</dcterms:created>
  <dcterms:modified xsi:type="dcterms:W3CDTF">2020-01-19T08:13:00Z</dcterms:modified>
</cp:coreProperties>
</file>