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8\"/>
    </mc:Choice>
  </mc:AlternateContent>
  <bookViews>
    <workbookView xWindow="0" yWindow="0" windowWidth="8670" windowHeight="6180" firstSheet="1" activeTab="2"/>
  </bookViews>
  <sheets>
    <sheet name="BaseDados" sheetId="1" r:id="rId1"/>
    <sheet name="Média.Se" sheetId="2" r:id="rId2"/>
    <sheet name="Média.ses" sheetId="3" r:id="rId3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G8" i="3" l="1"/>
  <c r="G9" i="3"/>
  <c r="G10" i="3"/>
  <c r="G7" i="3"/>
  <c r="F7" i="3"/>
  <c r="F8" i="3"/>
  <c r="F9" i="3"/>
  <c r="F10" i="3"/>
  <c r="L6" i="3" l="1"/>
  <c r="F7" i="2" l="1"/>
  <c r="G8" i="2" l="1"/>
  <c r="G9" i="2"/>
  <c r="G10" i="2"/>
  <c r="G7" i="2"/>
  <c r="F8" i="2" l="1"/>
  <c r="F9" i="2"/>
  <c r="F10" i="2"/>
  <c r="D8" i="2"/>
  <c r="D8" i="3" l="1"/>
  <c r="D9" i="3"/>
  <c r="D10" i="3"/>
  <c r="D7" i="3"/>
  <c r="C8" i="3"/>
  <c r="C9" i="3"/>
  <c r="C10" i="3"/>
  <c r="C7" i="3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<sst xmlns="http://schemas.openxmlformats.org/spreadsheetml/2006/main" count="8041" uniqueCount="30">
  <si>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</si>
  <si>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</si>
  <si>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</si>
  <si>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</si>
  <si>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</si>
  <si>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</si>
  <si>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</si>
  <si>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</si>
  <si>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</si>
  <si>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</si>
  <si>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</si>
  <si>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</si>
  <si>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</si>
  <si>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</si>
  <si>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</si>
  <si>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</si>
  <si>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</si>
  <si>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</si>
  <si>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</si>
  <si>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</si>
  <si>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</si>
  <si>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</si>
  <si>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</si>
  <si>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MÉDIAS POR LOJA</t>
  </si>
  <si>
    <t>VENDAS POR LOJA, CATEGORIA E GÊNERO</t>
  </si>
  <si>
    <t>MÉDIAS POR LOJA, CATEGORIA E GÊNERO</t>
  </si>
  <si>
    <t xml:space="preserve">MédiaSe e MédiaSes </t>
  </si>
  <si>
    <t>São similares ao somase e ao somaSes onde o média ao invés de tirar a soma</t>
  </si>
  <si>
    <t>tira a média: o médiase pega o intervalo onde aerá tirada a média ao final da expressão</t>
  </si>
  <si>
    <t>enquanto o médiases pega o valor da média no primeiro atributo da expressão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</si>
</sst>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165" fontId="3" fillId="0" borderId="0" xfId="1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Vendas" displayName="TbVendas" ref="A1:G2001" totalsRowShown="0">
  <autoFilter ref="A1:G2001"/>
  <tableColumns count="7">
    <tableColumn id="1" name="DATA" dataDxfId="2"/>
    <tableColumn id="2" name="LOJA"/>
    <tableColumn id="3" name="CATEGORIA"/>
    <tableColumn id="4" name="GÊNERO"/>
    <tableColumn id="5" name="VOLUME" dataDxfId="1"/>
    <tableColumn id="6" name="VALOR" dataDxfId="0"/>
    <tableColumn id="7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zoomScaleNormal="100" workbookViewId="0">
      <selection activeCell="C8" sqref="C8"/>
    </sheetView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4.140625" style="1" customWidth="1"/>
    <col min="8" max="8" width="29" style="5" customWidth="1"/>
    <col min="9" max="9" width="27.5703125" bestFit="1" customWidth="1"/>
  </cols>
  <sheetData>
    <row r="1" spans="1:7" x14ac:dyDescent="0.25">
      <c r="A1" s="3" t="s">
        <v>0</v>
      </c>
      <c r="B1" t="s">
        <v>1</v>
      </c>
      <c r="C1" t="s">
        <v>9</v>
      </c>
      <c r="D1" t="s">
        <v>14</v>
      </c>
      <c r="E1" s="30" t="s">
        <v>3</v>
      </c>
      <c r="F1" s="31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zoomScaleNormal="100" workbookViewId="0">
      <selection activeCell="B12" sqref="B12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22</v>
      </c>
      <c r="C4" s="15"/>
      <c r="F4" s="12" t="s">
        <v>23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</row>
    <row r="7" spans="2:13" x14ac:dyDescent="0.25">
      <c r="B7" s="18" t="s">
        <v>8</v>
      </c>
      <c r="C7" s="21">
        <f>SUMIF(TbVendas[LOJA],B7,TbVendas[VOLUME])</f>
        <v>7558</v>
      </c>
      <c r="D7" s="22">
        <f>SUMIF(TbVendas[LOJA],B7,TbVendas[VALOR])</f>
        <v>77069</v>
      </c>
      <c r="F7" s="21">
        <f>AVERAGEIF(TbVendas[LOJA],B7,TbVendas[VOLUME])</f>
        <v>15.237903225806452</v>
      </c>
      <c r="G7" s="27">
        <f>AVERAGEIF(TbVendas[LOJA],B7,TbVendas[VALOR])</f>
        <v>155.38104838709677</v>
      </c>
    </row>
    <row r="8" spans="2:13" x14ac:dyDescent="0.25">
      <c r="B8" s="19" t="s">
        <v>7</v>
      </c>
      <c r="C8" s="23">
        <f>SUMIF(TbVendas[LOJA],B8,TbVendas[VOLUME])</f>
        <v>8494</v>
      </c>
      <c r="D8" s="24">
        <f>SUMIF(TbVendas[LOJA],B8,TbVendas[VALOR])</f>
        <v>84906</v>
      </c>
      <c r="F8" s="23">
        <f>AVERAGEIF(TbVendas[LOJA],B8,TbVendas[VOLUME])</f>
        <v>16.272030651340994</v>
      </c>
      <c r="G8" s="28">
        <f>AVERAGEIF(TbVendas[LOJA],B8,TbVendas[VALOR])</f>
        <v>162.65517241379311</v>
      </c>
    </row>
    <row r="9" spans="2:13" x14ac:dyDescent="0.25">
      <c r="B9" s="19" t="s">
        <v>5</v>
      </c>
      <c r="C9" s="23">
        <f>SUMIF(TbVendas[LOJA],B9,TbVendas[VOLUME])</f>
        <v>7837</v>
      </c>
      <c r="D9" s="24">
        <f>SUMIF(TbVendas[LOJA],B9,TbVendas[VALOR])</f>
        <v>81247</v>
      </c>
      <c r="F9" s="23">
        <f>AVERAGEIF(TbVendas[LOJA],B9,TbVendas[VOLUME])</f>
        <v>15.673999999999999</v>
      </c>
      <c r="G9" s="28">
        <f>AVERAGEIF(TbVendas[LOJA],B9,TbVendas[VALOR])</f>
        <v>162.494</v>
      </c>
    </row>
    <row r="10" spans="2:13" x14ac:dyDescent="0.25">
      <c r="B10" s="20" t="s">
        <v>6</v>
      </c>
      <c r="C10" s="25">
        <f>SUMIF(TbVendas[LOJA],B10,TbVendas[VOLUME])</f>
        <v>7515</v>
      </c>
      <c r="D10" s="26">
        <f>SUMIF(TbVendas[LOJA],B10,TbVendas[VALOR])</f>
        <v>77743</v>
      </c>
      <c r="F10" s="25">
        <f>AVERAGEIF(TbVendas[LOJA],B10,TbVendas[VOLUME])</f>
        <v>15.591286307053942</v>
      </c>
      <c r="G10" s="29">
        <f>AVERAGEIF(TbVendas[LOJA],B10,TbVendas[VALOR])</f>
        <v>161.29253112033194</v>
      </c>
    </row>
    <row r="14" spans="2:13" ht="15.75" x14ac:dyDescent="0.25">
      <c r="B14" s="34" t="s">
        <v>26</v>
      </c>
      <c r="C14"/>
    </row>
    <row r="15" spans="2:13" ht="15.75" x14ac:dyDescent="0.25">
      <c r="B15" s="34"/>
      <c r="C15"/>
    </row>
    <row r="16" spans="2:13" x14ac:dyDescent="0.25">
      <c r="B16" s="12" t="s">
        <v>27</v>
      </c>
      <c r="C16"/>
    </row>
    <row r="17" spans="2:3" x14ac:dyDescent="0.25">
      <c r="B17" s="12" t="s">
        <v>28</v>
      </c>
      <c r="C17"/>
    </row>
    <row r="18" spans="2:3" x14ac:dyDescent="0.25">
      <c r="B18" s="12" t="s">
        <v>29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showGridLines="0" tabSelected="1" topLeftCell="A4" zoomScaleNormal="100" workbookViewId="0">
      <selection activeCell="C18" sqref="C18"/>
    </sheetView>
  </sheetViews>
  <sheetFormatPr defaultColWidth="0" defaultRowHeight="15" x14ac:dyDescent="0.25"/>
  <cols>
    <col min="1" max="1" width="5.7109375" style="12" customWidth="1"/>
    <col min="2" max="13" width="14.7109375" style="12" customWidth="1"/>
    <col min="14" max="14" width="5.7109375" style="12" customWidth="1"/>
    <col min="15" max="16384" width="5.7109375" style="12" hidden="1"/>
  </cols>
  <sheetData>
    <row r="1" spans="2:13" ht="39.950000000000003" customHeight="1" x14ac:dyDescent="0.25">
      <c r="B1" s="10" t="s">
        <v>20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20.100000000000001" customHeight="1" x14ac:dyDescent="0.25">
      <c r="B2" s="11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4" spans="2:13" x14ac:dyDescent="0.25">
      <c r="B4" s="12" t="s">
        <v>24</v>
      </c>
      <c r="C4" s="15"/>
      <c r="F4" s="12" t="s">
        <v>25</v>
      </c>
    </row>
    <row r="6" spans="2:13" x14ac:dyDescent="0.25">
      <c r="B6" s="16" t="s">
        <v>1</v>
      </c>
      <c r="C6" s="17" t="s">
        <v>3</v>
      </c>
      <c r="D6" s="17" t="s">
        <v>4</v>
      </c>
      <c r="F6" s="17" t="s">
        <v>3</v>
      </c>
      <c r="G6" s="17" t="s">
        <v>4</v>
      </c>
      <c r="L6" s="12">
        <f>AVERAGEIFS(TbVendas[VALOR],TbVendas[LOJA],B8,TbVendas[CATEGORIA],$C$12,TbVendas[GÊNERO],$C$13)</f>
        <v>166.55072463768116</v>
      </c>
    </row>
    <row r="7" spans="2:13" x14ac:dyDescent="0.25">
      <c r="B7" s="18" t="s">
        <v>8</v>
      </c>
      <c r="C7" s="21">
        <f>SUMIFS(TbVendas[VOLUME],TbVendas[LOJA],B7,TbVendas[CATEGORIA],$C$12,TbVendas[GÊNERO],$C$13)</f>
        <v>850</v>
      </c>
      <c r="D7" s="22">
        <f>SUMIFS(TbVendas[VALOR],TbVendas[LOJA],B7,TbVendas[CATEGORIA],$C$12,TbVendas[GÊNERO],$C$13)</f>
        <v>9213</v>
      </c>
      <c r="F7" s="21">
        <f>AVERAGEIFS(TbVendas[VOLUME],TbVendas[LOJA],B7,TbVendas[CATEGORIA],$C$12,TbVendas[GÊNERO],$C$13)</f>
        <v>14.40677966101695</v>
      </c>
      <c r="G7" s="27">
        <f>AVERAGEIFS(TbVendas[VALOR],TbVendas[LOJA],B7,TbVendas[CATEGORIA],$C$12, TbVendas[GÊNERO],$C$13)</f>
        <v>156.15254237288136</v>
      </c>
    </row>
    <row r="8" spans="2:13" x14ac:dyDescent="0.25">
      <c r="B8" s="19" t="s">
        <v>7</v>
      </c>
      <c r="C8" s="23">
        <f>SUMIFS(TbVendas[VOLUME],TbVendas[LOJA],B8,TbVendas[CATEGORIA],$C$12,TbVendas[GÊNERO],$C$13)</f>
        <v>1150</v>
      </c>
      <c r="D8" s="24">
        <f>SUMIFS(TbVendas[VALOR],TbVendas[LOJA],B8,TbVendas[CATEGORIA],$C$12,TbVendas[GÊNERO],$C$13)</f>
        <v>11492</v>
      </c>
      <c r="F8" s="23">
        <f>AVERAGEIFS(TbVendas[VOLUME],TbVendas[LOJA],B8,TbVendas[CATEGORIA],$C$12,TbVendas[GÊNERO],$C$13)</f>
        <v>16.666666666666668</v>
      </c>
      <c r="G8" s="28">
        <f>AVERAGEIFS(TbVendas[VALOR],TbVendas[LOJA],B8,TbVendas[CATEGORIA],$C$12, TbVendas[GÊNERO],$C$13)</f>
        <v>166.55072463768116</v>
      </c>
    </row>
    <row r="9" spans="2:13" x14ac:dyDescent="0.25">
      <c r="B9" s="19" t="s">
        <v>5</v>
      </c>
      <c r="C9" s="23">
        <f>SUMIFS(TbVendas[VOLUME],TbVendas[LOJA],B9,TbVendas[CATEGORIA],$C$12,TbVendas[GÊNERO],$C$13)</f>
        <v>938</v>
      </c>
      <c r="D9" s="24">
        <f>SUMIFS(TbVendas[VALOR],TbVendas[LOJA],B9,TbVendas[CATEGORIA],$C$12,TbVendas[GÊNERO],$C$13)</f>
        <v>9129</v>
      </c>
      <c r="F9" s="23">
        <f>AVERAGEIFS(TbVendas[VOLUME],TbVendas[LOJA],B9,TbVendas[CATEGORIA],$C$12,TbVendas[GÊNERO],$C$13)</f>
        <v>16.75</v>
      </c>
      <c r="G9" s="28">
        <f>AVERAGEIFS(TbVendas[VALOR],TbVendas[LOJA],B9,TbVendas[CATEGORIA],$C$12, TbVendas[GÊNERO],$C$13)</f>
        <v>163.01785714285714</v>
      </c>
    </row>
    <row r="10" spans="2:13" x14ac:dyDescent="0.25">
      <c r="B10" s="20" t="s">
        <v>6</v>
      </c>
      <c r="C10" s="25">
        <f>SUMIFS(TbVendas[VOLUME],TbVendas[LOJA],B10,TbVendas[CATEGORIA],$C$12,TbVendas[GÊNERO],$C$13)</f>
        <v>681</v>
      </c>
      <c r="D10" s="26">
        <f>SUMIFS(TbVendas[VALOR],TbVendas[LOJA],B10,TbVendas[CATEGORIA],$C$12,TbVendas[GÊNERO],$C$13)</f>
        <v>5049</v>
      </c>
      <c r="F10" s="25">
        <f>AVERAGEIFS(TbVendas[VOLUME],TbVendas[LOJA],B10,TbVendas[CATEGORIA],$C$12,TbVendas[GÊNERO],$C$13)</f>
        <v>16.609756097560975</v>
      </c>
      <c r="G10" s="29">
        <f>AVERAGEIFS(TbVendas[VALOR],TbVendas[LOJA],B10,TbVendas[CATEGORIA],$C$12, TbVendas[GÊNERO],$C$13)</f>
        <v>123.14634146341463</v>
      </c>
    </row>
    <row r="12" spans="2:13" x14ac:dyDescent="0.25">
      <c r="B12" s="12" t="s">
        <v>9</v>
      </c>
      <c r="C12" s="14" t="s">
        <v>10</v>
      </c>
    </row>
    <row r="13" spans="2:13" x14ac:dyDescent="0.25">
      <c r="B13" s="12" t="s">
        <v>14</v>
      </c>
      <c r="C13" s="14" t="s">
        <v>16</v>
      </c>
    </row>
    <row r="16" spans="2:13" x14ac:dyDescent="0.25">
      <c r="C16"/>
    </row>
    <row r="17" spans="2:3" x14ac:dyDescent="0.25">
      <c r="B17" s="33">
        <f>AVERAGEIFS(TbVendas[VOLUME],TbVendas[LOJA],B7,TbVendas[CATEGORIA],C12,TbVendas[GÊNERO],C13)</f>
        <v>14.40677966101695</v>
      </c>
      <c r="C17"/>
    </row>
    <row r="18" spans="2:3" x14ac:dyDescent="0.25">
      <c r="B18" s="32">
        <f>AVERAGEIFS(TbVendas[VALOR],TbVendas[LOJA],B7,TbVendas[CATEGORIA],C12,TbVendas[GÊNERO],C13)</f>
        <v>156.15254237288136</v>
      </c>
      <c r="C18"/>
    </row>
    <row r="19" spans="2:3" x14ac:dyDescent="0.25">
      <c r="C19"/>
    </row>
  </sheetData>
  <dataValidations count="2">
    <dataValidation type="list" allowBlank="1" showInputMessage="1" showErrorMessage="1" sqref="C12">
      <formula1>"Comidas e bebidas,Cosméticos e higiene pessoal,Utilidades domésticas,Roupas e acessórios"</formula1>
    </dataValidation>
    <dataValidation type="list" allowBlank="1" showInputMessage="1" showErrorMessage="1" sqref="C13">
      <formula1>"Feminino,Masculino"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Média.Se</vt:lpstr>
      <vt:lpstr>Média.ses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2024-03-14T15:34:44Z</dcterms:modified>
</cp:coreProperties>
</file>