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9040" windowHeight="13740" tabRatio="735" firstSheet="5" activeTab="12"/>
  </bookViews>
  <sheets>
    <sheet name="Junho2018" sheetId="6" r:id="rId1"/>
    <sheet name="Julho2018" sheetId="7" r:id="rId2"/>
    <sheet name="Agosto2018" sheetId="8" r:id="rId3"/>
    <sheet name="Setembro2018" sheetId="9" r:id="rId4"/>
    <sheet name="Outubro2018" sheetId="10" r:id="rId5"/>
    <sheet name="Novembro2018" sheetId="11" r:id="rId6"/>
    <sheet name="Dezembro2018" sheetId="12" r:id="rId7"/>
    <sheet name="Janeiro2019" sheetId="13" r:id="rId8"/>
    <sheet name="Fevereiro2019" sheetId="14" r:id="rId9"/>
    <sheet name="Março2019" sheetId="15" r:id="rId10"/>
    <sheet name="Abril2019" sheetId="16" r:id="rId11"/>
    <sheet name="Maio2019" sheetId="17" r:id="rId12"/>
    <sheet name="Junho2019" sheetId="18" r:id="rId13"/>
    <sheet name="Julho2019" sheetId="19" r:id="rId14"/>
    <sheet name="Agosto2019" sheetId="20" r:id="rId15"/>
  </sheets>
  <calcPr calcId="114210" concurrentCalc="0"/>
</workbook>
</file>

<file path=xl/calcChain.xml><?xml version="1.0" encoding="utf-8"?>
<calcChain xmlns="http://schemas.openxmlformats.org/spreadsheetml/2006/main">
  <c r="M8" i="20"/>
  <c r="M9"/>
  <c r="M10"/>
  <c r="M14"/>
  <c r="M12"/>
  <c r="M8" i="19"/>
  <c r="M9"/>
  <c r="M10"/>
  <c r="M14"/>
  <c r="M12"/>
  <c r="M8" i="18"/>
  <c r="M9"/>
  <c r="M7"/>
  <c r="M4"/>
  <c r="M5"/>
  <c r="M10"/>
  <c r="M3"/>
  <c r="C12" i="20"/>
  <c r="M3"/>
  <c r="M4"/>
  <c r="M5"/>
  <c r="M6"/>
  <c r="M7"/>
  <c r="H12"/>
  <c r="C12" i="19"/>
  <c r="M3"/>
  <c r="M4"/>
  <c r="M5"/>
  <c r="M6"/>
  <c r="M7"/>
  <c r="H12"/>
  <c r="M5" i="17"/>
  <c r="M3"/>
  <c r="M7"/>
  <c r="C12" i="18"/>
  <c r="M12" i="16"/>
  <c r="C12" i="17"/>
  <c r="M8"/>
  <c r="H12"/>
  <c r="M12"/>
  <c r="M7" i="16"/>
  <c r="H12" i="18"/>
  <c r="M12"/>
  <c r="M6"/>
  <c r="M10" i="17"/>
  <c r="M6"/>
  <c r="M4"/>
  <c r="M10" i="16"/>
  <c r="M3"/>
  <c r="M4"/>
  <c r="M8"/>
  <c r="M8" i="15"/>
  <c r="M4"/>
  <c r="C12" i="16"/>
  <c r="M5"/>
  <c r="M6"/>
  <c r="H12"/>
  <c r="C12" i="15"/>
  <c r="H12"/>
  <c r="M12"/>
  <c r="M4" i="14"/>
  <c r="M3" i="15"/>
  <c r="M5"/>
  <c r="M6"/>
  <c r="M6" i="14"/>
  <c r="M5"/>
  <c r="M7"/>
  <c r="H12"/>
  <c r="C12"/>
  <c r="M12"/>
  <c r="M10" i="15"/>
  <c r="M3" i="14"/>
  <c r="M9"/>
  <c r="M3" i="12"/>
  <c r="C12" i="13"/>
  <c r="M3"/>
  <c r="M4"/>
  <c r="M5"/>
  <c r="H12"/>
  <c r="M12"/>
  <c r="M9"/>
  <c r="H12" i="11"/>
  <c r="H12" i="10"/>
  <c r="H12" i="9"/>
  <c r="M3" i="10"/>
  <c r="M3" i="9"/>
  <c r="M7" i="8"/>
  <c r="M7" i="6"/>
  <c r="B11" i="7"/>
  <c r="N3"/>
  <c r="N4"/>
  <c r="N5"/>
  <c r="I11"/>
  <c r="L11"/>
  <c r="C12" i="12"/>
  <c r="M4"/>
  <c r="M5"/>
  <c r="H12"/>
  <c r="M12"/>
  <c r="M9"/>
  <c r="C12" i="11"/>
  <c r="M3"/>
  <c r="M4"/>
  <c r="M5"/>
  <c r="M12"/>
  <c r="M9"/>
  <c r="M7"/>
  <c r="M9" i="10"/>
  <c r="M9" i="9"/>
  <c r="M9" i="8"/>
  <c r="C11"/>
  <c r="H11"/>
  <c r="M3"/>
  <c r="M4"/>
  <c r="M5"/>
  <c r="M11"/>
  <c r="C12" i="9"/>
  <c r="M4"/>
  <c r="M5"/>
  <c r="M12"/>
  <c r="C12" i="10"/>
  <c r="M4"/>
  <c r="M5"/>
  <c r="M12"/>
  <c r="M7"/>
  <c r="M7" i="9"/>
  <c r="D3" i="7"/>
  <c r="D4"/>
  <c r="D7"/>
  <c r="D8"/>
  <c r="D9"/>
  <c r="D10"/>
  <c r="D11"/>
  <c r="N8"/>
  <c r="D3" i="6"/>
  <c r="M3"/>
  <c r="D4"/>
  <c r="D5"/>
  <c r="M5"/>
  <c r="D6"/>
  <c r="D8"/>
  <c r="D9"/>
  <c r="B13"/>
  <c r="H13"/>
  <c r="K9"/>
  <c r="D10"/>
  <c r="D11"/>
  <c r="D12"/>
  <c r="D13"/>
  <c r="M14" i="18"/>
</calcChain>
</file>

<file path=xl/sharedStrings.xml><?xml version="1.0" encoding="utf-8"?>
<sst xmlns="http://schemas.openxmlformats.org/spreadsheetml/2006/main" count="503" uniqueCount="85">
  <si>
    <t>Tipo de despesa</t>
  </si>
  <si>
    <t>Valor</t>
  </si>
  <si>
    <t>Parcelas</t>
  </si>
  <si>
    <t>Total</t>
  </si>
  <si>
    <t>Despesas Diversas</t>
  </si>
  <si>
    <t>Mês</t>
  </si>
  <si>
    <t>valor</t>
  </si>
  <si>
    <t>Cartões Creditos</t>
  </si>
  <si>
    <t>Bandeira</t>
  </si>
  <si>
    <t xml:space="preserve">Valor </t>
  </si>
  <si>
    <t xml:space="preserve">Parcelas </t>
  </si>
  <si>
    <t>Despesas no mês</t>
  </si>
  <si>
    <t>Lojas Renner</t>
  </si>
  <si>
    <t>Nubank</t>
  </si>
  <si>
    <t>Junho</t>
  </si>
  <si>
    <t>Internet vivo 4G</t>
  </si>
  <si>
    <t>Tim</t>
  </si>
  <si>
    <t>Cartão Renner</t>
  </si>
  <si>
    <t>Consorcio Kawazaki</t>
  </si>
  <si>
    <t>Casa Bahia</t>
  </si>
  <si>
    <t>Pousada Villa das Pedras</t>
  </si>
  <si>
    <t>HD SSD m2</t>
  </si>
  <si>
    <t>Joelma</t>
  </si>
  <si>
    <t>Mãe</t>
  </si>
  <si>
    <t>Acordo Carrefour</t>
  </si>
  <si>
    <t>Conta Agua</t>
  </si>
  <si>
    <t>OBTI</t>
  </si>
  <si>
    <t>Julho</t>
  </si>
  <si>
    <t>ARRAIS AMADOR</t>
  </si>
  <si>
    <t>spotfy</t>
  </si>
  <si>
    <t>Tio Josa</t>
  </si>
  <si>
    <t>Conta Agua (Mamãe)</t>
  </si>
  <si>
    <t>Carrefour (Acordo)</t>
  </si>
  <si>
    <t>Poupança Itau</t>
  </si>
  <si>
    <t>Agosto</t>
  </si>
  <si>
    <t>Passagem</t>
  </si>
  <si>
    <t>Mês/par</t>
  </si>
  <si>
    <t xml:space="preserve">Vencimento </t>
  </si>
  <si>
    <t>Vencimento</t>
  </si>
  <si>
    <t>wish</t>
  </si>
  <si>
    <t>Setembro</t>
  </si>
  <si>
    <t>Tio Josa (Caldas)</t>
  </si>
  <si>
    <t>Novembro</t>
  </si>
  <si>
    <t>Dezembro</t>
  </si>
  <si>
    <t>5</t>
  </si>
  <si>
    <t>Outubro</t>
  </si>
  <si>
    <t>Cartões de Creditos</t>
  </si>
  <si>
    <t>Consórcio Kawazaki</t>
  </si>
  <si>
    <t>Perfumes</t>
  </si>
  <si>
    <t>Torneiro</t>
  </si>
  <si>
    <t>03 e 04</t>
  </si>
  <si>
    <t>Emprestimo Elane</t>
  </si>
  <si>
    <t>Inscrição MPU</t>
  </si>
  <si>
    <t>Catho</t>
  </si>
  <si>
    <t>Correios</t>
  </si>
  <si>
    <t>Pizza Bessa</t>
  </si>
  <si>
    <t>Sandero</t>
  </si>
  <si>
    <t>Seguro</t>
  </si>
  <si>
    <t>Parcela IPVA</t>
  </si>
  <si>
    <t>Sem Para</t>
  </si>
  <si>
    <t>Janeiro</t>
  </si>
  <si>
    <t>vivo</t>
  </si>
  <si>
    <t>Luz</t>
  </si>
  <si>
    <t>Claro</t>
  </si>
  <si>
    <t>Sem parar</t>
  </si>
  <si>
    <t>DPVAT</t>
  </si>
  <si>
    <t>Cartão Nubank</t>
  </si>
  <si>
    <t>Cartão Itaucard</t>
  </si>
  <si>
    <t>Cartão Riachuelo</t>
  </si>
  <si>
    <t>IPVA</t>
  </si>
  <si>
    <t>Fevereiro</t>
  </si>
  <si>
    <t>Março</t>
  </si>
  <si>
    <t xml:space="preserve">Conta Agua </t>
  </si>
  <si>
    <t>Conta de Luz</t>
  </si>
  <si>
    <t xml:space="preserve">Conta Internet </t>
  </si>
  <si>
    <t>Conta Claro</t>
  </si>
  <si>
    <t>Abril</t>
  </si>
  <si>
    <t>Conta de Agua</t>
  </si>
  <si>
    <t>Emprestimo</t>
  </si>
  <si>
    <t>Cartão Bradesco</t>
  </si>
  <si>
    <t>Conta de agua Gorete</t>
  </si>
  <si>
    <t>Vivo</t>
  </si>
  <si>
    <t>Emprestimo Consignado</t>
  </si>
  <si>
    <t xml:space="preserve">Cartão BRB Visa </t>
  </si>
  <si>
    <t>Cartão BRB Master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</si>
</sst>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&quot;R$ &quot;#,##0.00_);[Red]\(&quot;R$ &quot;#,##0.00\)"/>
    <numFmt numFmtId="165" formatCode="_(&quot;R$ &quot;* #,##0.00_);_(&quot;R$ &quot;* \(#,##0.00\);_(&quot;R$ &quot;* &quot;-&quot;??_);_(@_)"/>
    <numFmt numFmtId="166" formatCode="_-[$R$-416]\ * #,##0.00_-;\-[$R$-416]\ * #,##0.00_-;_-[$R$-416]\ * &quot;-&quot;??_-;_-@_-"/>
  </numFmts>
  <fonts count="16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b/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0"/>
      <color indexed="36"/>
      <name val="Arial"/>
      <family val="2"/>
    </font>
    <font>
      <sz val="11"/>
      <color indexed="17"/>
      <name val="Arial"/>
      <family val="2"/>
    </font>
    <font>
      <sz val="8"/>
      <name val="Arial"/>
    </font>
    <font>
      <sz val="10"/>
      <color indexed="1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0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164" fontId="5" fillId="0" borderId="1" xfId="1" applyNumberFormat="1" applyFont="1" applyBorder="1"/>
    <xf numFmtId="164" fontId="6" fillId="0" borderId="1" xfId="0" applyNumberFormat="1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165" fontId="6" fillId="0" borderId="1" xfId="1" applyFont="1" applyBorder="1"/>
    <xf numFmtId="165" fontId="6" fillId="0" borderId="1" xfId="0" applyNumberFormat="1" applyFont="1" applyBorder="1"/>
    <xf numFmtId="0" fontId="4" fillId="0" borderId="0" xfId="0" applyFont="1" applyAlignment="1">
      <alignment horizontal="center"/>
    </xf>
    <xf numFmtId="165" fontId="5" fillId="0" borderId="0" xfId="1" applyFont="1"/>
    <xf numFmtId="0" fontId="7" fillId="0" borderId="5" xfId="0" applyFont="1" applyBorder="1"/>
    <xf numFmtId="165" fontId="7" fillId="0" borderId="5" xfId="1" applyFont="1" applyBorder="1"/>
    <xf numFmtId="165" fontId="7" fillId="0" borderId="6" xfId="1" applyFont="1" applyBorder="1"/>
    <xf numFmtId="165" fontId="7" fillId="0" borderId="6" xfId="1" applyFont="1" applyBorder="1" applyAlignment="1">
      <alignment horizontal="center" vertical="center"/>
    </xf>
    <xf numFmtId="165" fontId="7" fillId="0" borderId="5" xfId="1" applyFont="1" applyBorder="1" applyAlignment="1">
      <alignment horizontal="center" vertical="center"/>
    </xf>
    <xf numFmtId="165" fontId="6" fillId="0" borderId="1" xfId="0" applyNumberFormat="1" applyFont="1" applyBorder="1" applyAlignment="1">
      <alignment vertical="center"/>
    </xf>
    <xf numFmtId="0" fontId="3" fillId="0" borderId="5" xfId="0" applyFont="1" applyBorder="1"/>
    <xf numFmtId="165" fontId="3" fillId="0" borderId="5" xfId="1" applyFont="1" applyBorder="1"/>
    <xf numFmtId="43" fontId="0" fillId="0" borderId="0" xfId="0" applyNumberFormat="1"/>
    <xf numFmtId="165" fontId="0" fillId="0" borderId="0" xfId="1" applyFont="1"/>
    <xf numFmtId="0" fontId="7" fillId="0" borderId="6" xfId="0" applyFont="1" applyBorder="1"/>
    <xf numFmtId="0" fontId="0" fillId="0" borderId="5" xfId="0" applyBorder="1"/>
    <xf numFmtId="166" fontId="7" fillId="0" borderId="5" xfId="1" applyNumberFormat="1" applyFont="1" applyBorder="1"/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9" fillId="0" borderId="6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6" fillId="0" borderId="4" xfId="0" applyNumberFormat="1" applyFont="1" applyBorder="1"/>
    <xf numFmtId="0" fontId="2" fillId="0" borderId="0" xfId="0" applyFont="1"/>
    <xf numFmtId="0" fontId="10" fillId="0" borderId="5" xfId="0" applyFont="1" applyBorder="1"/>
    <xf numFmtId="14" fontId="11" fillId="0" borderId="5" xfId="0" applyNumberFormat="1" applyFont="1" applyBorder="1" applyAlignment="1">
      <alignment horizontal="center" vertical="center"/>
    </xf>
    <xf numFmtId="165" fontId="10" fillId="0" borderId="5" xfId="1" applyFont="1" applyBorder="1"/>
    <xf numFmtId="0" fontId="11" fillId="0" borderId="5" xfId="0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/>
    <xf numFmtId="165" fontId="10" fillId="0" borderId="6" xfId="1" applyFont="1" applyBorder="1"/>
    <xf numFmtId="14" fontId="11" fillId="0" borderId="6" xfId="0" applyNumberFormat="1" applyFont="1" applyBorder="1" applyAlignment="1">
      <alignment horizontal="center"/>
    </xf>
    <xf numFmtId="165" fontId="10" fillId="0" borderId="5" xfId="1" applyFont="1" applyBorder="1" applyAlignment="1">
      <alignment horizontal="center" vertical="center"/>
    </xf>
    <xf numFmtId="166" fontId="10" fillId="0" borderId="5" xfId="1" applyNumberFormat="1" applyFont="1" applyBorder="1"/>
    <xf numFmtId="165" fontId="6" fillId="0" borderId="1" xfId="1" applyFont="1" applyBorder="1" applyAlignment="1">
      <alignment vertical="center"/>
    </xf>
    <xf numFmtId="165" fontId="6" fillId="0" borderId="4" xfId="1" applyFont="1" applyBorder="1"/>
    <xf numFmtId="166" fontId="6" fillId="0" borderId="1" xfId="1" applyNumberFormat="1" applyFont="1" applyBorder="1"/>
    <xf numFmtId="0" fontId="11" fillId="0" borderId="6" xfId="0" applyFont="1" applyBorder="1" applyAlignment="1">
      <alignment horizontal="center" vertical="center"/>
    </xf>
    <xf numFmtId="165" fontId="10" fillId="0" borderId="6" xfId="1" applyFont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/>
    </xf>
    <xf numFmtId="165" fontId="11" fillId="0" borderId="1" xfId="1" applyFont="1" applyBorder="1"/>
    <xf numFmtId="0" fontId="12" fillId="0" borderId="5" xfId="0" applyFont="1" applyBorder="1" applyAlignment="1">
      <alignment horizontal="center"/>
    </xf>
    <xf numFmtId="0" fontId="12" fillId="0" borderId="5" xfId="0" applyFont="1" applyBorder="1"/>
    <xf numFmtId="165" fontId="12" fillId="0" borderId="5" xfId="1" applyFont="1" applyBorder="1" applyAlignment="1">
      <alignment horizontal="center"/>
    </xf>
    <xf numFmtId="165" fontId="12" fillId="0" borderId="5" xfId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left"/>
    </xf>
    <xf numFmtId="0" fontId="13" fillId="0" borderId="7" xfId="0" applyFont="1" applyBorder="1"/>
    <xf numFmtId="165" fontId="13" fillId="0" borderId="5" xfId="1" applyFont="1" applyBorder="1"/>
    <xf numFmtId="165" fontId="13" fillId="0" borderId="5" xfId="1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6" fontId="0" fillId="0" borderId="0" xfId="0" applyNumberFormat="1"/>
    <xf numFmtId="16" fontId="11" fillId="0" borderId="6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left" vertical="top"/>
    </xf>
    <xf numFmtId="164" fontId="10" fillId="0" borderId="6" xfId="0" applyNumberFormat="1" applyFont="1" applyBorder="1" applyAlignment="1">
      <alignment horizontal="left"/>
    </xf>
    <xf numFmtId="0" fontId="11" fillId="0" borderId="6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4" fontId="8" fillId="0" borderId="5" xfId="0" applyNumberFormat="1" applyFont="1" applyBorder="1" applyAlignment="1">
      <alignment horizontal="center" vertical="center"/>
    </xf>
    <xf numFmtId="0" fontId="12" fillId="0" borderId="0" xfId="0" applyFont="1"/>
    <xf numFmtId="164" fontId="12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165" fontId="7" fillId="0" borderId="8" xfId="1" applyFont="1" applyBorder="1"/>
    <xf numFmtId="14" fontId="8" fillId="0" borderId="7" xfId="0" applyNumberFormat="1" applyFont="1" applyBorder="1" applyAlignment="1">
      <alignment horizontal="center"/>
    </xf>
    <xf numFmtId="165" fontId="7" fillId="0" borderId="9" xfId="1" applyFont="1" applyBorder="1"/>
    <xf numFmtId="165" fontId="12" fillId="0" borderId="1" xfId="1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/>
    </xf>
    <xf numFmtId="165" fontId="10" fillId="0" borderId="9" xfId="1" applyFont="1" applyBorder="1"/>
    <xf numFmtId="14" fontId="8" fillId="0" borderId="5" xfId="0" applyNumberFormat="1" applyFont="1" applyBorder="1" applyAlignment="1">
      <alignment horizontal="center"/>
    </xf>
    <xf numFmtId="165" fontId="10" fillId="0" borderId="8" xfId="1" applyFont="1" applyBorder="1"/>
    <xf numFmtId="0" fontId="8" fillId="0" borderId="5" xfId="0" applyNumberFormat="1" applyFont="1" applyBorder="1" applyAlignment="1">
      <alignment horizontal="center" vertical="center"/>
    </xf>
    <xf numFmtId="0" fontId="11" fillId="0" borderId="5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left"/>
    </xf>
    <xf numFmtId="0" fontId="10" fillId="0" borderId="9" xfId="0" applyFont="1" applyBorder="1"/>
    <xf numFmtId="14" fontId="11" fillId="0" borderId="9" xfId="0" applyNumberFormat="1" applyFont="1" applyBorder="1" applyAlignment="1">
      <alignment horizontal="center" vertical="center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9" xfId="0" applyFont="1" applyBorder="1"/>
    <xf numFmtId="14" fontId="8" fillId="0" borderId="10" xfId="0" applyNumberFormat="1" applyFont="1" applyBorder="1" applyAlignment="1">
      <alignment horizontal="center"/>
    </xf>
    <xf numFmtId="165" fontId="12" fillId="0" borderId="11" xfId="1" applyFont="1" applyBorder="1" applyAlignment="1">
      <alignment horizontal="center" vertical="center"/>
    </xf>
    <xf numFmtId="0" fontId="7" fillId="0" borderId="5" xfId="0" applyFont="1" applyFill="1" applyBorder="1"/>
    <xf numFmtId="165" fontId="15" fillId="0" borderId="5" xfId="1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K17" sqref="K17"/>
    </sheetView>
  </sheetViews>
  <sheetFormatPr defaultRowHeight="12.75"/>
  <cols>
    <col min="1" max="1" width="24.85546875" bestFit="1" customWidth="1"/>
    <col min="2" max="2" width="13.42578125" customWidth="1"/>
    <col min="3" max="3" width="11.85546875" customWidth="1"/>
    <col min="4" max="4" width="14.28515625" bestFit="1" customWidth="1"/>
    <col min="5" max="5" width="1.7109375" customWidth="1"/>
    <col min="6" max="6" width="22.7109375" bestFit="1" customWidth="1"/>
    <col min="7" max="7" width="10.5703125" bestFit="1" customWidth="1"/>
    <col min="8" max="8" width="12.140625" bestFit="1" customWidth="1"/>
    <col min="9" max="9" width="1.7109375" customWidth="1"/>
    <col min="10" max="10" width="21" bestFit="1" customWidth="1"/>
    <col min="11" max="11" width="11.5703125" bestFit="1" customWidth="1"/>
    <col min="13" max="13" width="12.140625" bestFit="1" customWidth="1"/>
  </cols>
  <sheetData>
    <row r="1" spans="1:13" ht="22.5" customHeight="1" thickBot="1">
      <c r="A1" s="5" t="s">
        <v>0</v>
      </c>
      <c r="B1" s="8" t="s">
        <v>1</v>
      </c>
      <c r="C1" s="6" t="s">
        <v>2</v>
      </c>
      <c r="D1" s="8" t="s">
        <v>3</v>
      </c>
      <c r="F1" s="5" t="s">
        <v>4</v>
      </c>
      <c r="G1" s="8" t="s">
        <v>5</v>
      </c>
      <c r="H1" s="7" t="s">
        <v>6</v>
      </c>
      <c r="J1" s="97" t="s">
        <v>7</v>
      </c>
      <c r="K1" s="98"/>
      <c r="L1" s="98"/>
      <c r="M1" s="99"/>
    </row>
    <row r="2" spans="1:13" ht="16.5" thickBot="1">
      <c r="A2" s="37" t="s">
        <v>18</v>
      </c>
      <c r="B2" s="66">
        <v>571.71</v>
      </c>
      <c r="C2" s="67">
        <v>2</v>
      </c>
      <c r="D2" s="43">
        <v>571.71</v>
      </c>
      <c r="F2" s="37" t="s">
        <v>15</v>
      </c>
      <c r="G2" s="37" t="s">
        <v>14</v>
      </c>
      <c r="H2" s="39">
        <v>235</v>
      </c>
      <c r="J2" s="5" t="s">
        <v>8</v>
      </c>
      <c r="K2" s="8" t="s">
        <v>9</v>
      </c>
      <c r="L2" s="6" t="s">
        <v>10</v>
      </c>
      <c r="M2" s="8" t="s">
        <v>3</v>
      </c>
    </row>
    <row r="3" spans="1:13">
      <c r="A3" s="37" t="s">
        <v>12</v>
      </c>
      <c r="B3" s="66">
        <v>132.65</v>
      </c>
      <c r="C3" s="68">
        <v>1</v>
      </c>
      <c r="D3" s="43">
        <f t="shared" ref="D3:D12" si="0">SUM(B3*C3)</f>
        <v>132.65</v>
      </c>
      <c r="F3" s="37" t="s">
        <v>16</v>
      </c>
      <c r="G3" s="37" t="s">
        <v>14</v>
      </c>
      <c r="H3" s="39">
        <v>44.99</v>
      </c>
      <c r="J3" s="37" t="s">
        <v>17</v>
      </c>
      <c r="K3" s="43">
        <v>367.3</v>
      </c>
      <c r="L3" s="70">
        <v>1</v>
      </c>
      <c r="M3" s="43">
        <f>SUM(K3*L3)</f>
        <v>367.3</v>
      </c>
    </row>
    <row r="4" spans="1:13" ht="13.5" thickBot="1">
      <c r="A4" s="37" t="s">
        <v>19</v>
      </c>
      <c r="B4" s="66">
        <v>115</v>
      </c>
      <c r="C4" s="68">
        <v>1</v>
      </c>
      <c r="D4" s="43">
        <f t="shared" si="0"/>
        <v>115</v>
      </c>
      <c r="F4" s="37" t="s">
        <v>22</v>
      </c>
      <c r="G4" s="37" t="s">
        <v>14</v>
      </c>
      <c r="H4" s="39">
        <v>750</v>
      </c>
      <c r="J4" s="37" t="s">
        <v>13</v>
      </c>
      <c r="K4" s="39">
        <v>299.58999999999997</v>
      </c>
      <c r="L4" s="71">
        <v>1</v>
      </c>
      <c r="M4" s="43">
        <v>299.58999999999997</v>
      </c>
    </row>
    <row r="5" spans="1:13" ht="13.5" thickBot="1">
      <c r="A5" s="37" t="s">
        <v>20</v>
      </c>
      <c r="B5" s="66">
        <v>618</v>
      </c>
      <c r="C5" s="68">
        <v>1</v>
      </c>
      <c r="D5" s="43">
        <f t="shared" si="0"/>
        <v>618</v>
      </c>
      <c r="F5" s="37" t="s">
        <v>23</v>
      </c>
      <c r="G5" s="37" t="s">
        <v>14</v>
      </c>
      <c r="H5" s="39">
        <v>400</v>
      </c>
      <c r="J5" s="1"/>
      <c r="K5" s="13"/>
      <c r="L5" s="12"/>
      <c r="M5" s="10">
        <f>SUM(M3:M4)</f>
        <v>666.89</v>
      </c>
    </row>
    <row r="6" spans="1:13">
      <c r="A6" s="37" t="s">
        <v>21</v>
      </c>
      <c r="B6" s="66">
        <v>401</v>
      </c>
      <c r="C6" s="68">
        <v>1</v>
      </c>
      <c r="D6" s="43">
        <f>SUM(B6*C6)</f>
        <v>401</v>
      </c>
      <c r="F6" s="37" t="s">
        <v>25</v>
      </c>
      <c r="G6" s="37" t="s">
        <v>14</v>
      </c>
      <c r="H6" s="39">
        <v>55</v>
      </c>
    </row>
    <row r="7" spans="1:13">
      <c r="A7" s="37" t="s">
        <v>24</v>
      </c>
      <c r="B7" s="66">
        <v>426</v>
      </c>
      <c r="C7" s="68">
        <v>1</v>
      </c>
      <c r="D7" s="39">
        <v>426</v>
      </c>
      <c r="F7" s="37" t="s">
        <v>30</v>
      </c>
      <c r="G7" s="37" t="s">
        <v>14</v>
      </c>
      <c r="H7" s="39">
        <v>370</v>
      </c>
      <c r="J7" s="55" t="s">
        <v>47</v>
      </c>
      <c r="K7" s="58">
        <v>571.71</v>
      </c>
      <c r="L7" s="54">
        <v>2</v>
      </c>
      <c r="M7" s="57">
        <f>SUM(K7*L7)</f>
        <v>1143.42</v>
      </c>
    </row>
    <row r="8" spans="1:13" ht="13.5" thickBot="1">
      <c r="A8" s="37" t="s">
        <v>26</v>
      </c>
      <c r="B8" s="66">
        <v>150</v>
      </c>
      <c r="C8" s="68">
        <v>1</v>
      </c>
      <c r="D8" s="43">
        <f>SUM(B8*C8)</f>
        <v>150</v>
      </c>
      <c r="F8" s="37"/>
      <c r="G8" s="37"/>
      <c r="H8" s="39">
        <v>0</v>
      </c>
    </row>
    <row r="9" spans="1:13" ht="16.5" thickBot="1">
      <c r="A9" s="37" t="s">
        <v>28</v>
      </c>
      <c r="B9" s="66">
        <v>50</v>
      </c>
      <c r="C9" s="68">
        <v>1</v>
      </c>
      <c r="D9" s="43">
        <f t="shared" si="0"/>
        <v>50</v>
      </c>
      <c r="F9" s="37"/>
      <c r="G9" s="37"/>
      <c r="H9" s="39">
        <v>0</v>
      </c>
      <c r="J9" s="9" t="s">
        <v>11</v>
      </c>
      <c r="K9" s="4">
        <f>SUM(B13+M5+H13)</f>
        <v>5011.1400000000003</v>
      </c>
    </row>
    <row r="10" spans="1:13">
      <c r="A10" s="37" t="s">
        <v>29</v>
      </c>
      <c r="B10" s="66">
        <v>24.9</v>
      </c>
      <c r="C10" s="68">
        <v>1</v>
      </c>
      <c r="D10" s="43">
        <f t="shared" si="0"/>
        <v>24.9</v>
      </c>
      <c r="F10" s="37"/>
      <c r="G10" s="37"/>
      <c r="H10" s="39">
        <v>0</v>
      </c>
    </row>
    <row r="11" spans="1:13">
      <c r="A11" s="37"/>
      <c r="B11" s="66">
        <v>0</v>
      </c>
      <c r="C11" s="68">
        <v>1</v>
      </c>
      <c r="D11" s="43">
        <f>SUM(B11*C11)</f>
        <v>0</v>
      </c>
      <c r="F11" s="37"/>
      <c r="G11" s="37"/>
      <c r="H11" s="39">
        <v>0</v>
      </c>
    </row>
    <row r="12" spans="1:13" ht="13.5" thickBot="1">
      <c r="A12" s="37"/>
      <c r="B12" s="66">
        <v>0</v>
      </c>
      <c r="C12" s="68">
        <v>1</v>
      </c>
      <c r="D12" s="43">
        <f t="shared" si="0"/>
        <v>0</v>
      </c>
      <c r="F12" s="37"/>
      <c r="G12" s="37"/>
      <c r="H12" s="39">
        <v>0</v>
      </c>
    </row>
    <row r="13" spans="1:13" ht="13.5" thickBot="1">
      <c r="A13" s="1"/>
      <c r="B13" s="3">
        <f>SUM(B2:B12)</f>
        <v>2489.2600000000002</v>
      </c>
      <c r="C13" s="2"/>
      <c r="D13" s="11">
        <f>SUM(D2:D12)</f>
        <v>2489.2600000000002</v>
      </c>
      <c r="H13" s="10">
        <f>SUM(H2:H10)</f>
        <v>1854.99</v>
      </c>
    </row>
  </sheetData>
  <mergeCells count="1">
    <mergeCell ref="J1:M1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G23" sqref="G23"/>
    </sheetView>
  </sheetViews>
  <sheetFormatPr defaultRowHeight="12.75"/>
  <cols>
    <col min="1" max="1" width="19.7109375" customWidth="1"/>
    <col min="2" max="2" width="14.7109375" customWidth="1"/>
    <col min="3" max="3" width="12.140625" bestFit="1" customWidth="1"/>
    <col min="4" max="4" width="1.7109375" customWidth="1"/>
    <col min="5" max="5" width="22.7109375" customWidth="1"/>
    <col min="6" max="6" width="14.7109375" customWidth="1"/>
    <col min="7" max="7" width="10.7109375" customWidth="1"/>
    <col min="8" max="8" width="12.7109375" customWidth="1"/>
    <col min="9" max="9" width="1.7109375" customWidth="1"/>
    <col min="10" max="10" width="19.7109375" bestFit="1" customWidth="1"/>
    <col min="11" max="11" width="12" bestFit="1" customWidth="1"/>
    <col min="12" max="12" width="15.7109375" customWidth="1"/>
    <col min="13" max="13" width="13.85546875" bestFit="1" customWidth="1"/>
  </cols>
  <sheetData>
    <row r="1" spans="1:13" ht="15.75">
      <c r="A1" s="31" t="s">
        <v>0</v>
      </c>
      <c r="B1" s="31" t="s">
        <v>38</v>
      </c>
      <c r="C1" s="31" t="s">
        <v>1</v>
      </c>
      <c r="E1" s="31" t="s">
        <v>4</v>
      </c>
      <c r="F1" s="31" t="s">
        <v>38</v>
      </c>
      <c r="G1" s="31" t="s">
        <v>36</v>
      </c>
      <c r="H1" s="31" t="s">
        <v>6</v>
      </c>
      <c r="J1" s="100" t="s">
        <v>7</v>
      </c>
      <c r="K1" s="100"/>
      <c r="L1" s="100"/>
      <c r="M1" s="100"/>
    </row>
    <row r="2" spans="1:13" ht="15.75">
      <c r="A2" s="37" t="s">
        <v>56</v>
      </c>
      <c r="B2" s="38">
        <v>43541</v>
      </c>
      <c r="C2" s="39">
        <v>1123.17</v>
      </c>
      <c r="E2" s="14" t="s">
        <v>22</v>
      </c>
      <c r="F2" s="27"/>
      <c r="G2" s="27" t="s">
        <v>71</v>
      </c>
      <c r="H2" s="18">
        <v>150</v>
      </c>
      <c r="J2" s="31" t="s">
        <v>8</v>
      </c>
      <c r="K2" s="31" t="s">
        <v>9</v>
      </c>
      <c r="L2" s="31" t="s">
        <v>37</v>
      </c>
      <c r="M2" s="31" t="s">
        <v>3</v>
      </c>
    </row>
    <row r="3" spans="1:13">
      <c r="A3" s="37" t="s">
        <v>31</v>
      </c>
      <c r="B3" s="38">
        <v>43531</v>
      </c>
      <c r="C3" s="39">
        <v>45.27</v>
      </c>
      <c r="E3" s="14" t="s">
        <v>23</v>
      </c>
      <c r="F3" s="27"/>
      <c r="G3" s="27" t="s">
        <v>71</v>
      </c>
      <c r="H3" s="18">
        <v>0</v>
      </c>
      <c r="J3" s="42" t="s">
        <v>17</v>
      </c>
      <c r="K3" s="43">
        <v>1112.8599999999999</v>
      </c>
      <c r="L3" s="38">
        <v>43530</v>
      </c>
      <c r="M3" s="43">
        <f>SUM(K3)</f>
        <v>1112.8599999999999</v>
      </c>
    </row>
    <row r="4" spans="1:13">
      <c r="A4" s="37" t="s">
        <v>16</v>
      </c>
      <c r="B4" s="38">
        <v>43530</v>
      </c>
      <c r="C4" s="39">
        <v>64.989999999999995</v>
      </c>
      <c r="E4" s="37" t="s">
        <v>57</v>
      </c>
      <c r="F4" s="38">
        <v>43539</v>
      </c>
      <c r="G4" s="50">
        <v>5</v>
      </c>
      <c r="H4" s="46">
        <v>454.55</v>
      </c>
      <c r="J4" s="37" t="s">
        <v>66</v>
      </c>
      <c r="K4" s="39">
        <v>815</v>
      </c>
      <c r="L4" s="52">
        <v>43535</v>
      </c>
      <c r="M4" s="83">
        <f>SUM(K4)</f>
        <v>815</v>
      </c>
    </row>
    <row r="5" spans="1:13">
      <c r="A5" s="14" t="s">
        <v>77</v>
      </c>
      <c r="B5" s="30"/>
      <c r="C5" s="15">
        <v>0</v>
      </c>
      <c r="E5" s="37" t="s">
        <v>19</v>
      </c>
      <c r="F5" s="38">
        <v>43530</v>
      </c>
      <c r="G5" s="40">
        <v>4</v>
      </c>
      <c r="H5" s="41">
        <v>166</v>
      </c>
      <c r="J5" s="37" t="s">
        <v>67</v>
      </c>
      <c r="K5" s="39">
        <v>171</v>
      </c>
      <c r="L5" s="38">
        <v>43530</v>
      </c>
      <c r="M5" s="39">
        <f>SUM(K5)</f>
        <v>171</v>
      </c>
    </row>
    <row r="6" spans="1:13">
      <c r="A6" s="14" t="s">
        <v>73</v>
      </c>
      <c r="B6" s="72"/>
      <c r="C6" s="15">
        <v>0</v>
      </c>
      <c r="E6" s="37" t="s">
        <v>19</v>
      </c>
      <c r="F6" s="52">
        <v>43523</v>
      </c>
      <c r="G6" s="40">
        <v>3</v>
      </c>
      <c r="H6" s="41">
        <v>227</v>
      </c>
      <c r="J6" s="87" t="s">
        <v>68</v>
      </c>
      <c r="K6" s="81">
        <v>134.31</v>
      </c>
      <c r="L6" s="88">
        <v>43530</v>
      </c>
      <c r="M6" s="81">
        <f>SUM(K6)</f>
        <v>134.31</v>
      </c>
    </row>
    <row r="7" spans="1:13" ht="13.5" thickBot="1">
      <c r="A7" s="37"/>
      <c r="B7" s="38"/>
      <c r="C7" s="15">
        <v>0</v>
      </c>
      <c r="E7" s="14" t="s">
        <v>69</v>
      </c>
      <c r="F7" s="82">
        <v>43542</v>
      </c>
      <c r="G7" s="27">
        <v>2</v>
      </c>
      <c r="H7" s="29">
        <v>320.23</v>
      </c>
      <c r="J7" s="37" t="s">
        <v>79</v>
      </c>
      <c r="K7" s="86"/>
      <c r="L7" s="68"/>
      <c r="M7" s="81">
        <v>0</v>
      </c>
    </row>
    <row r="8" spans="1:13" ht="13.5" thickBot="1">
      <c r="A8" s="25"/>
      <c r="B8" s="33"/>
      <c r="C8" s="26">
        <v>0</v>
      </c>
      <c r="E8" s="37" t="s">
        <v>78</v>
      </c>
      <c r="F8" s="52">
        <v>43544</v>
      </c>
      <c r="G8" s="85">
        <v>1</v>
      </c>
      <c r="H8" s="41">
        <v>454.53</v>
      </c>
      <c r="M8" s="79">
        <f>SUM(M3:M7)</f>
        <v>2233.1699999999996</v>
      </c>
    </row>
    <row r="9" spans="1:13">
      <c r="A9" s="24"/>
      <c r="B9" s="34"/>
      <c r="C9" s="26">
        <v>0</v>
      </c>
      <c r="E9" s="37" t="s">
        <v>82</v>
      </c>
      <c r="F9" s="38">
        <v>43531</v>
      </c>
      <c r="G9" s="40">
        <v>1</v>
      </c>
      <c r="H9" s="45">
        <v>554.27</v>
      </c>
    </row>
    <row r="10" spans="1:13" ht="14.25">
      <c r="A10" s="14"/>
      <c r="B10" s="33"/>
      <c r="C10" s="26">
        <v>0</v>
      </c>
      <c r="E10" s="14"/>
      <c r="F10" s="27"/>
      <c r="G10" s="27"/>
      <c r="H10" s="18">
        <v>0</v>
      </c>
      <c r="J10" s="59" t="s">
        <v>33</v>
      </c>
      <c r="K10" s="60">
        <v>0</v>
      </c>
      <c r="L10" s="60">
        <v>3</v>
      </c>
      <c r="M10" s="61">
        <f>SUM(K10+L10)</f>
        <v>3</v>
      </c>
    </row>
    <row r="11" spans="1:13" ht="13.5" thickBot="1">
      <c r="A11" s="14" t="s">
        <v>26</v>
      </c>
      <c r="B11" s="72">
        <v>43534</v>
      </c>
      <c r="C11" s="15">
        <v>0</v>
      </c>
      <c r="E11" s="14"/>
      <c r="F11" s="27"/>
      <c r="G11" s="27"/>
      <c r="H11" s="18">
        <v>0</v>
      </c>
    </row>
    <row r="12" spans="1:13" ht="16.5" thickBot="1">
      <c r="A12" s="1"/>
      <c r="B12" s="2"/>
      <c r="C12" s="19">
        <f>SUM(C2:C11)</f>
        <v>1233.43</v>
      </c>
      <c r="H12" s="10">
        <f>SUM(H2:H9)</f>
        <v>2326.58</v>
      </c>
      <c r="J12" s="36"/>
      <c r="K12" s="101" t="s">
        <v>11</v>
      </c>
      <c r="L12" s="102"/>
      <c r="M12" s="35">
        <f>SUM(C12+M8+H12)</f>
        <v>5793.1799999999994</v>
      </c>
    </row>
  </sheetData>
  <mergeCells count="2">
    <mergeCell ref="J1:M1"/>
    <mergeCell ref="K12:L12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6"/>
  <sheetViews>
    <sheetView workbookViewId="0">
      <selection activeCell="Q12" sqref="Q12"/>
    </sheetView>
  </sheetViews>
  <sheetFormatPr defaultRowHeight="12.75"/>
  <cols>
    <col min="1" max="1" width="19.7109375" customWidth="1"/>
    <col min="2" max="2" width="14.7109375" customWidth="1"/>
    <col min="3" max="3" width="12.140625" bestFit="1" customWidth="1"/>
    <col min="4" max="4" width="1.7109375" customWidth="1"/>
    <col min="5" max="5" width="22.7109375" customWidth="1"/>
    <col min="6" max="6" width="14.7109375" customWidth="1"/>
    <col min="7" max="7" width="10.7109375" customWidth="1"/>
    <col min="8" max="8" width="12.7109375" customWidth="1"/>
    <col min="9" max="9" width="1.7109375" customWidth="1"/>
    <col min="10" max="10" width="19.7109375" bestFit="1" customWidth="1"/>
    <col min="11" max="11" width="12.140625" bestFit="1" customWidth="1"/>
    <col min="12" max="12" width="15.7109375" customWidth="1"/>
    <col min="13" max="13" width="13.85546875" bestFit="1" customWidth="1"/>
  </cols>
  <sheetData>
    <row r="1" spans="1:13" ht="15.75">
      <c r="A1" s="31" t="s">
        <v>0</v>
      </c>
      <c r="B1" s="31" t="s">
        <v>38</v>
      </c>
      <c r="C1" s="31" t="s">
        <v>1</v>
      </c>
      <c r="E1" s="31" t="s">
        <v>4</v>
      </c>
      <c r="F1" s="31" t="s">
        <v>38</v>
      </c>
      <c r="G1" s="31" t="s">
        <v>36</v>
      </c>
      <c r="H1" s="31" t="s">
        <v>6</v>
      </c>
      <c r="J1" s="100" t="s">
        <v>7</v>
      </c>
      <c r="K1" s="100"/>
      <c r="L1" s="100"/>
      <c r="M1" s="100"/>
    </row>
    <row r="2" spans="1:13" ht="15.75">
      <c r="A2" s="37" t="s">
        <v>56</v>
      </c>
      <c r="B2" s="38">
        <v>43570</v>
      </c>
      <c r="C2" s="39">
        <v>1123.17</v>
      </c>
      <c r="E2" s="14" t="s">
        <v>22</v>
      </c>
      <c r="F2" s="27"/>
      <c r="G2" s="27" t="s">
        <v>76</v>
      </c>
      <c r="H2" s="18">
        <v>150</v>
      </c>
      <c r="J2" s="31" t="s">
        <v>8</v>
      </c>
      <c r="K2" s="31" t="s">
        <v>9</v>
      </c>
      <c r="L2" s="31" t="s">
        <v>37</v>
      </c>
      <c r="M2" s="31" t="s">
        <v>3</v>
      </c>
    </row>
    <row r="3" spans="1:13">
      <c r="A3" s="37" t="s">
        <v>31</v>
      </c>
      <c r="B3" s="38">
        <v>43562</v>
      </c>
      <c r="C3" s="39">
        <v>51.34</v>
      </c>
      <c r="E3" s="14" t="s">
        <v>23</v>
      </c>
      <c r="F3" s="27"/>
      <c r="G3" s="27" t="s">
        <v>76</v>
      </c>
      <c r="H3" s="18">
        <v>0</v>
      </c>
      <c r="J3" s="42" t="s">
        <v>17</v>
      </c>
      <c r="K3" s="43">
        <v>951.34</v>
      </c>
      <c r="L3" s="38">
        <v>43563</v>
      </c>
      <c r="M3" s="43">
        <f>SUM(K3)</f>
        <v>951.34</v>
      </c>
    </row>
    <row r="4" spans="1:13">
      <c r="A4" s="37" t="s">
        <v>16</v>
      </c>
      <c r="B4" s="38">
        <v>43563</v>
      </c>
      <c r="C4" s="39">
        <v>69.989999999999995</v>
      </c>
      <c r="E4" s="37" t="s">
        <v>57</v>
      </c>
      <c r="F4" s="38">
        <v>43570</v>
      </c>
      <c r="G4" s="50">
        <v>6</v>
      </c>
      <c r="H4" s="46">
        <v>454.53</v>
      </c>
      <c r="J4" s="37" t="s">
        <v>66</v>
      </c>
      <c r="K4" s="39">
        <v>300</v>
      </c>
      <c r="L4" s="52">
        <v>43568</v>
      </c>
      <c r="M4" s="83">
        <f>SUM(K4)</f>
        <v>300</v>
      </c>
    </row>
    <row r="5" spans="1:13">
      <c r="A5" s="37" t="s">
        <v>80</v>
      </c>
      <c r="B5" s="38">
        <v>43563</v>
      </c>
      <c r="C5" s="39">
        <v>179</v>
      </c>
      <c r="E5" s="37" t="s">
        <v>19</v>
      </c>
      <c r="F5" s="38">
        <v>43563</v>
      </c>
      <c r="G5" s="40">
        <v>5</v>
      </c>
      <c r="H5" s="41">
        <v>166</v>
      </c>
      <c r="J5" s="37" t="s">
        <v>67</v>
      </c>
      <c r="K5" s="39">
        <v>784.68</v>
      </c>
      <c r="L5" s="52">
        <v>43579</v>
      </c>
      <c r="M5" s="39">
        <f>SUM(K5)</f>
        <v>784.68</v>
      </c>
    </row>
    <row r="6" spans="1:13">
      <c r="A6" s="14"/>
      <c r="B6" s="72"/>
      <c r="C6" s="15">
        <v>0</v>
      </c>
      <c r="E6" s="14" t="s">
        <v>69</v>
      </c>
      <c r="F6" s="82">
        <v>43573</v>
      </c>
      <c r="G6" s="27">
        <v>3</v>
      </c>
      <c r="H6" s="29">
        <v>320.23</v>
      </c>
      <c r="J6" s="37" t="s">
        <v>68</v>
      </c>
      <c r="K6" s="39">
        <v>134.31</v>
      </c>
      <c r="L6" s="80">
        <v>43563</v>
      </c>
      <c r="M6" s="81">
        <f>SUM(K6)</f>
        <v>134.31</v>
      </c>
    </row>
    <row r="7" spans="1:13" ht="13.5" thickBot="1">
      <c r="A7" s="37"/>
      <c r="B7" s="38"/>
      <c r="C7" s="15">
        <v>0</v>
      </c>
      <c r="E7" s="37" t="s">
        <v>78</v>
      </c>
      <c r="F7" s="52">
        <v>43577</v>
      </c>
      <c r="G7" s="85">
        <v>2</v>
      </c>
      <c r="H7" s="41">
        <v>465.22</v>
      </c>
      <c r="J7" s="37" t="s">
        <v>79</v>
      </c>
      <c r="K7" s="39">
        <v>295</v>
      </c>
      <c r="L7" s="80">
        <v>43563</v>
      </c>
      <c r="M7" s="81">
        <f>SUM(K7)</f>
        <v>295</v>
      </c>
    </row>
    <row r="8" spans="1:13" ht="13.5" thickBot="1">
      <c r="A8" s="25"/>
      <c r="B8" s="33"/>
      <c r="C8" s="26">
        <v>0</v>
      </c>
      <c r="E8" s="37" t="s">
        <v>82</v>
      </c>
      <c r="F8" s="38">
        <v>43562</v>
      </c>
      <c r="G8" s="40">
        <v>2</v>
      </c>
      <c r="H8" s="45">
        <v>554.27</v>
      </c>
      <c r="M8" s="79">
        <f>SUM(M3:M7)</f>
        <v>2465.33</v>
      </c>
    </row>
    <row r="9" spans="1:13">
      <c r="A9" s="24"/>
      <c r="B9" s="34"/>
      <c r="C9" s="26">
        <v>0</v>
      </c>
      <c r="E9" s="14"/>
      <c r="F9" s="27"/>
      <c r="G9" s="27"/>
      <c r="H9" s="18">
        <v>0</v>
      </c>
    </row>
    <row r="10" spans="1:13" ht="14.25">
      <c r="A10" s="14"/>
      <c r="B10" s="33"/>
      <c r="C10" s="26">
        <v>0</v>
      </c>
      <c r="E10" s="14"/>
      <c r="F10" s="27"/>
      <c r="G10" s="27"/>
      <c r="H10" s="18">
        <v>0</v>
      </c>
      <c r="J10" s="59" t="s">
        <v>33</v>
      </c>
      <c r="K10" s="60">
        <v>0</v>
      </c>
      <c r="L10" s="60">
        <v>3</v>
      </c>
      <c r="M10" s="61">
        <f>SUM(K10+L10)</f>
        <v>3</v>
      </c>
    </row>
    <row r="11" spans="1:13" ht="13.5" thickBot="1">
      <c r="A11" s="14" t="s">
        <v>26</v>
      </c>
      <c r="B11" s="72">
        <v>43534</v>
      </c>
      <c r="C11" s="15">
        <v>0</v>
      </c>
      <c r="E11" s="14"/>
      <c r="F11" s="27"/>
      <c r="G11" s="27"/>
      <c r="H11" s="18">
        <v>0</v>
      </c>
    </row>
    <row r="12" spans="1:13" ht="16.5" thickBot="1">
      <c r="A12" s="1"/>
      <c r="B12" s="2"/>
      <c r="C12" s="19">
        <f>SUM(C2:C11)</f>
        <v>1423.5</v>
      </c>
      <c r="H12" s="10">
        <f>SUM(H2:H9)</f>
        <v>2110.25</v>
      </c>
      <c r="J12" s="36"/>
      <c r="K12" s="101" t="s">
        <v>11</v>
      </c>
      <c r="L12" s="102"/>
      <c r="M12" s="35">
        <f>SUM(C12+M8+H12)</f>
        <v>5999.08</v>
      </c>
    </row>
    <row r="26" spans="12:12">
      <c r="L26" s="89"/>
    </row>
  </sheetData>
  <mergeCells count="2">
    <mergeCell ref="J1:M1"/>
    <mergeCell ref="K12:L12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L26" sqref="L26"/>
    </sheetView>
  </sheetViews>
  <sheetFormatPr defaultRowHeight="12.75"/>
  <cols>
    <col min="1" max="1" width="19.7109375" customWidth="1"/>
    <col min="2" max="2" width="14.7109375" customWidth="1"/>
    <col min="3" max="3" width="12.140625" bestFit="1" customWidth="1"/>
    <col min="4" max="4" width="1.7109375" customWidth="1"/>
    <col min="5" max="5" width="22.7109375" customWidth="1"/>
    <col min="6" max="6" width="14.7109375" customWidth="1"/>
    <col min="7" max="7" width="10.7109375" customWidth="1"/>
    <col min="8" max="8" width="12.7109375" customWidth="1"/>
    <col min="9" max="9" width="1.7109375" customWidth="1"/>
    <col min="10" max="10" width="19.7109375" bestFit="1" customWidth="1"/>
    <col min="11" max="11" width="12.140625" bestFit="1" customWidth="1"/>
    <col min="12" max="12" width="15.7109375" customWidth="1"/>
    <col min="13" max="13" width="13.85546875" bestFit="1" customWidth="1"/>
  </cols>
  <sheetData>
    <row r="1" spans="1:13" ht="15.75">
      <c r="A1" s="31" t="s">
        <v>0</v>
      </c>
      <c r="B1" s="31" t="s">
        <v>38</v>
      </c>
      <c r="C1" s="31" t="s">
        <v>1</v>
      </c>
      <c r="E1" s="31" t="s">
        <v>4</v>
      </c>
      <c r="F1" s="31" t="s">
        <v>38</v>
      </c>
      <c r="G1" s="31" t="s">
        <v>36</v>
      </c>
      <c r="H1" s="31" t="s">
        <v>6</v>
      </c>
      <c r="J1" s="100" t="s">
        <v>7</v>
      </c>
      <c r="K1" s="100"/>
      <c r="L1" s="100"/>
      <c r="M1" s="100"/>
    </row>
    <row r="2" spans="1:13" ht="15.75">
      <c r="A2" s="37" t="s">
        <v>56</v>
      </c>
      <c r="B2" s="38">
        <v>43602</v>
      </c>
      <c r="C2" s="39">
        <v>1123.17</v>
      </c>
      <c r="E2" s="14" t="s">
        <v>22</v>
      </c>
      <c r="F2" s="27"/>
      <c r="G2" s="27" t="s">
        <v>76</v>
      </c>
      <c r="H2" s="18">
        <v>150</v>
      </c>
      <c r="J2" s="31" t="s">
        <v>8</v>
      </c>
      <c r="K2" s="31" t="s">
        <v>9</v>
      </c>
      <c r="L2" s="31" t="s">
        <v>37</v>
      </c>
      <c r="M2" s="31" t="s">
        <v>3</v>
      </c>
    </row>
    <row r="3" spans="1:13">
      <c r="A3" s="37" t="s">
        <v>31</v>
      </c>
      <c r="B3" s="38">
        <v>43592</v>
      </c>
      <c r="C3" s="39">
        <v>51.56</v>
      </c>
      <c r="E3" s="14" t="s">
        <v>23</v>
      </c>
      <c r="F3" s="27"/>
      <c r="G3" s="27" t="s">
        <v>76</v>
      </c>
      <c r="H3" s="18">
        <v>0</v>
      </c>
      <c r="J3" s="42" t="s">
        <v>17</v>
      </c>
      <c r="K3" s="43">
        <v>711.83</v>
      </c>
      <c r="L3" s="38">
        <v>43593</v>
      </c>
      <c r="M3" s="43">
        <f>SUM(K3)</f>
        <v>711.83</v>
      </c>
    </row>
    <row r="4" spans="1:13">
      <c r="A4" s="37" t="s">
        <v>81</v>
      </c>
      <c r="B4" s="38">
        <v>43593</v>
      </c>
      <c r="C4" s="39">
        <v>65</v>
      </c>
      <c r="E4" s="37" t="s">
        <v>19</v>
      </c>
      <c r="F4" s="38">
        <v>43593</v>
      </c>
      <c r="G4" s="40">
        <v>6</v>
      </c>
      <c r="H4" s="41">
        <v>166</v>
      </c>
      <c r="J4" s="37" t="s">
        <v>66</v>
      </c>
      <c r="K4" s="39">
        <v>1148.0899999999999</v>
      </c>
      <c r="L4" s="52">
        <v>43598</v>
      </c>
      <c r="M4" s="83">
        <f>SUM(K4)</f>
        <v>1148.0899999999999</v>
      </c>
    </row>
    <row r="5" spans="1:13">
      <c r="A5" s="14"/>
      <c r="B5" s="30"/>
      <c r="C5" s="15">
        <v>0</v>
      </c>
      <c r="E5" s="14" t="s">
        <v>69</v>
      </c>
      <c r="F5" s="82">
        <v>43603</v>
      </c>
      <c r="G5" s="27">
        <v>3</v>
      </c>
      <c r="H5" s="29">
        <v>320.23</v>
      </c>
      <c r="J5" s="37" t="s">
        <v>67</v>
      </c>
      <c r="K5" s="39">
        <v>666.68</v>
      </c>
      <c r="L5" s="52">
        <v>43598</v>
      </c>
      <c r="M5" s="39">
        <f>SUM(K5)</f>
        <v>666.68</v>
      </c>
    </row>
    <row r="6" spans="1:13">
      <c r="A6" s="14"/>
      <c r="B6" s="72"/>
      <c r="C6" s="15">
        <v>0</v>
      </c>
      <c r="E6" s="37" t="s">
        <v>78</v>
      </c>
      <c r="F6" s="52">
        <v>43605</v>
      </c>
      <c r="G6" s="85">
        <v>3</v>
      </c>
      <c r="H6" s="41">
        <v>465.22</v>
      </c>
      <c r="J6" s="37" t="s">
        <v>68</v>
      </c>
      <c r="K6" s="39">
        <v>134.31</v>
      </c>
      <c r="L6" s="80">
        <v>43598</v>
      </c>
      <c r="M6" s="81">
        <f>SUM(K6)</f>
        <v>134.31</v>
      </c>
    </row>
    <row r="7" spans="1:13" ht="13.5" thickBot="1">
      <c r="A7" s="37"/>
      <c r="B7" s="38"/>
      <c r="C7" s="15">
        <v>0</v>
      </c>
      <c r="E7" s="37" t="s">
        <v>82</v>
      </c>
      <c r="F7" s="38">
        <v>43592</v>
      </c>
      <c r="G7" s="40">
        <v>3</v>
      </c>
      <c r="H7" s="45">
        <v>554.27</v>
      </c>
      <c r="J7" s="37" t="s">
        <v>79</v>
      </c>
      <c r="K7" s="39">
        <v>666.7</v>
      </c>
      <c r="L7" s="80">
        <v>43595</v>
      </c>
      <c r="M7" s="81">
        <f>SUM(K7)</f>
        <v>666.7</v>
      </c>
    </row>
    <row r="8" spans="1:13" ht="13.5" thickBot="1">
      <c r="A8" s="25"/>
      <c r="B8" s="33"/>
      <c r="C8" s="26">
        <v>0</v>
      </c>
      <c r="E8" s="14"/>
      <c r="F8" s="72"/>
      <c r="G8" s="27"/>
      <c r="H8" s="18">
        <v>0</v>
      </c>
      <c r="M8" s="79">
        <f>SUM(M3:M7)</f>
        <v>3327.6099999999997</v>
      </c>
    </row>
    <row r="9" spans="1:13">
      <c r="A9" s="24"/>
      <c r="B9" s="34"/>
      <c r="C9" s="26">
        <v>0</v>
      </c>
      <c r="E9" s="14"/>
      <c r="F9" s="27"/>
      <c r="G9" s="27"/>
      <c r="H9" s="18">
        <v>0</v>
      </c>
    </row>
    <row r="10" spans="1:13" ht="14.25">
      <c r="A10" s="14"/>
      <c r="B10" s="33"/>
      <c r="C10" s="26">
        <v>0</v>
      </c>
      <c r="E10" s="14"/>
      <c r="F10" s="27"/>
      <c r="G10" s="27"/>
      <c r="H10" s="18">
        <v>0</v>
      </c>
      <c r="J10" s="59" t="s">
        <v>33</v>
      </c>
      <c r="K10" s="60">
        <v>0</v>
      </c>
      <c r="L10" s="60">
        <v>3</v>
      </c>
      <c r="M10" s="61">
        <f>SUM(K10+L10)</f>
        <v>3</v>
      </c>
    </row>
    <row r="11" spans="1:13" ht="13.5" thickBot="1">
      <c r="A11" s="14" t="s">
        <v>26</v>
      </c>
      <c r="B11" s="72">
        <v>43595</v>
      </c>
      <c r="C11" s="15">
        <v>0</v>
      </c>
      <c r="E11" s="14"/>
      <c r="F11" s="27"/>
      <c r="G11" s="27"/>
      <c r="H11" s="18">
        <v>0</v>
      </c>
    </row>
    <row r="12" spans="1:13" ht="16.5" thickBot="1">
      <c r="A12" s="1"/>
      <c r="B12" s="2"/>
      <c r="C12" s="19">
        <f>SUM(C2:C11)</f>
        <v>1239.73</v>
      </c>
      <c r="H12" s="10">
        <f>SUM(H2:H9)</f>
        <v>1655.72</v>
      </c>
      <c r="J12" s="36"/>
      <c r="K12" s="101" t="s">
        <v>11</v>
      </c>
      <c r="L12" s="102"/>
      <c r="M12" s="35">
        <f>SUM(C12+M8+H12)</f>
        <v>6223.06</v>
      </c>
    </row>
  </sheetData>
  <mergeCells count="2">
    <mergeCell ref="J1:M1"/>
    <mergeCell ref="K12:L12"/>
  </mergeCells>
  <phoneticPr fontId="14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>
      <selection activeCell="O13" sqref="O13"/>
    </sheetView>
  </sheetViews>
  <sheetFormatPr defaultRowHeight="12.75"/>
  <cols>
    <col min="1" max="1" width="19.7109375" customWidth="1"/>
    <col min="2" max="2" width="14.7109375" customWidth="1"/>
    <col min="3" max="3" width="12.140625" bestFit="1" customWidth="1"/>
    <col min="4" max="4" width="1.7109375" customWidth="1"/>
    <col min="5" max="5" width="22.7109375" customWidth="1"/>
    <col min="6" max="6" width="14.7109375" customWidth="1"/>
    <col min="7" max="7" width="10.7109375" customWidth="1"/>
    <col min="8" max="8" width="12.7109375" customWidth="1"/>
    <col min="9" max="9" width="1.7109375" customWidth="1"/>
    <col min="10" max="10" width="19.7109375" bestFit="1" customWidth="1"/>
    <col min="11" max="11" width="12.140625" bestFit="1" customWidth="1"/>
    <col min="12" max="12" width="15.7109375" customWidth="1"/>
    <col min="13" max="13" width="13.85546875" bestFit="1" customWidth="1"/>
  </cols>
  <sheetData>
    <row r="1" spans="1:13" ht="15.75">
      <c r="A1" s="31" t="s">
        <v>0</v>
      </c>
      <c r="B1" s="31" t="s">
        <v>38</v>
      </c>
      <c r="C1" s="31" t="s">
        <v>1</v>
      </c>
      <c r="E1" s="31" t="s">
        <v>4</v>
      </c>
      <c r="F1" s="31" t="s">
        <v>38</v>
      </c>
      <c r="G1" s="31" t="s">
        <v>36</v>
      </c>
      <c r="H1" s="31" t="s">
        <v>6</v>
      </c>
      <c r="J1" s="100" t="s">
        <v>7</v>
      </c>
      <c r="K1" s="100"/>
      <c r="L1" s="100"/>
      <c r="M1" s="100"/>
    </row>
    <row r="2" spans="1:13" ht="15.75">
      <c r="A2" s="14" t="s">
        <v>56</v>
      </c>
      <c r="B2" s="72">
        <v>43633</v>
      </c>
      <c r="C2" s="15">
        <v>1123.17</v>
      </c>
      <c r="E2" s="14" t="s">
        <v>22</v>
      </c>
      <c r="F2" s="27"/>
      <c r="G2" s="27" t="s">
        <v>76</v>
      </c>
      <c r="H2" s="18">
        <v>150</v>
      </c>
      <c r="J2" s="31" t="s">
        <v>8</v>
      </c>
      <c r="K2" s="31" t="s">
        <v>9</v>
      </c>
      <c r="L2" s="31" t="s">
        <v>37</v>
      </c>
      <c r="M2" s="31" t="s">
        <v>3</v>
      </c>
    </row>
    <row r="3" spans="1:13">
      <c r="A3" s="14" t="s">
        <v>31</v>
      </c>
      <c r="B3" s="72">
        <v>43623</v>
      </c>
      <c r="C3" s="15">
        <v>0</v>
      </c>
      <c r="E3" s="14" t="s">
        <v>23</v>
      </c>
      <c r="F3" s="27"/>
      <c r="G3" s="27" t="s">
        <v>76</v>
      </c>
      <c r="H3" s="18">
        <v>0</v>
      </c>
      <c r="J3" s="24" t="s">
        <v>17</v>
      </c>
      <c r="K3" s="16">
        <v>257.35000000000002</v>
      </c>
      <c r="L3" s="72">
        <v>43626</v>
      </c>
      <c r="M3" s="16">
        <f t="shared" ref="M3:M9" si="0">SUM(K3)</f>
        <v>257.35000000000002</v>
      </c>
    </row>
    <row r="4" spans="1:13">
      <c r="A4" s="14" t="s">
        <v>16</v>
      </c>
      <c r="B4" s="72">
        <v>43628</v>
      </c>
      <c r="C4" s="15">
        <v>64.989999999999995</v>
      </c>
      <c r="E4" s="14" t="s">
        <v>69</v>
      </c>
      <c r="F4" s="82">
        <v>43634</v>
      </c>
      <c r="G4" s="27">
        <v>4</v>
      </c>
      <c r="H4" s="29">
        <v>320.23</v>
      </c>
      <c r="J4" s="14" t="s">
        <v>66</v>
      </c>
      <c r="K4" s="15">
        <v>796.15</v>
      </c>
      <c r="L4" s="82">
        <v>43629</v>
      </c>
      <c r="M4" s="76">
        <f t="shared" si="0"/>
        <v>796.15</v>
      </c>
    </row>
    <row r="5" spans="1:13">
      <c r="A5" s="14"/>
      <c r="B5" s="30"/>
      <c r="C5" s="15">
        <v>0</v>
      </c>
      <c r="E5" s="14" t="s">
        <v>78</v>
      </c>
      <c r="F5" s="82">
        <v>43636</v>
      </c>
      <c r="G5" s="84">
        <v>4</v>
      </c>
      <c r="H5" s="29">
        <v>465.22</v>
      </c>
      <c r="J5" s="14" t="s">
        <v>67</v>
      </c>
      <c r="K5" s="15">
        <v>594.44000000000005</v>
      </c>
      <c r="L5" s="82">
        <v>43629</v>
      </c>
      <c r="M5" s="15">
        <f t="shared" si="0"/>
        <v>594.44000000000005</v>
      </c>
    </row>
    <row r="6" spans="1:13">
      <c r="A6" s="14"/>
      <c r="B6" s="72"/>
      <c r="C6" s="15">
        <v>0</v>
      </c>
      <c r="E6" s="14" t="s">
        <v>82</v>
      </c>
      <c r="F6" s="72">
        <v>43623</v>
      </c>
      <c r="G6" s="27">
        <v>4</v>
      </c>
      <c r="H6" s="18">
        <v>554.27</v>
      </c>
      <c r="J6" s="14" t="s">
        <v>68</v>
      </c>
      <c r="K6" s="15">
        <v>134.31</v>
      </c>
      <c r="L6" s="77">
        <v>43631</v>
      </c>
      <c r="M6" s="78">
        <f t="shared" si="0"/>
        <v>134.31</v>
      </c>
    </row>
    <row r="7" spans="1:13">
      <c r="A7" s="37"/>
      <c r="B7" s="38"/>
      <c r="C7" s="15">
        <v>0</v>
      </c>
      <c r="E7" s="14"/>
      <c r="F7" s="72"/>
      <c r="G7" s="27"/>
      <c r="H7" s="18">
        <v>0</v>
      </c>
      <c r="J7" s="92" t="s">
        <v>79</v>
      </c>
      <c r="K7" s="78">
        <v>500</v>
      </c>
      <c r="L7" s="93">
        <v>43624</v>
      </c>
      <c r="M7" s="78">
        <f t="shared" si="0"/>
        <v>500</v>
      </c>
    </row>
    <row r="8" spans="1:13">
      <c r="A8" s="25"/>
      <c r="B8" s="33"/>
      <c r="C8" s="26">
        <v>0</v>
      </c>
      <c r="E8" s="14"/>
      <c r="F8" s="72"/>
      <c r="G8" s="27"/>
      <c r="H8" s="18">
        <v>0</v>
      </c>
      <c r="J8" s="95" t="s">
        <v>83</v>
      </c>
      <c r="K8" s="96">
        <v>0</v>
      </c>
      <c r="L8" s="72">
        <v>43626</v>
      </c>
      <c r="M8" s="96">
        <f t="shared" si="0"/>
        <v>0</v>
      </c>
    </row>
    <row r="9" spans="1:13">
      <c r="A9" s="24"/>
      <c r="B9" s="34"/>
      <c r="C9" s="26">
        <v>0</v>
      </c>
      <c r="E9" s="14"/>
      <c r="F9" s="27"/>
      <c r="G9" s="27"/>
      <c r="H9" s="18">
        <v>0</v>
      </c>
      <c r="J9" s="95" t="s">
        <v>84</v>
      </c>
      <c r="K9" s="96">
        <v>0</v>
      </c>
      <c r="L9" s="72">
        <v>43626</v>
      </c>
      <c r="M9" s="96">
        <f t="shared" si="0"/>
        <v>0</v>
      </c>
    </row>
    <row r="10" spans="1:13" ht="13.5" thickBot="1">
      <c r="A10" s="14"/>
      <c r="B10" s="33"/>
      <c r="C10" s="26">
        <v>0</v>
      </c>
      <c r="E10" s="14"/>
      <c r="F10" s="27"/>
      <c r="G10" s="27"/>
      <c r="H10" s="18">
        <v>0</v>
      </c>
      <c r="M10" s="94">
        <f>SUM(M3:M9)</f>
        <v>2282.25</v>
      </c>
    </row>
    <row r="11" spans="1:13" ht="13.5" thickBot="1">
      <c r="A11" s="14" t="s">
        <v>26</v>
      </c>
      <c r="B11" s="72">
        <v>43626</v>
      </c>
      <c r="C11" s="15">
        <v>0</v>
      </c>
      <c r="E11" s="14"/>
      <c r="F11" s="27"/>
      <c r="G11" s="27"/>
      <c r="H11" s="18">
        <v>0</v>
      </c>
    </row>
    <row r="12" spans="1:13" ht="15" thickBot="1">
      <c r="A12" s="1"/>
      <c r="B12" s="2"/>
      <c r="C12" s="19">
        <f>SUM(C2:C11)</f>
        <v>1188.1600000000001</v>
      </c>
      <c r="H12" s="10">
        <f>SUM(H2:H9)</f>
        <v>1489.72</v>
      </c>
      <c r="J12" s="59" t="s">
        <v>33</v>
      </c>
      <c r="K12" s="60">
        <v>0</v>
      </c>
      <c r="L12" s="60">
        <v>3</v>
      </c>
      <c r="M12" s="61">
        <f>SUM(K12+L12)</f>
        <v>3</v>
      </c>
    </row>
    <row r="13" spans="1:13" ht="13.5" thickBot="1"/>
    <row r="14" spans="1:13" ht="16.5" thickBot="1">
      <c r="J14" s="9"/>
      <c r="K14" s="90" t="s">
        <v>11</v>
      </c>
      <c r="L14" s="91"/>
      <c r="M14" s="35">
        <f>SUM(C12+M10+H12)</f>
        <v>4960.13</v>
      </c>
    </row>
  </sheetData>
  <mergeCells count="1">
    <mergeCell ref="J1:M1"/>
  </mergeCells>
  <phoneticPr fontId="14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N25" sqref="N25"/>
    </sheetView>
  </sheetViews>
  <sheetFormatPr defaultRowHeight="12.75"/>
  <cols>
    <col min="1" max="1" width="19.7109375" customWidth="1"/>
    <col min="2" max="2" width="14.7109375" customWidth="1"/>
    <col min="3" max="3" width="12.140625" bestFit="1" customWidth="1"/>
    <col min="4" max="4" width="1.7109375" customWidth="1"/>
    <col min="5" max="5" width="22.7109375" customWidth="1"/>
    <col min="6" max="6" width="14.7109375" customWidth="1"/>
    <col min="7" max="7" width="10.7109375" customWidth="1"/>
    <col min="8" max="8" width="12.7109375" customWidth="1"/>
    <col min="9" max="9" width="1.7109375" customWidth="1"/>
    <col min="10" max="10" width="19.7109375" bestFit="1" customWidth="1"/>
    <col min="11" max="11" width="12.140625" bestFit="1" customWidth="1"/>
    <col min="12" max="12" width="15.7109375" customWidth="1"/>
    <col min="13" max="13" width="13.85546875" bestFit="1" customWidth="1"/>
  </cols>
  <sheetData>
    <row r="1" spans="1:13" ht="15.75">
      <c r="A1" s="31" t="s">
        <v>0</v>
      </c>
      <c r="B1" s="31" t="s">
        <v>38</v>
      </c>
      <c r="C1" s="31" t="s">
        <v>1</v>
      </c>
      <c r="E1" s="31" t="s">
        <v>4</v>
      </c>
      <c r="F1" s="31" t="s">
        <v>38</v>
      </c>
      <c r="G1" s="31" t="s">
        <v>36</v>
      </c>
      <c r="H1" s="31" t="s">
        <v>6</v>
      </c>
      <c r="J1" s="100" t="s">
        <v>7</v>
      </c>
      <c r="K1" s="100"/>
      <c r="L1" s="100"/>
      <c r="M1" s="100"/>
    </row>
    <row r="2" spans="1:13" ht="15.75">
      <c r="A2" s="14" t="s">
        <v>56</v>
      </c>
      <c r="B2" s="72">
        <v>43663</v>
      </c>
      <c r="C2" s="15">
        <v>1123.17</v>
      </c>
      <c r="E2" s="14" t="s">
        <v>22</v>
      </c>
      <c r="F2" s="27"/>
      <c r="G2" s="27" t="s">
        <v>76</v>
      </c>
      <c r="H2" s="18">
        <v>150</v>
      </c>
      <c r="J2" s="31" t="s">
        <v>8</v>
      </c>
      <c r="K2" s="31" t="s">
        <v>9</v>
      </c>
      <c r="L2" s="31" t="s">
        <v>37</v>
      </c>
      <c r="M2" s="31" t="s">
        <v>3</v>
      </c>
    </row>
    <row r="3" spans="1:13">
      <c r="A3" s="14" t="s">
        <v>31</v>
      </c>
      <c r="B3" s="72">
        <v>43653</v>
      </c>
      <c r="C3" s="15">
        <v>0</v>
      </c>
      <c r="E3" s="14" t="s">
        <v>23</v>
      </c>
      <c r="F3" s="27"/>
      <c r="G3" s="27" t="s">
        <v>76</v>
      </c>
      <c r="H3" s="18">
        <v>0</v>
      </c>
      <c r="J3" s="24" t="s">
        <v>17</v>
      </c>
      <c r="K3" s="16">
        <v>0</v>
      </c>
      <c r="L3" s="72">
        <v>43656</v>
      </c>
      <c r="M3" s="16">
        <f t="shared" ref="M3:M9" si="0">SUM(K3)</f>
        <v>0</v>
      </c>
    </row>
    <row r="4" spans="1:13">
      <c r="A4" s="14" t="s">
        <v>16</v>
      </c>
      <c r="B4" s="72">
        <v>43658</v>
      </c>
      <c r="C4" s="15">
        <v>64.989999999999995</v>
      </c>
      <c r="E4" s="14" t="s">
        <v>78</v>
      </c>
      <c r="F4" s="82">
        <v>43666</v>
      </c>
      <c r="G4" s="84">
        <v>5</v>
      </c>
      <c r="H4" s="29">
        <v>465.22</v>
      </c>
      <c r="J4" s="14" t="s">
        <v>66</v>
      </c>
      <c r="K4" s="15">
        <v>0</v>
      </c>
      <c r="L4" s="82">
        <v>43659</v>
      </c>
      <c r="M4" s="76">
        <f t="shared" si="0"/>
        <v>0</v>
      </c>
    </row>
    <row r="5" spans="1:13">
      <c r="A5" s="14"/>
      <c r="B5" s="30"/>
      <c r="C5" s="15">
        <v>0</v>
      </c>
      <c r="E5" s="14" t="s">
        <v>82</v>
      </c>
      <c r="F5" s="72">
        <v>43653</v>
      </c>
      <c r="G5" s="27">
        <v>5</v>
      </c>
      <c r="H5" s="18">
        <v>554.27</v>
      </c>
      <c r="J5" s="14" t="s">
        <v>67</v>
      </c>
      <c r="K5" s="15">
        <v>0</v>
      </c>
      <c r="L5" s="82">
        <v>43659</v>
      </c>
      <c r="M5" s="15">
        <f t="shared" si="0"/>
        <v>0</v>
      </c>
    </row>
    <row r="6" spans="1:13">
      <c r="A6" s="14"/>
      <c r="B6" s="72"/>
      <c r="C6" s="15">
        <v>0</v>
      </c>
      <c r="E6" s="14"/>
      <c r="F6" s="72"/>
      <c r="G6" s="27"/>
      <c r="H6" s="18">
        <v>0</v>
      </c>
      <c r="J6" s="14" t="s">
        <v>68</v>
      </c>
      <c r="K6" s="15">
        <v>134.31</v>
      </c>
      <c r="L6" s="77">
        <v>43661</v>
      </c>
      <c r="M6" s="78">
        <f t="shared" si="0"/>
        <v>134.31</v>
      </c>
    </row>
    <row r="7" spans="1:13">
      <c r="A7" s="37"/>
      <c r="B7" s="38"/>
      <c r="C7" s="15">
        <v>0</v>
      </c>
      <c r="E7" s="14"/>
      <c r="F7" s="72"/>
      <c r="G7" s="27"/>
      <c r="H7" s="18">
        <v>0</v>
      </c>
      <c r="J7" s="14" t="s">
        <v>79</v>
      </c>
      <c r="K7" s="15">
        <v>0</v>
      </c>
      <c r="L7" s="77">
        <v>43654</v>
      </c>
      <c r="M7" s="78">
        <f t="shared" si="0"/>
        <v>0</v>
      </c>
    </row>
    <row r="8" spans="1:13">
      <c r="A8" s="25"/>
      <c r="B8" s="33"/>
      <c r="C8" s="26">
        <v>0</v>
      </c>
      <c r="E8" s="14"/>
      <c r="F8" s="72"/>
      <c r="G8" s="27"/>
      <c r="H8" s="18">
        <v>0</v>
      </c>
      <c r="J8" s="95" t="s">
        <v>83</v>
      </c>
      <c r="K8" s="96">
        <v>0</v>
      </c>
      <c r="L8" s="72">
        <v>43656</v>
      </c>
      <c r="M8" s="96">
        <f t="shared" si="0"/>
        <v>0</v>
      </c>
    </row>
    <row r="9" spans="1:13">
      <c r="A9" s="24"/>
      <c r="B9" s="34"/>
      <c r="C9" s="26">
        <v>0</v>
      </c>
      <c r="E9" s="14"/>
      <c r="F9" s="27"/>
      <c r="G9" s="27"/>
      <c r="H9" s="18">
        <v>0</v>
      </c>
      <c r="J9" s="95" t="s">
        <v>84</v>
      </c>
      <c r="K9" s="96">
        <v>0</v>
      </c>
      <c r="L9" s="72">
        <v>43656</v>
      </c>
      <c r="M9" s="96">
        <f t="shared" si="0"/>
        <v>0</v>
      </c>
    </row>
    <row r="10" spans="1:13" ht="13.5" thickBot="1">
      <c r="A10" s="14"/>
      <c r="B10" s="33"/>
      <c r="C10" s="26">
        <v>0</v>
      </c>
      <c r="E10" s="14"/>
      <c r="F10" s="27"/>
      <c r="G10" s="27"/>
      <c r="H10" s="18">
        <v>0</v>
      </c>
      <c r="M10" s="94">
        <f>SUM(M3:M9)</f>
        <v>134.31</v>
      </c>
    </row>
    <row r="11" spans="1:13" ht="13.5" thickBot="1">
      <c r="A11" s="14" t="s">
        <v>26</v>
      </c>
      <c r="B11" s="72">
        <v>43626</v>
      </c>
      <c r="C11" s="15">
        <v>0</v>
      </c>
      <c r="E11" s="14"/>
      <c r="F11" s="27"/>
      <c r="G11" s="27"/>
      <c r="H11" s="18">
        <v>0</v>
      </c>
    </row>
    <row r="12" spans="1:13" ht="15" thickBot="1">
      <c r="A12" s="1"/>
      <c r="B12" s="2"/>
      <c r="C12" s="19">
        <f>SUM(C2:C11)</f>
        <v>1188.1600000000001</v>
      </c>
      <c r="H12" s="10">
        <f>SUM(H2:H9)</f>
        <v>1169.49</v>
      </c>
      <c r="J12" s="59" t="s">
        <v>33</v>
      </c>
      <c r="K12" s="60">
        <v>0</v>
      </c>
      <c r="L12" s="60">
        <v>3</v>
      </c>
      <c r="M12" s="61">
        <f>SUM(K12+L12)</f>
        <v>3</v>
      </c>
    </row>
    <row r="13" spans="1:13" ht="13.5" thickBot="1"/>
    <row r="14" spans="1:13" ht="16.5" thickBot="1">
      <c r="J14" s="9"/>
      <c r="K14" s="90" t="s">
        <v>11</v>
      </c>
      <c r="L14" s="91"/>
      <c r="M14" s="35">
        <f>SUM(C12+M10+H12)</f>
        <v>2491.96</v>
      </c>
    </row>
  </sheetData>
  <mergeCells count="1">
    <mergeCell ref="J1:M1"/>
  </mergeCells>
  <phoneticPr fontId="14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L32" sqref="L32"/>
    </sheetView>
  </sheetViews>
  <sheetFormatPr defaultRowHeight="12.75"/>
  <cols>
    <col min="1" max="1" width="19.7109375" customWidth="1"/>
    <col min="2" max="2" width="14.7109375" customWidth="1"/>
    <col min="3" max="3" width="12.140625" bestFit="1" customWidth="1"/>
    <col min="4" max="4" width="1.7109375" customWidth="1"/>
    <col min="5" max="5" width="22.7109375" customWidth="1"/>
    <col min="6" max="6" width="14.7109375" customWidth="1"/>
    <col min="7" max="7" width="10.7109375" customWidth="1"/>
    <col min="8" max="8" width="12.7109375" customWidth="1"/>
    <col min="9" max="9" width="1.7109375" customWidth="1"/>
    <col min="10" max="10" width="19.7109375" bestFit="1" customWidth="1"/>
    <col min="11" max="11" width="12.140625" bestFit="1" customWidth="1"/>
    <col min="12" max="12" width="15.7109375" customWidth="1"/>
    <col min="13" max="13" width="13.85546875" bestFit="1" customWidth="1"/>
  </cols>
  <sheetData>
    <row r="1" spans="1:13" ht="15.75">
      <c r="A1" s="31" t="s">
        <v>0</v>
      </c>
      <c r="B1" s="31" t="s">
        <v>38</v>
      </c>
      <c r="C1" s="31" t="s">
        <v>1</v>
      </c>
      <c r="E1" s="31" t="s">
        <v>4</v>
      </c>
      <c r="F1" s="31" t="s">
        <v>38</v>
      </c>
      <c r="G1" s="31" t="s">
        <v>36</v>
      </c>
      <c r="H1" s="31" t="s">
        <v>6</v>
      </c>
      <c r="J1" s="100" t="s">
        <v>7</v>
      </c>
      <c r="K1" s="100"/>
      <c r="L1" s="100"/>
      <c r="M1" s="100"/>
    </row>
    <row r="2" spans="1:13" ht="15.75">
      <c r="A2" s="14" t="s">
        <v>56</v>
      </c>
      <c r="B2" s="72">
        <v>43694</v>
      </c>
      <c r="C2" s="15">
        <v>1123.17</v>
      </c>
      <c r="E2" s="14" t="s">
        <v>22</v>
      </c>
      <c r="F2" s="27"/>
      <c r="G2" s="27" t="s">
        <v>76</v>
      </c>
      <c r="H2" s="18">
        <v>150</v>
      </c>
      <c r="J2" s="31" t="s">
        <v>8</v>
      </c>
      <c r="K2" s="31" t="s">
        <v>9</v>
      </c>
      <c r="L2" s="31" t="s">
        <v>37</v>
      </c>
      <c r="M2" s="31" t="s">
        <v>3</v>
      </c>
    </row>
    <row r="3" spans="1:13">
      <c r="A3" s="14" t="s">
        <v>31</v>
      </c>
      <c r="B3" s="72">
        <v>43684</v>
      </c>
      <c r="C3" s="15">
        <v>0</v>
      </c>
      <c r="E3" s="14" t="s">
        <v>23</v>
      </c>
      <c r="F3" s="27"/>
      <c r="G3" s="27" t="s">
        <v>76</v>
      </c>
      <c r="H3" s="18">
        <v>0</v>
      </c>
      <c r="J3" s="24" t="s">
        <v>17</v>
      </c>
      <c r="K3" s="16">
        <v>0</v>
      </c>
      <c r="L3" s="72">
        <v>43687</v>
      </c>
      <c r="M3" s="16">
        <f t="shared" ref="M3:M9" si="0">SUM(K3)</f>
        <v>0</v>
      </c>
    </row>
    <row r="4" spans="1:13">
      <c r="A4" s="14" t="s">
        <v>16</v>
      </c>
      <c r="B4" s="72">
        <v>43689</v>
      </c>
      <c r="C4" s="15">
        <v>64.989999999999995</v>
      </c>
      <c r="E4" s="14" t="s">
        <v>82</v>
      </c>
      <c r="F4" s="72">
        <v>43623</v>
      </c>
      <c r="G4" s="27">
        <v>6</v>
      </c>
      <c r="H4" s="18">
        <v>554.27</v>
      </c>
      <c r="J4" s="14" t="s">
        <v>66</v>
      </c>
      <c r="K4" s="15">
        <v>0</v>
      </c>
      <c r="L4" s="82">
        <v>43690</v>
      </c>
      <c r="M4" s="76">
        <f t="shared" si="0"/>
        <v>0</v>
      </c>
    </row>
    <row r="5" spans="1:13">
      <c r="A5" s="14"/>
      <c r="B5" s="30"/>
      <c r="C5" s="15">
        <v>0</v>
      </c>
      <c r="E5" s="14" t="s">
        <v>78</v>
      </c>
      <c r="F5" s="82">
        <v>43666</v>
      </c>
      <c r="G5" s="84">
        <v>6</v>
      </c>
      <c r="H5" s="29">
        <v>465.22</v>
      </c>
      <c r="J5" s="14" t="s">
        <v>67</v>
      </c>
      <c r="K5" s="15">
        <v>0</v>
      </c>
      <c r="L5" s="82">
        <v>43690</v>
      </c>
      <c r="M5" s="15">
        <f t="shared" si="0"/>
        <v>0</v>
      </c>
    </row>
    <row r="6" spans="1:13">
      <c r="A6" s="14"/>
      <c r="B6" s="72"/>
      <c r="C6" s="15">
        <v>0</v>
      </c>
      <c r="E6" s="14"/>
      <c r="F6" s="72"/>
      <c r="G6" s="27"/>
      <c r="H6" s="18">
        <v>0</v>
      </c>
      <c r="J6" s="14" t="s">
        <v>68</v>
      </c>
      <c r="K6" s="15">
        <v>134.31</v>
      </c>
      <c r="L6" s="77">
        <v>43692</v>
      </c>
      <c r="M6" s="78">
        <f t="shared" si="0"/>
        <v>134.31</v>
      </c>
    </row>
    <row r="7" spans="1:13">
      <c r="A7" s="37"/>
      <c r="B7" s="38"/>
      <c r="C7" s="15">
        <v>0</v>
      </c>
      <c r="E7" s="14"/>
      <c r="F7" s="72"/>
      <c r="G7" s="27"/>
      <c r="H7" s="18">
        <v>0</v>
      </c>
      <c r="J7" s="14" t="s">
        <v>79</v>
      </c>
      <c r="K7" s="15">
        <v>0</v>
      </c>
      <c r="L7" s="77">
        <v>43685</v>
      </c>
      <c r="M7" s="78">
        <f t="shared" si="0"/>
        <v>0</v>
      </c>
    </row>
    <row r="8" spans="1:13">
      <c r="A8" s="25"/>
      <c r="B8" s="33"/>
      <c r="C8" s="26">
        <v>0</v>
      </c>
      <c r="E8" s="14"/>
      <c r="F8" s="72"/>
      <c r="G8" s="27"/>
      <c r="H8" s="18">
        <v>0</v>
      </c>
      <c r="J8" s="95" t="s">
        <v>83</v>
      </c>
      <c r="K8" s="96">
        <v>0</v>
      </c>
      <c r="L8" s="72">
        <v>43687</v>
      </c>
      <c r="M8" s="96">
        <f t="shared" si="0"/>
        <v>0</v>
      </c>
    </row>
    <row r="9" spans="1:13">
      <c r="A9" s="24"/>
      <c r="B9" s="34"/>
      <c r="C9" s="26">
        <v>0</v>
      </c>
      <c r="E9" s="14"/>
      <c r="F9" s="27"/>
      <c r="G9" s="27"/>
      <c r="H9" s="18">
        <v>0</v>
      </c>
      <c r="J9" s="95" t="s">
        <v>84</v>
      </c>
      <c r="K9" s="96">
        <v>0</v>
      </c>
      <c r="L9" s="72">
        <v>43687</v>
      </c>
      <c r="M9" s="96">
        <f t="shared" si="0"/>
        <v>0</v>
      </c>
    </row>
    <row r="10" spans="1:13" ht="13.5" thickBot="1">
      <c r="A10" s="14"/>
      <c r="B10" s="33"/>
      <c r="C10" s="26">
        <v>0</v>
      </c>
      <c r="E10" s="14"/>
      <c r="F10" s="27"/>
      <c r="G10" s="27"/>
      <c r="H10" s="18">
        <v>0</v>
      </c>
      <c r="M10" s="94">
        <f>SUM(M3:M9)</f>
        <v>134.31</v>
      </c>
    </row>
    <row r="11" spans="1:13" ht="13.5" thickBot="1">
      <c r="A11" s="14" t="s">
        <v>26</v>
      </c>
      <c r="B11" s="72">
        <v>43687</v>
      </c>
      <c r="C11" s="15">
        <v>0</v>
      </c>
      <c r="E11" s="14"/>
      <c r="F11" s="27"/>
      <c r="G11" s="27"/>
      <c r="H11" s="18">
        <v>0</v>
      </c>
    </row>
    <row r="12" spans="1:13" ht="15" thickBot="1">
      <c r="A12" s="1"/>
      <c r="B12" s="2"/>
      <c r="C12" s="19">
        <f>SUM(C2:C11)</f>
        <v>1188.1600000000001</v>
      </c>
      <c r="H12" s="10">
        <f>SUM(H2:H9)</f>
        <v>1169.49</v>
      </c>
      <c r="J12" s="59" t="s">
        <v>33</v>
      </c>
      <c r="K12" s="60">
        <v>0</v>
      </c>
      <c r="L12" s="60">
        <v>3</v>
      </c>
      <c r="M12" s="61">
        <f>SUM(K12+L12)</f>
        <v>3</v>
      </c>
    </row>
    <row r="13" spans="1:13" ht="13.5" thickBot="1"/>
    <row r="14" spans="1:13" ht="16.5" thickBot="1">
      <c r="J14" s="9"/>
      <c r="K14" s="90" t="s">
        <v>11</v>
      </c>
      <c r="L14" s="91"/>
      <c r="M14" s="35">
        <f>SUM(C12+M10+H12)</f>
        <v>2491.96</v>
      </c>
    </row>
    <row r="16" spans="1:13">
      <c r="F16">
        <v>0</v>
      </c>
    </row>
  </sheetData>
  <mergeCells count="1">
    <mergeCell ref="J1:M1"/>
  </mergeCells>
  <phoneticPr fontId="14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0"/>
  <sheetViews>
    <sheetView workbookViewId="0">
      <selection activeCell="K15" sqref="K15"/>
    </sheetView>
  </sheetViews>
  <sheetFormatPr defaultRowHeight="12.75"/>
  <cols>
    <col min="1" max="1" width="22.85546875" bestFit="1" customWidth="1"/>
    <col min="2" max="2" width="11.5703125" bestFit="1" customWidth="1"/>
    <col min="3" max="3" width="11.28515625" bestFit="1" customWidth="1"/>
    <col min="4" max="4" width="12.140625" bestFit="1" customWidth="1"/>
    <col min="5" max="5" width="1.7109375" customWidth="1"/>
    <col min="6" max="6" width="22.7109375" bestFit="1" customWidth="1"/>
    <col min="7" max="7" width="11.140625" customWidth="1"/>
    <col min="8" max="8" width="5.85546875" bestFit="1" customWidth="1"/>
    <col min="9" max="9" width="12.140625" bestFit="1" customWidth="1"/>
    <col min="10" max="10" width="1.7109375" customWidth="1"/>
    <col min="11" max="11" width="21" bestFit="1" customWidth="1"/>
    <col min="12" max="12" width="11.5703125" bestFit="1" customWidth="1"/>
    <col min="14" max="14" width="12.140625" bestFit="1" customWidth="1"/>
    <col min="15" max="15" width="1.7109375" customWidth="1"/>
    <col min="16" max="16" width="14.28515625" bestFit="1" customWidth="1"/>
    <col min="17" max="17" width="10.5703125" bestFit="1" customWidth="1"/>
  </cols>
  <sheetData>
    <row r="1" spans="1:17" ht="16.5" thickBot="1">
      <c r="A1" s="5" t="s">
        <v>0</v>
      </c>
      <c r="B1" s="8" t="s">
        <v>1</v>
      </c>
      <c r="C1" s="6" t="s">
        <v>2</v>
      </c>
      <c r="D1" s="8" t="s">
        <v>3</v>
      </c>
      <c r="F1" s="5" t="s">
        <v>4</v>
      </c>
      <c r="G1" s="6" t="s">
        <v>2</v>
      </c>
      <c r="H1" s="8" t="s">
        <v>5</v>
      </c>
      <c r="I1" s="7" t="s">
        <v>6</v>
      </c>
      <c r="K1" s="97" t="s">
        <v>7</v>
      </c>
      <c r="L1" s="98"/>
      <c r="M1" s="98"/>
      <c r="N1" s="99"/>
      <c r="P1" s="20" t="s">
        <v>33</v>
      </c>
      <c r="Q1" s="21">
        <v>100</v>
      </c>
    </row>
    <row r="2" spans="1:17" ht="16.5" thickBot="1">
      <c r="A2" s="37" t="s">
        <v>18</v>
      </c>
      <c r="B2" s="66">
        <v>571.71</v>
      </c>
      <c r="C2" s="67">
        <v>3</v>
      </c>
      <c r="D2" s="51">
        <v>571.71</v>
      </c>
      <c r="F2" s="37" t="s">
        <v>15</v>
      </c>
      <c r="G2" s="69"/>
      <c r="H2" s="37" t="s">
        <v>27</v>
      </c>
      <c r="I2" s="39">
        <v>193.55</v>
      </c>
      <c r="K2" s="5" t="s">
        <v>8</v>
      </c>
      <c r="L2" s="8" t="s">
        <v>9</v>
      </c>
      <c r="M2" s="6" t="s">
        <v>10</v>
      </c>
      <c r="N2" s="8" t="s">
        <v>3</v>
      </c>
    </row>
    <row r="3" spans="1:17">
      <c r="A3" s="37" t="s">
        <v>12</v>
      </c>
      <c r="B3" s="66">
        <v>133.30000000000001</v>
      </c>
      <c r="C3" s="68">
        <v>1</v>
      </c>
      <c r="D3" s="51">
        <f>SUM(B3*C3)</f>
        <v>133.30000000000001</v>
      </c>
      <c r="F3" s="37" t="s">
        <v>16</v>
      </c>
      <c r="G3" s="69"/>
      <c r="H3" s="37" t="s">
        <v>27</v>
      </c>
      <c r="I3" s="39">
        <v>44.99</v>
      </c>
      <c r="K3" s="37" t="s">
        <v>17</v>
      </c>
      <c r="L3" s="43">
        <v>960.67</v>
      </c>
      <c r="M3" s="70">
        <v>1</v>
      </c>
      <c r="N3" s="43">
        <f>SUM(L3*M3)</f>
        <v>960.67</v>
      </c>
    </row>
    <row r="4" spans="1:17" ht="13.5" thickBot="1">
      <c r="A4" s="37" t="s">
        <v>19</v>
      </c>
      <c r="B4" s="66">
        <v>155.25</v>
      </c>
      <c r="C4" s="68">
        <v>1</v>
      </c>
      <c r="D4" s="51">
        <f>SUM(B4*C4)</f>
        <v>155.25</v>
      </c>
      <c r="F4" s="37" t="s">
        <v>22</v>
      </c>
      <c r="G4" s="69">
        <v>4</v>
      </c>
      <c r="H4" s="37" t="s">
        <v>27</v>
      </c>
      <c r="I4" s="39">
        <v>800</v>
      </c>
      <c r="K4" s="37" t="s">
        <v>13</v>
      </c>
      <c r="L4" s="39">
        <v>453.03</v>
      </c>
      <c r="M4" s="71">
        <v>1</v>
      </c>
      <c r="N4" s="43">
        <f>SUM(L4*M4)</f>
        <v>453.03</v>
      </c>
    </row>
    <row r="5" spans="1:17" ht="13.5" thickBot="1">
      <c r="A5" s="37" t="s">
        <v>35</v>
      </c>
      <c r="B5" s="66">
        <v>200</v>
      </c>
      <c r="C5" s="68">
        <v>1</v>
      </c>
      <c r="D5" s="51">
        <v>200</v>
      </c>
      <c r="F5" s="37" t="s">
        <v>23</v>
      </c>
      <c r="G5" s="69"/>
      <c r="H5" s="37" t="s">
        <v>27</v>
      </c>
      <c r="I5" s="39">
        <v>550</v>
      </c>
      <c r="K5" s="1"/>
      <c r="L5" s="13"/>
      <c r="M5" s="12"/>
      <c r="N5" s="10">
        <f>SUM(N3:N4)</f>
        <v>1413.6999999999998</v>
      </c>
    </row>
    <row r="6" spans="1:17">
      <c r="A6" s="37"/>
      <c r="B6" s="66">
        <v>0</v>
      </c>
      <c r="C6" s="68">
        <v>1</v>
      </c>
      <c r="D6" s="51">
        <v>0</v>
      </c>
      <c r="F6" s="37" t="s">
        <v>31</v>
      </c>
      <c r="G6" s="69"/>
      <c r="H6" s="37" t="s">
        <v>27</v>
      </c>
      <c r="I6" s="39">
        <v>44</v>
      </c>
    </row>
    <row r="7" spans="1:17">
      <c r="A7" s="37"/>
      <c r="B7" s="66">
        <v>0</v>
      </c>
      <c r="C7" s="68">
        <v>1</v>
      </c>
      <c r="D7" s="45">
        <f>SUM(B7*C7)</f>
        <v>0</v>
      </c>
      <c r="F7" s="37" t="s">
        <v>26</v>
      </c>
      <c r="G7" s="69"/>
      <c r="H7" s="37" t="s">
        <v>27</v>
      </c>
      <c r="I7" s="39">
        <v>43.6</v>
      </c>
    </row>
    <row r="8" spans="1:17">
      <c r="A8" s="37"/>
      <c r="B8" s="66">
        <v>0</v>
      </c>
      <c r="C8" s="68">
        <v>1</v>
      </c>
      <c r="D8" s="45">
        <f>SUM(B8*C8)</f>
        <v>0</v>
      </c>
      <c r="F8" s="37" t="s">
        <v>30</v>
      </c>
      <c r="G8" s="69"/>
      <c r="H8" s="37" t="s">
        <v>27</v>
      </c>
      <c r="I8" s="39">
        <v>300</v>
      </c>
      <c r="K8" s="55" t="s">
        <v>47</v>
      </c>
      <c r="L8" s="58">
        <v>571.71</v>
      </c>
      <c r="M8" s="54">
        <v>3</v>
      </c>
      <c r="N8" s="57">
        <f>SUM(L8*M8)</f>
        <v>1715.13</v>
      </c>
    </row>
    <row r="9" spans="1:17">
      <c r="A9" s="37"/>
      <c r="B9" s="66">
        <v>0</v>
      </c>
      <c r="C9" s="68">
        <v>1</v>
      </c>
      <c r="D9" s="45">
        <f>SUM(B9*C9)</f>
        <v>0</v>
      </c>
      <c r="F9" s="37" t="s">
        <v>32</v>
      </c>
      <c r="G9" s="69"/>
      <c r="H9" s="37" t="s">
        <v>27</v>
      </c>
      <c r="I9" s="39">
        <v>464.43</v>
      </c>
    </row>
    <row r="10" spans="1:17" ht="13.5" thickBot="1">
      <c r="A10" s="37"/>
      <c r="B10" s="66">
        <v>0</v>
      </c>
      <c r="C10" s="68">
        <v>1</v>
      </c>
      <c r="D10" s="45">
        <f>SUM(B10*C10)</f>
        <v>0</v>
      </c>
      <c r="F10" s="37"/>
      <c r="G10" s="69"/>
      <c r="H10" s="37"/>
      <c r="I10" s="39">
        <v>0</v>
      </c>
    </row>
    <row r="11" spans="1:17" ht="16.5" thickBot="1">
      <c r="A11" s="1"/>
      <c r="B11" s="3">
        <f>SUM(B2:B10)</f>
        <v>1060.26</v>
      </c>
      <c r="C11" s="2"/>
      <c r="D11" s="19">
        <f>SUM(D2:D10)</f>
        <v>1060.26</v>
      </c>
      <c r="I11" s="10">
        <f>SUM(I2:I9)</f>
        <v>2440.5699999999997</v>
      </c>
      <c r="K11" s="9" t="s">
        <v>11</v>
      </c>
      <c r="L11" s="4">
        <f>SUM(B11+N5+I11+Q1)</f>
        <v>5014.53</v>
      </c>
    </row>
    <row r="20" spans="14:15">
      <c r="N20" s="23"/>
      <c r="O20" s="22"/>
    </row>
  </sheetData>
  <mergeCells count="1">
    <mergeCell ref="K1:N1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9"/>
  <sheetViews>
    <sheetView workbookViewId="0">
      <selection activeCell="L19" sqref="L19"/>
    </sheetView>
  </sheetViews>
  <sheetFormatPr defaultRowHeight="12.75"/>
  <cols>
    <col min="1" max="1" width="19.7109375" customWidth="1"/>
    <col min="2" max="2" width="14.7109375" customWidth="1"/>
    <col min="3" max="3" width="12.140625" bestFit="1" customWidth="1"/>
    <col min="4" max="4" width="1.7109375" customWidth="1"/>
    <col min="5" max="5" width="22.7109375" bestFit="1" customWidth="1"/>
    <col min="6" max="6" width="14.42578125" bestFit="1" customWidth="1"/>
    <col min="7" max="7" width="9.85546875" bestFit="1" customWidth="1"/>
    <col min="8" max="8" width="12.140625" bestFit="1" customWidth="1"/>
    <col min="9" max="9" width="1.7109375" customWidth="1"/>
    <col min="10" max="10" width="19.7109375" bestFit="1" customWidth="1"/>
    <col min="11" max="11" width="13.42578125" bestFit="1" customWidth="1"/>
    <col min="12" max="12" width="15.28515625" bestFit="1" customWidth="1"/>
    <col min="13" max="13" width="13.7109375" bestFit="1" customWidth="1"/>
    <col min="15" max="15" width="10.5703125" bestFit="1" customWidth="1"/>
  </cols>
  <sheetData>
    <row r="1" spans="1:15" ht="15.75">
      <c r="A1" s="31" t="s">
        <v>0</v>
      </c>
      <c r="B1" s="31" t="s">
        <v>38</v>
      </c>
      <c r="C1" s="31" t="s">
        <v>1</v>
      </c>
      <c r="E1" s="31" t="s">
        <v>4</v>
      </c>
      <c r="F1" s="31" t="s">
        <v>38</v>
      </c>
      <c r="G1" s="31" t="s">
        <v>36</v>
      </c>
      <c r="H1" s="31" t="s">
        <v>6</v>
      </c>
      <c r="J1" s="100" t="s">
        <v>7</v>
      </c>
      <c r="K1" s="100"/>
      <c r="L1" s="100"/>
      <c r="M1" s="100"/>
    </row>
    <row r="2" spans="1:15" ht="15.75">
      <c r="A2" s="42" t="s">
        <v>18</v>
      </c>
      <c r="B2" s="62">
        <v>43333</v>
      </c>
      <c r="C2" s="51">
        <v>571.71</v>
      </c>
      <c r="E2" s="42" t="s">
        <v>12</v>
      </c>
      <c r="F2" s="44">
        <v>43324</v>
      </c>
      <c r="G2" s="50">
        <v>3</v>
      </c>
      <c r="H2" s="51">
        <v>133.01</v>
      </c>
      <c r="J2" s="31" t="s">
        <v>8</v>
      </c>
      <c r="K2" s="31" t="s">
        <v>9</v>
      </c>
      <c r="L2" s="31" t="s">
        <v>37</v>
      </c>
      <c r="M2" s="31" t="s">
        <v>3</v>
      </c>
    </row>
    <row r="3" spans="1:15">
      <c r="A3" s="37" t="s">
        <v>15</v>
      </c>
      <c r="B3" s="38">
        <v>43329</v>
      </c>
      <c r="C3" s="39">
        <v>199.99</v>
      </c>
      <c r="E3" s="37" t="s">
        <v>19</v>
      </c>
      <c r="F3" s="38">
        <v>43327</v>
      </c>
      <c r="G3" s="40">
        <v>2</v>
      </c>
      <c r="H3" s="51">
        <v>155.25</v>
      </c>
      <c r="J3" s="42" t="s">
        <v>17</v>
      </c>
      <c r="K3" s="43">
        <v>295.37</v>
      </c>
      <c r="L3" s="44">
        <v>43322</v>
      </c>
      <c r="M3" s="43">
        <f>SUM(K3)</f>
        <v>295.37</v>
      </c>
    </row>
    <row r="4" spans="1:15" ht="13.5" thickBot="1">
      <c r="A4" s="37" t="s">
        <v>16</v>
      </c>
      <c r="B4" s="38">
        <v>43324</v>
      </c>
      <c r="C4" s="39">
        <v>44.99</v>
      </c>
      <c r="E4" s="37" t="s">
        <v>22</v>
      </c>
      <c r="F4" s="38">
        <v>43322</v>
      </c>
      <c r="G4" s="40">
        <v>5</v>
      </c>
      <c r="H4" s="45">
        <v>750</v>
      </c>
      <c r="J4" s="37" t="s">
        <v>13</v>
      </c>
      <c r="K4" s="39">
        <v>599.66999999999996</v>
      </c>
      <c r="L4" s="52">
        <v>43325</v>
      </c>
      <c r="M4" s="43">
        <f>SUM(K4)</f>
        <v>599.66999999999996</v>
      </c>
    </row>
    <row r="5" spans="1:15" ht="13.5" thickBot="1">
      <c r="A5" s="37" t="s">
        <v>26</v>
      </c>
      <c r="B5" s="38">
        <v>43322</v>
      </c>
      <c r="C5" s="39">
        <v>99</v>
      </c>
      <c r="E5" s="37" t="s">
        <v>23</v>
      </c>
      <c r="F5" s="52">
        <v>43325</v>
      </c>
      <c r="G5" s="40" t="s">
        <v>34</v>
      </c>
      <c r="H5" s="45">
        <v>450</v>
      </c>
      <c r="J5" s="1"/>
      <c r="K5" s="13"/>
      <c r="L5" s="12"/>
      <c r="M5" s="53">
        <f>SUM(M3+M4)</f>
        <v>895.04</v>
      </c>
    </row>
    <row r="6" spans="1:15">
      <c r="A6" s="37" t="s">
        <v>31</v>
      </c>
      <c r="B6" s="38">
        <v>43319</v>
      </c>
      <c r="C6" s="39">
        <v>64.09</v>
      </c>
      <c r="E6" s="37" t="s">
        <v>30</v>
      </c>
      <c r="F6" s="52">
        <v>43325</v>
      </c>
      <c r="G6" s="40" t="s">
        <v>34</v>
      </c>
      <c r="H6" s="45">
        <v>400</v>
      </c>
    </row>
    <row r="7" spans="1:15">
      <c r="A7" s="37" t="s">
        <v>39</v>
      </c>
      <c r="B7" s="38">
        <v>43314</v>
      </c>
      <c r="C7" s="39">
        <v>233.24</v>
      </c>
      <c r="E7" s="37" t="s">
        <v>41</v>
      </c>
      <c r="F7" s="52">
        <v>43318</v>
      </c>
      <c r="G7" s="40" t="s">
        <v>34</v>
      </c>
      <c r="H7" s="41">
        <v>150</v>
      </c>
      <c r="J7" s="55" t="s">
        <v>47</v>
      </c>
      <c r="K7" s="56">
        <v>571.71</v>
      </c>
      <c r="L7" s="54">
        <v>4</v>
      </c>
      <c r="M7" s="57">
        <f>SUM(K7*L7)</f>
        <v>2286.84</v>
      </c>
    </row>
    <row r="8" spans="1:15">
      <c r="A8" s="37" t="s">
        <v>35</v>
      </c>
      <c r="B8" s="38">
        <v>43319</v>
      </c>
      <c r="C8" s="46">
        <v>200</v>
      </c>
      <c r="E8" s="37"/>
      <c r="F8" s="38"/>
      <c r="G8" s="40"/>
      <c r="H8" s="18">
        <v>0</v>
      </c>
    </row>
    <row r="9" spans="1:15" ht="14.25">
      <c r="A9" s="24"/>
      <c r="B9" s="34"/>
      <c r="C9" s="26">
        <v>0</v>
      </c>
      <c r="E9" s="14"/>
      <c r="F9" s="27"/>
      <c r="G9" s="27"/>
      <c r="H9" s="18">
        <v>0</v>
      </c>
      <c r="J9" s="59" t="s">
        <v>33</v>
      </c>
      <c r="K9" s="60">
        <v>750</v>
      </c>
      <c r="L9" s="60">
        <v>1039.52</v>
      </c>
      <c r="M9" s="61">
        <f>SUM(K9+L9)</f>
        <v>1789.52</v>
      </c>
    </row>
    <row r="10" spans="1:15" ht="13.5" thickBot="1">
      <c r="A10" s="14"/>
      <c r="B10" s="33"/>
      <c r="C10" s="26">
        <v>0</v>
      </c>
      <c r="E10" s="14"/>
      <c r="F10" s="27"/>
      <c r="G10" s="27"/>
      <c r="H10" s="18">
        <v>0</v>
      </c>
      <c r="K10" s="22"/>
      <c r="O10" s="23"/>
    </row>
    <row r="11" spans="1:15" ht="13.5" customHeight="1" thickBot="1">
      <c r="A11" s="1"/>
      <c r="B11" s="2"/>
      <c r="C11" s="19">
        <f>SUM(C2:C10)</f>
        <v>1413.02</v>
      </c>
      <c r="H11" s="10">
        <f>SUM(H2:H10)</f>
        <v>2038.26</v>
      </c>
      <c r="J11" s="36"/>
      <c r="K11" s="97" t="s">
        <v>11</v>
      </c>
      <c r="L11" s="99"/>
      <c r="M11" s="35">
        <f>SUM(C11+H11+M5+K9+O10)</f>
        <v>5096.32</v>
      </c>
    </row>
    <row r="19" spans="3:3">
      <c r="C19" s="22"/>
    </row>
  </sheetData>
  <mergeCells count="2">
    <mergeCell ref="J1:M1"/>
    <mergeCell ref="K11:L11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3"/>
  <sheetViews>
    <sheetView workbookViewId="0">
      <selection activeCell="M9" sqref="M9"/>
    </sheetView>
  </sheetViews>
  <sheetFormatPr defaultRowHeight="12.75"/>
  <cols>
    <col min="1" max="1" width="19.7109375" customWidth="1"/>
    <col min="2" max="2" width="14.7109375" customWidth="1"/>
    <col min="3" max="3" width="12.7109375" customWidth="1"/>
    <col min="4" max="4" width="1.7109375" customWidth="1"/>
    <col min="5" max="5" width="22.7109375" customWidth="1"/>
    <col min="6" max="6" width="14.7109375" customWidth="1"/>
    <col min="7" max="7" width="10.7109375" customWidth="1"/>
    <col min="8" max="8" width="12.7109375" customWidth="1"/>
    <col min="9" max="9" width="1.7109375" customWidth="1"/>
    <col min="10" max="10" width="19.7109375" bestFit="1" customWidth="1"/>
    <col min="11" max="11" width="15.28515625" bestFit="1" customWidth="1"/>
    <col min="12" max="12" width="15.7109375" customWidth="1"/>
    <col min="13" max="13" width="13.85546875" bestFit="1" customWidth="1"/>
  </cols>
  <sheetData>
    <row r="1" spans="1:13" ht="15.75">
      <c r="A1" s="31" t="s">
        <v>0</v>
      </c>
      <c r="B1" s="31" t="s">
        <v>38</v>
      </c>
      <c r="C1" s="31" t="s">
        <v>1</v>
      </c>
      <c r="E1" s="31" t="s">
        <v>4</v>
      </c>
      <c r="F1" s="31" t="s">
        <v>38</v>
      </c>
      <c r="G1" s="31" t="s">
        <v>36</v>
      </c>
      <c r="H1" s="31" t="s">
        <v>6</v>
      </c>
      <c r="J1" s="100" t="s">
        <v>46</v>
      </c>
      <c r="K1" s="100"/>
      <c r="L1" s="100"/>
      <c r="M1" s="100"/>
    </row>
    <row r="2" spans="1:13" ht="15.75">
      <c r="A2" s="42" t="s">
        <v>18</v>
      </c>
      <c r="B2" s="62">
        <v>43353</v>
      </c>
      <c r="C2" s="51">
        <v>571.23</v>
      </c>
      <c r="E2" s="37" t="s">
        <v>22</v>
      </c>
      <c r="F2" s="38">
        <v>43349</v>
      </c>
      <c r="G2" s="40">
        <v>6</v>
      </c>
      <c r="H2" s="45">
        <v>750</v>
      </c>
      <c r="J2" s="31" t="s">
        <v>8</v>
      </c>
      <c r="K2" s="31" t="s">
        <v>9</v>
      </c>
      <c r="L2" s="31" t="s">
        <v>37</v>
      </c>
      <c r="M2" s="31" t="s">
        <v>3</v>
      </c>
    </row>
    <row r="3" spans="1:13">
      <c r="A3" s="37" t="s">
        <v>15</v>
      </c>
      <c r="B3" s="38">
        <v>43357</v>
      </c>
      <c r="C3" s="39">
        <v>199.99</v>
      </c>
      <c r="E3" s="37" t="s">
        <v>23</v>
      </c>
      <c r="F3" s="38">
        <v>43349</v>
      </c>
      <c r="G3" s="40" t="s">
        <v>40</v>
      </c>
      <c r="H3" s="45">
        <v>400</v>
      </c>
      <c r="J3" s="42" t="s">
        <v>17</v>
      </c>
      <c r="K3" s="43">
        <v>1052.92</v>
      </c>
      <c r="L3" s="38">
        <v>43349</v>
      </c>
      <c r="M3" s="43">
        <f>SUM(K3)</f>
        <v>1052.92</v>
      </c>
    </row>
    <row r="4" spans="1:13" ht="13.5" thickBot="1">
      <c r="A4" s="37" t="s">
        <v>16</v>
      </c>
      <c r="B4" s="38">
        <v>43346</v>
      </c>
      <c r="C4" s="39">
        <v>44.99</v>
      </c>
      <c r="E4" s="37" t="s">
        <v>30</v>
      </c>
      <c r="F4" s="38">
        <v>43350</v>
      </c>
      <c r="G4" s="40" t="s">
        <v>40</v>
      </c>
      <c r="H4" s="45">
        <v>350</v>
      </c>
      <c r="J4" s="37" t="s">
        <v>13</v>
      </c>
      <c r="K4" s="39">
        <v>291.11</v>
      </c>
      <c r="L4" s="52">
        <v>43347</v>
      </c>
      <c r="M4" s="43">
        <f>SUM(K4)</f>
        <v>291.11</v>
      </c>
    </row>
    <row r="5" spans="1:13" ht="13.5" thickBot="1">
      <c r="A5" s="37" t="s">
        <v>26</v>
      </c>
      <c r="B5" s="38">
        <v>43346</v>
      </c>
      <c r="C5" s="39">
        <v>99.9</v>
      </c>
      <c r="E5" s="42" t="s">
        <v>12</v>
      </c>
      <c r="F5" s="44">
        <v>43347</v>
      </c>
      <c r="G5" s="50">
        <v>4</v>
      </c>
      <c r="H5" s="51">
        <v>130.97999999999999</v>
      </c>
      <c r="J5" s="1"/>
      <c r="K5" s="13"/>
      <c r="L5" s="12"/>
      <c r="M5" s="49">
        <f>SUM(M3:M4)</f>
        <v>1344.0300000000002</v>
      </c>
    </row>
    <row r="6" spans="1:13">
      <c r="A6" s="37" t="s">
        <v>31</v>
      </c>
      <c r="B6" s="38">
        <v>43349</v>
      </c>
      <c r="C6" s="39">
        <v>57.6</v>
      </c>
      <c r="E6" s="37" t="s">
        <v>19</v>
      </c>
      <c r="F6" s="44">
        <v>43347</v>
      </c>
      <c r="G6" s="64" t="s">
        <v>50</v>
      </c>
      <c r="H6" s="51">
        <v>306.45</v>
      </c>
    </row>
    <row r="7" spans="1:13">
      <c r="A7" s="37" t="s">
        <v>35</v>
      </c>
      <c r="B7" s="38">
        <v>43348</v>
      </c>
      <c r="C7" s="39">
        <v>220</v>
      </c>
      <c r="E7" s="42" t="s">
        <v>51</v>
      </c>
      <c r="F7" s="44">
        <v>43355</v>
      </c>
      <c r="G7" s="50"/>
      <c r="H7" s="51">
        <v>500</v>
      </c>
      <c r="J7" s="55" t="s">
        <v>47</v>
      </c>
      <c r="K7" s="65">
        <v>571.71</v>
      </c>
      <c r="L7" s="54">
        <v>5</v>
      </c>
      <c r="M7" s="57">
        <f>SUM(K7*L7)</f>
        <v>2858.55</v>
      </c>
    </row>
    <row r="8" spans="1:13">
      <c r="A8" s="37" t="s">
        <v>48</v>
      </c>
      <c r="B8" s="38">
        <v>43348</v>
      </c>
      <c r="C8" s="39">
        <v>269.60000000000002</v>
      </c>
      <c r="E8" s="37" t="s">
        <v>52</v>
      </c>
      <c r="F8" s="44">
        <v>43356</v>
      </c>
      <c r="G8" s="40"/>
      <c r="H8" s="51">
        <v>55</v>
      </c>
    </row>
    <row r="9" spans="1:13" ht="14.25">
      <c r="A9" s="42" t="s">
        <v>49</v>
      </c>
      <c r="B9" s="62">
        <v>43346</v>
      </c>
      <c r="C9" s="39">
        <v>348</v>
      </c>
      <c r="E9" s="14"/>
      <c r="F9" s="27"/>
      <c r="G9" s="27"/>
      <c r="H9" s="18">
        <v>0</v>
      </c>
      <c r="J9" s="59" t="s">
        <v>33</v>
      </c>
      <c r="K9" s="60">
        <v>100</v>
      </c>
      <c r="L9" s="60">
        <v>189.3</v>
      </c>
      <c r="M9" s="61">
        <f>SUM(K9+L9)</f>
        <v>289.3</v>
      </c>
    </row>
    <row r="10" spans="1:13">
      <c r="A10" s="14"/>
      <c r="B10" s="33"/>
      <c r="C10" s="15">
        <v>0</v>
      </c>
      <c r="E10" s="14"/>
      <c r="F10" s="27"/>
      <c r="G10" s="27"/>
      <c r="H10" s="18">
        <v>0</v>
      </c>
    </row>
    <row r="11" spans="1:13" ht="13.5" thickBot="1">
      <c r="A11" s="14"/>
      <c r="B11" s="33"/>
      <c r="C11" s="15">
        <v>0</v>
      </c>
      <c r="E11" s="14"/>
      <c r="F11" s="27"/>
      <c r="G11" s="27"/>
      <c r="H11" s="18">
        <v>0</v>
      </c>
    </row>
    <row r="12" spans="1:13" ht="16.5" thickBot="1">
      <c r="A12" s="1"/>
      <c r="B12" s="2"/>
      <c r="C12" s="47">
        <f>SUM(C2:C11)</f>
        <v>1811.31</v>
      </c>
      <c r="H12" s="10">
        <f>SUM(H2:H11)</f>
        <v>2492.4300000000003</v>
      </c>
      <c r="J12" s="36"/>
      <c r="K12" s="101" t="s">
        <v>11</v>
      </c>
      <c r="L12" s="102"/>
      <c r="M12" s="48">
        <f>SUM(C12+M5+H12+K9)</f>
        <v>5747.77</v>
      </c>
    </row>
    <row r="23" spans="13:13">
      <c r="M23" s="63"/>
    </row>
  </sheetData>
  <mergeCells count="2">
    <mergeCell ref="J1:M1"/>
    <mergeCell ref="K12:L12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E19" sqref="E19"/>
    </sheetView>
  </sheetViews>
  <sheetFormatPr defaultRowHeight="12.75"/>
  <cols>
    <col min="1" max="1" width="19.7109375" customWidth="1"/>
    <col min="2" max="2" width="14.7109375" customWidth="1"/>
    <col min="3" max="3" width="12.140625" bestFit="1" customWidth="1"/>
    <col min="4" max="4" width="1.7109375" customWidth="1"/>
    <col min="5" max="5" width="22.7109375" customWidth="1"/>
    <col min="6" max="6" width="14.7109375" customWidth="1"/>
    <col min="7" max="7" width="10.7109375" customWidth="1"/>
    <col min="8" max="8" width="12.7109375" customWidth="1"/>
    <col min="9" max="9" width="1.7109375" customWidth="1"/>
    <col min="10" max="10" width="19.7109375" bestFit="1" customWidth="1"/>
    <col min="11" max="11" width="13.85546875" bestFit="1" customWidth="1"/>
    <col min="12" max="12" width="15.7109375" customWidth="1"/>
    <col min="13" max="13" width="13.85546875" bestFit="1" customWidth="1"/>
  </cols>
  <sheetData>
    <row r="1" spans="1:13" ht="15.75">
      <c r="A1" s="31" t="s">
        <v>0</v>
      </c>
      <c r="B1" s="31" t="s">
        <v>38</v>
      </c>
      <c r="C1" s="31" t="s">
        <v>1</v>
      </c>
      <c r="E1" s="31" t="s">
        <v>4</v>
      </c>
      <c r="F1" s="31" t="s">
        <v>38</v>
      </c>
      <c r="G1" s="31" t="s">
        <v>36</v>
      </c>
      <c r="H1" s="31" t="s">
        <v>6</v>
      </c>
      <c r="J1" s="100" t="s">
        <v>7</v>
      </c>
      <c r="K1" s="100"/>
      <c r="L1" s="100"/>
      <c r="M1" s="100"/>
    </row>
    <row r="2" spans="1:13" ht="15.75">
      <c r="A2" s="42" t="s">
        <v>18</v>
      </c>
      <c r="B2" s="62">
        <v>43383</v>
      </c>
      <c r="C2" s="51">
        <v>571.71</v>
      </c>
      <c r="E2" s="37" t="s">
        <v>22</v>
      </c>
      <c r="F2" s="44">
        <v>43378</v>
      </c>
      <c r="G2" s="40" t="s">
        <v>45</v>
      </c>
      <c r="H2" s="45">
        <v>300</v>
      </c>
      <c r="J2" s="31" t="s">
        <v>8</v>
      </c>
      <c r="K2" s="31" t="s">
        <v>9</v>
      </c>
      <c r="L2" s="31" t="s">
        <v>37</v>
      </c>
      <c r="M2" s="31" t="s">
        <v>3</v>
      </c>
    </row>
    <row r="3" spans="1:13">
      <c r="A3" s="37" t="s">
        <v>31</v>
      </c>
      <c r="B3" s="38">
        <v>43381</v>
      </c>
      <c r="C3" s="39">
        <v>45.27</v>
      </c>
      <c r="E3" s="37" t="s">
        <v>23</v>
      </c>
      <c r="F3" s="38">
        <v>43381</v>
      </c>
      <c r="G3" s="40" t="s">
        <v>45</v>
      </c>
      <c r="H3" s="45">
        <v>400</v>
      </c>
      <c r="J3" s="42" t="s">
        <v>17</v>
      </c>
      <c r="K3" s="43">
        <v>1193.68</v>
      </c>
      <c r="L3" s="44">
        <v>43378</v>
      </c>
      <c r="M3" s="43">
        <f>SUM(K3)</f>
        <v>1193.68</v>
      </c>
    </row>
    <row r="4" spans="1:13" ht="13.5" thickBot="1">
      <c r="A4" s="37" t="s">
        <v>16</v>
      </c>
      <c r="B4" s="44">
        <v>43378</v>
      </c>
      <c r="C4" s="39">
        <v>44.99</v>
      </c>
      <c r="E4" s="37" t="s">
        <v>30</v>
      </c>
      <c r="F4" s="38">
        <v>43380</v>
      </c>
      <c r="G4" s="40" t="s">
        <v>45</v>
      </c>
      <c r="H4" s="45">
        <v>400</v>
      </c>
      <c r="J4" s="37" t="s">
        <v>13</v>
      </c>
      <c r="K4" s="43">
        <v>694.87</v>
      </c>
      <c r="L4" s="44">
        <v>43378</v>
      </c>
      <c r="M4" s="43">
        <f>SUM(K4)</f>
        <v>694.87</v>
      </c>
    </row>
    <row r="5" spans="1:13" ht="13.5" thickBot="1">
      <c r="A5" s="37" t="s">
        <v>26</v>
      </c>
      <c r="B5" s="44">
        <v>43378</v>
      </c>
      <c r="C5" s="39">
        <v>99.9</v>
      </c>
      <c r="E5" s="42" t="s">
        <v>12</v>
      </c>
      <c r="F5" s="44">
        <v>43378</v>
      </c>
      <c r="G5" s="50" t="s">
        <v>44</v>
      </c>
      <c r="H5" s="51">
        <v>131.27000000000001</v>
      </c>
      <c r="J5" s="1"/>
      <c r="K5" s="13"/>
      <c r="L5" s="12"/>
      <c r="M5" s="10">
        <f>SUM(M3:M4)</f>
        <v>1888.5500000000002</v>
      </c>
    </row>
    <row r="6" spans="1:13">
      <c r="A6" s="37" t="s">
        <v>35</v>
      </c>
      <c r="B6" s="38">
        <v>43382</v>
      </c>
      <c r="C6" s="39">
        <v>217.5</v>
      </c>
      <c r="E6" s="37" t="s">
        <v>53</v>
      </c>
      <c r="F6" s="38">
        <v>43381</v>
      </c>
      <c r="G6" s="40">
        <v>1</v>
      </c>
      <c r="H6" s="51">
        <v>84.9</v>
      </c>
    </row>
    <row r="7" spans="1:13">
      <c r="A7" s="37" t="s">
        <v>15</v>
      </c>
      <c r="B7" s="38">
        <v>43389</v>
      </c>
      <c r="C7" s="39">
        <v>228.07</v>
      </c>
      <c r="E7" s="37" t="s">
        <v>54</v>
      </c>
      <c r="F7" s="38">
        <v>43381</v>
      </c>
      <c r="G7" s="40">
        <v>1</v>
      </c>
      <c r="H7" s="41">
        <v>40.5</v>
      </c>
      <c r="J7" s="55" t="s">
        <v>47</v>
      </c>
      <c r="K7" s="58">
        <v>571.71</v>
      </c>
      <c r="L7" s="54">
        <v>6</v>
      </c>
      <c r="M7" s="57">
        <f>SUM(K7*L7)</f>
        <v>3430.26</v>
      </c>
    </row>
    <row r="8" spans="1:13">
      <c r="A8" s="37" t="s">
        <v>57</v>
      </c>
      <c r="B8" s="38">
        <v>43402</v>
      </c>
      <c r="C8" s="46">
        <v>454.55</v>
      </c>
      <c r="E8" s="37" t="s">
        <v>55</v>
      </c>
      <c r="F8" s="38">
        <v>43387</v>
      </c>
      <c r="G8" s="40"/>
      <c r="H8" s="45">
        <v>50.27</v>
      </c>
    </row>
    <row r="9" spans="1:13" ht="14.25">
      <c r="A9" s="24"/>
      <c r="B9" s="34"/>
      <c r="C9" s="26">
        <v>0</v>
      </c>
      <c r="E9" s="14"/>
      <c r="F9" s="27"/>
      <c r="G9" s="27"/>
      <c r="H9" s="18">
        <v>0</v>
      </c>
      <c r="J9" s="59" t="s">
        <v>33</v>
      </c>
      <c r="K9" s="60">
        <v>0</v>
      </c>
      <c r="L9" s="60">
        <v>662.25</v>
      </c>
      <c r="M9" s="61">
        <f>SUM(K9+L9)</f>
        <v>662.25</v>
      </c>
    </row>
    <row r="10" spans="1:13">
      <c r="A10" s="14"/>
      <c r="B10" s="33"/>
      <c r="C10" s="26">
        <v>0</v>
      </c>
      <c r="E10" s="14"/>
      <c r="F10" s="27"/>
      <c r="G10" s="27"/>
      <c r="H10" s="18">
        <v>0</v>
      </c>
    </row>
    <row r="11" spans="1:13" ht="13.5" thickBot="1">
      <c r="A11" s="14"/>
      <c r="B11" s="33"/>
      <c r="C11" s="26">
        <v>0</v>
      </c>
      <c r="E11" s="14"/>
      <c r="F11" s="27"/>
      <c r="G11" s="27"/>
      <c r="H11" s="18">
        <v>0</v>
      </c>
    </row>
    <row r="12" spans="1:13" ht="16.5" thickBot="1">
      <c r="A12" s="1"/>
      <c r="B12" s="2"/>
      <c r="C12" s="19">
        <f>SUM(C2:C11)</f>
        <v>1661.99</v>
      </c>
      <c r="H12" s="10">
        <f>SUM(H2:H11)</f>
        <v>1406.94</v>
      </c>
      <c r="J12" s="36"/>
      <c r="K12" s="101" t="s">
        <v>11</v>
      </c>
      <c r="L12" s="102"/>
      <c r="M12" s="35">
        <f>SUM(C12+M5+H12+K9)</f>
        <v>4957.4799999999996</v>
      </c>
    </row>
  </sheetData>
  <mergeCells count="2">
    <mergeCell ref="J1:M1"/>
    <mergeCell ref="K12:L12"/>
  </mergeCells>
  <phoneticPr fontId="14" type="noConversion"/>
  <pageMargins left="0.511811024" right="0.511811024" top="0.78740157499999996" bottom="0.78740157499999996" header="0.31496062000000002" footer="0.31496062000000002"/>
  <ignoredErrors>
    <ignoredError sqref="G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C2" sqref="A2:C2"/>
    </sheetView>
  </sheetViews>
  <sheetFormatPr defaultRowHeight="12.75"/>
  <cols>
    <col min="1" max="1" width="19.7109375" customWidth="1"/>
    <col min="2" max="2" width="14.7109375" customWidth="1"/>
    <col min="3" max="3" width="14" customWidth="1"/>
    <col min="4" max="4" width="1.7109375" customWidth="1"/>
    <col min="5" max="5" width="22.7109375" customWidth="1"/>
    <col min="6" max="6" width="14.7109375" customWidth="1"/>
    <col min="7" max="7" width="10.7109375" customWidth="1"/>
    <col min="8" max="8" width="12.7109375" customWidth="1"/>
    <col min="9" max="9" width="1.7109375" customWidth="1"/>
    <col min="10" max="10" width="19.7109375" bestFit="1" customWidth="1"/>
    <col min="11" max="11" width="12" bestFit="1" customWidth="1"/>
    <col min="12" max="12" width="15.7109375" customWidth="1"/>
    <col min="13" max="13" width="13.85546875" bestFit="1" customWidth="1"/>
  </cols>
  <sheetData>
    <row r="1" spans="1:13" ht="15.75">
      <c r="A1" s="31" t="s">
        <v>0</v>
      </c>
      <c r="B1" s="31" t="s">
        <v>38</v>
      </c>
      <c r="C1" s="31" t="s">
        <v>1</v>
      </c>
      <c r="E1" s="31" t="s">
        <v>4</v>
      </c>
      <c r="F1" s="31" t="s">
        <v>38</v>
      </c>
      <c r="G1" s="31" t="s">
        <v>36</v>
      </c>
      <c r="H1" s="31" t="s">
        <v>6</v>
      </c>
      <c r="J1" s="100" t="s">
        <v>7</v>
      </c>
      <c r="K1" s="100"/>
      <c r="L1" s="100"/>
      <c r="M1" s="100"/>
    </row>
    <row r="2" spans="1:13" ht="15.75">
      <c r="A2" s="42" t="s">
        <v>18</v>
      </c>
      <c r="B2" s="62">
        <v>43455</v>
      </c>
      <c r="C2" s="51">
        <v>571.71</v>
      </c>
      <c r="E2" s="37" t="s">
        <v>22</v>
      </c>
      <c r="F2" s="38">
        <v>43412</v>
      </c>
      <c r="G2" s="40" t="s">
        <v>42</v>
      </c>
      <c r="H2" s="45">
        <v>600</v>
      </c>
      <c r="J2" s="31" t="s">
        <v>8</v>
      </c>
      <c r="K2" s="31" t="s">
        <v>9</v>
      </c>
      <c r="L2" s="31" t="s">
        <v>37</v>
      </c>
      <c r="M2" s="31" t="s">
        <v>3</v>
      </c>
    </row>
    <row r="3" spans="1:13">
      <c r="A3" s="37" t="s">
        <v>31</v>
      </c>
      <c r="B3" s="38">
        <v>43411</v>
      </c>
      <c r="C3" s="39">
        <v>51.6</v>
      </c>
      <c r="E3" s="14" t="s">
        <v>30</v>
      </c>
      <c r="F3" s="27"/>
      <c r="G3" s="27" t="s">
        <v>42</v>
      </c>
      <c r="H3" s="18"/>
      <c r="J3" s="42" t="s">
        <v>17</v>
      </c>
      <c r="K3" s="43">
        <v>1233.3800000000001</v>
      </c>
      <c r="L3" s="38">
        <v>43411</v>
      </c>
      <c r="M3" s="43">
        <f>SUM(K3)</f>
        <v>1233.3800000000001</v>
      </c>
    </row>
    <row r="4" spans="1:13" ht="13.5" thickBot="1">
      <c r="A4" s="37" t="s">
        <v>16</v>
      </c>
      <c r="B4" s="38">
        <v>43411</v>
      </c>
      <c r="C4" s="39">
        <v>44.99</v>
      </c>
      <c r="E4" s="14" t="s">
        <v>23</v>
      </c>
      <c r="F4" s="27"/>
      <c r="G4" s="27" t="s">
        <v>42</v>
      </c>
      <c r="H4" s="18"/>
      <c r="J4" s="37" t="s">
        <v>13</v>
      </c>
      <c r="K4" s="39">
        <v>1237.28</v>
      </c>
      <c r="L4" s="38">
        <v>43411</v>
      </c>
      <c r="M4" s="43">
        <f>SUM(K4)</f>
        <v>1237.28</v>
      </c>
    </row>
    <row r="5" spans="1:13" ht="13.5" thickBot="1">
      <c r="A5" s="37" t="s">
        <v>26</v>
      </c>
      <c r="B5" s="38">
        <v>43411</v>
      </c>
      <c r="C5" s="39">
        <v>99</v>
      </c>
      <c r="E5" s="42" t="s">
        <v>12</v>
      </c>
      <c r="F5" s="38">
        <v>43411</v>
      </c>
      <c r="G5" s="50">
        <v>6</v>
      </c>
      <c r="H5" s="51">
        <v>131.84</v>
      </c>
      <c r="J5" s="1"/>
      <c r="K5" s="13"/>
      <c r="L5" s="12"/>
      <c r="M5" s="10">
        <f>SUM(M3:M4)</f>
        <v>2470.66</v>
      </c>
    </row>
    <row r="6" spans="1:13">
      <c r="A6" s="14" t="s">
        <v>35</v>
      </c>
      <c r="B6" s="30"/>
      <c r="C6" s="15">
        <v>0</v>
      </c>
      <c r="E6" s="14"/>
      <c r="F6" s="72"/>
      <c r="G6" s="28"/>
      <c r="H6" s="26">
        <v>0</v>
      </c>
    </row>
    <row r="7" spans="1:13">
      <c r="A7" s="37" t="s">
        <v>56</v>
      </c>
      <c r="B7" s="38">
        <v>43411</v>
      </c>
      <c r="C7" s="39">
        <v>1118.99</v>
      </c>
      <c r="E7" s="25"/>
      <c r="F7" s="20"/>
      <c r="G7" s="27"/>
      <c r="H7" s="29">
        <v>0</v>
      </c>
      <c r="J7" s="55" t="s">
        <v>47</v>
      </c>
      <c r="K7" s="58">
        <v>571.71</v>
      </c>
      <c r="L7" s="54">
        <v>7</v>
      </c>
      <c r="M7" s="57">
        <f>SUM(K7*L7)</f>
        <v>4001.9700000000003</v>
      </c>
    </row>
    <row r="8" spans="1:13">
      <c r="A8" s="25"/>
      <c r="B8" s="33"/>
      <c r="C8" s="26">
        <v>0</v>
      </c>
      <c r="E8" s="14"/>
      <c r="F8" s="27"/>
      <c r="G8" s="27"/>
      <c r="H8" s="18">
        <v>0</v>
      </c>
    </row>
    <row r="9" spans="1:13" ht="14.25">
      <c r="A9" s="24"/>
      <c r="B9" s="34"/>
      <c r="C9" s="26">
        <v>0</v>
      </c>
      <c r="E9" s="14"/>
      <c r="F9" s="27"/>
      <c r="G9" s="27"/>
      <c r="H9" s="18">
        <v>0</v>
      </c>
      <c r="J9" s="59" t="s">
        <v>33</v>
      </c>
      <c r="K9" s="60">
        <v>0</v>
      </c>
      <c r="L9" s="60">
        <v>3</v>
      </c>
      <c r="M9" s="61">
        <f>SUM(K9+L9)</f>
        <v>3</v>
      </c>
    </row>
    <row r="10" spans="1:13">
      <c r="A10" s="14"/>
      <c r="B10" s="33"/>
      <c r="C10" s="26">
        <v>0</v>
      </c>
      <c r="E10" s="14"/>
      <c r="F10" s="27"/>
      <c r="G10" s="27"/>
      <c r="H10" s="18">
        <v>0</v>
      </c>
    </row>
    <row r="11" spans="1:13" ht="13.5" thickBot="1">
      <c r="A11" s="14"/>
      <c r="B11" s="33"/>
      <c r="C11" s="26">
        <v>0</v>
      </c>
      <c r="E11" s="14"/>
      <c r="F11" s="27"/>
      <c r="G11" s="27"/>
      <c r="H11" s="18">
        <v>0</v>
      </c>
    </row>
    <row r="12" spans="1:13" ht="16.5" thickBot="1">
      <c r="A12" s="1"/>
      <c r="B12" s="2"/>
      <c r="C12" s="19">
        <f>SUM(C2:C11)</f>
        <v>1886.29</v>
      </c>
      <c r="H12" s="10">
        <f>SUM(H2:H11)</f>
        <v>731.84</v>
      </c>
      <c r="J12" s="36"/>
      <c r="K12" s="101" t="s">
        <v>11</v>
      </c>
      <c r="L12" s="102"/>
      <c r="M12" s="35">
        <f>SUM(C12+M5+H12+K9)</f>
        <v>5088.79</v>
      </c>
    </row>
  </sheetData>
  <mergeCells count="2">
    <mergeCell ref="J1:M1"/>
    <mergeCell ref="K12:L12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M7" sqref="J7:M7"/>
    </sheetView>
  </sheetViews>
  <sheetFormatPr defaultRowHeight="12.75"/>
  <cols>
    <col min="1" max="1" width="19.7109375" customWidth="1"/>
    <col min="2" max="2" width="14.7109375" customWidth="1"/>
    <col min="3" max="3" width="12.140625" bestFit="1" customWidth="1"/>
    <col min="4" max="4" width="1.7109375" customWidth="1"/>
    <col min="5" max="5" width="22.7109375" customWidth="1"/>
    <col min="6" max="6" width="14.7109375" customWidth="1"/>
    <col min="7" max="7" width="10.7109375" customWidth="1"/>
    <col min="8" max="8" width="12.7109375" customWidth="1"/>
    <col min="9" max="9" width="1.7109375" customWidth="1"/>
    <col min="10" max="10" width="19.7109375" bestFit="1" customWidth="1"/>
    <col min="11" max="11" width="12" bestFit="1" customWidth="1"/>
    <col min="12" max="12" width="15.7109375" customWidth="1"/>
    <col min="13" max="13" width="13.85546875" bestFit="1" customWidth="1"/>
  </cols>
  <sheetData>
    <row r="1" spans="1:13" ht="15.75">
      <c r="A1" s="31" t="s">
        <v>0</v>
      </c>
      <c r="B1" s="31" t="s">
        <v>38</v>
      </c>
      <c r="C1" s="31" t="s">
        <v>1</v>
      </c>
      <c r="E1" s="31" t="s">
        <v>4</v>
      </c>
      <c r="F1" s="31" t="s">
        <v>38</v>
      </c>
      <c r="G1" s="31" t="s">
        <v>36</v>
      </c>
      <c r="H1" s="31" t="s">
        <v>6</v>
      </c>
      <c r="J1" s="100" t="s">
        <v>7</v>
      </c>
      <c r="K1" s="100"/>
      <c r="L1" s="100"/>
      <c r="M1" s="100"/>
    </row>
    <row r="2" spans="1:13" ht="15.75">
      <c r="A2" s="24" t="s">
        <v>18</v>
      </c>
      <c r="B2" s="32">
        <v>43455</v>
      </c>
      <c r="C2" s="17"/>
      <c r="E2" s="37" t="s">
        <v>22</v>
      </c>
      <c r="F2" s="38">
        <v>43443</v>
      </c>
      <c r="G2" s="40" t="s">
        <v>43</v>
      </c>
      <c r="H2" s="45">
        <v>350</v>
      </c>
      <c r="J2" s="31" t="s">
        <v>8</v>
      </c>
      <c r="K2" s="31" t="s">
        <v>9</v>
      </c>
      <c r="L2" s="31" t="s">
        <v>37</v>
      </c>
      <c r="M2" s="31" t="s">
        <v>3</v>
      </c>
    </row>
    <row r="3" spans="1:13">
      <c r="A3" s="37" t="s">
        <v>31</v>
      </c>
      <c r="B3" s="38">
        <v>43440</v>
      </c>
      <c r="C3" s="39">
        <v>45.27</v>
      </c>
      <c r="E3" s="37" t="s">
        <v>30</v>
      </c>
      <c r="F3" s="38">
        <v>43441</v>
      </c>
      <c r="G3" s="40" t="s">
        <v>43</v>
      </c>
      <c r="H3" s="45">
        <v>400</v>
      </c>
      <c r="J3" s="42" t="s">
        <v>17</v>
      </c>
      <c r="K3" s="43">
        <v>732.81</v>
      </c>
      <c r="L3" s="38">
        <v>43439</v>
      </c>
      <c r="M3" s="43">
        <f>SUM(K3)</f>
        <v>732.81</v>
      </c>
    </row>
    <row r="4" spans="1:13" ht="13.5" thickBot="1">
      <c r="A4" s="37" t="s">
        <v>16</v>
      </c>
      <c r="B4" s="38">
        <v>43441</v>
      </c>
      <c r="C4" s="39">
        <v>44.99</v>
      </c>
      <c r="E4" s="14" t="s">
        <v>23</v>
      </c>
      <c r="F4" s="27"/>
      <c r="G4" s="27" t="s">
        <v>43</v>
      </c>
      <c r="H4" s="18"/>
      <c r="J4" s="37" t="s">
        <v>13</v>
      </c>
      <c r="K4" s="39">
        <v>1488.4</v>
      </c>
      <c r="L4" s="38">
        <v>43441</v>
      </c>
      <c r="M4" s="43">
        <f>SUM(K4)</f>
        <v>1488.4</v>
      </c>
    </row>
    <row r="5" spans="1:13" ht="13.5" thickBot="1">
      <c r="A5" s="37" t="s">
        <v>26</v>
      </c>
      <c r="B5" s="38">
        <v>43439</v>
      </c>
      <c r="C5" s="39">
        <v>99</v>
      </c>
      <c r="E5" s="42" t="s">
        <v>12</v>
      </c>
      <c r="F5" s="38">
        <v>43439</v>
      </c>
      <c r="G5" s="50">
        <v>7</v>
      </c>
      <c r="H5" s="51">
        <v>131.27000000000001</v>
      </c>
      <c r="J5" s="1"/>
      <c r="K5" s="13"/>
      <c r="L5" s="12"/>
      <c r="M5" s="10">
        <f>SUM(M3:M4)</f>
        <v>2221.21</v>
      </c>
    </row>
    <row r="6" spans="1:13">
      <c r="A6" s="37" t="s">
        <v>56</v>
      </c>
      <c r="B6" s="38">
        <v>43441</v>
      </c>
      <c r="C6" s="39">
        <v>1118.99</v>
      </c>
      <c r="E6" s="37" t="s">
        <v>57</v>
      </c>
      <c r="F6" s="38">
        <v>43451</v>
      </c>
      <c r="G6" s="50">
        <v>2</v>
      </c>
      <c r="H6" s="46">
        <v>454.55</v>
      </c>
    </row>
    <row r="7" spans="1:13">
      <c r="A7" s="37"/>
      <c r="B7" s="38"/>
      <c r="C7" s="15">
        <v>0</v>
      </c>
      <c r="E7" s="37" t="s">
        <v>19</v>
      </c>
      <c r="F7" s="38">
        <v>43439</v>
      </c>
      <c r="G7" s="40">
        <v>1</v>
      </c>
      <c r="H7" s="41">
        <v>166</v>
      </c>
      <c r="J7" s="55"/>
      <c r="K7" s="58"/>
      <c r="L7" s="54"/>
      <c r="M7" s="57"/>
    </row>
    <row r="8" spans="1:13">
      <c r="A8" s="25"/>
      <c r="B8" s="33"/>
      <c r="C8" s="26">
        <v>0</v>
      </c>
      <c r="E8" s="37" t="s">
        <v>58</v>
      </c>
      <c r="F8" s="38">
        <v>43441</v>
      </c>
      <c r="G8" s="40">
        <v>1</v>
      </c>
      <c r="H8" s="45">
        <v>231</v>
      </c>
    </row>
    <row r="9" spans="1:13" ht="14.25">
      <c r="A9" s="24"/>
      <c r="B9" s="34"/>
      <c r="C9" s="26">
        <v>0</v>
      </c>
      <c r="E9" s="37" t="s">
        <v>59</v>
      </c>
      <c r="F9" s="38">
        <v>43449</v>
      </c>
      <c r="G9" s="40">
        <v>1</v>
      </c>
      <c r="H9" s="45">
        <v>271</v>
      </c>
      <c r="J9" s="59" t="s">
        <v>33</v>
      </c>
      <c r="K9" s="60">
        <v>0</v>
      </c>
      <c r="L9" s="60">
        <v>3</v>
      </c>
      <c r="M9" s="61">
        <f>SUM(K9+L9)</f>
        <v>3</v>
      </c>
    </row>
    <row r="10" spans="1:13">
      <c r="A10" s="14"/>
      <c r="B10" s="33"/>
      <c r="C10" s="26">
        <v>0</v>
      </c>
      <c r="E10" s="37" t="s">
        <v>58</v>
      </c>
      <c r="F10" s="62">
        <v>43455</v>
      </c>
      <c r="G10" s="40">
        <v>2</v>
      </c>
      <c r="H10" s="45">
        <v>218</v>
      </c>
    </row>
    <row r="11" spans="1:13" ht="13.5" thickBot="1">
      <c r="A11" s="14"/>
      <c r="B11" s="33"/>
      <c r="C11" s="26">
        <v>0</v>
      </c>
      <c r="E11" s="14"/>
      <c r="F11" s="27"/>
      <c r="G11" s="27"/>
      <c r="H11" s="18">
        <v>0</v>
      </c>
    </row>
    <row r="12" spans="1:13" ht="16.5" thickBot="1">
      <c r="A12" s="1"/>
      <c r="B12" s="2"/>
      <c r="C12" s="19">
        <f>SUM(C2:C11)</f>
        <v>1308.25</v>
      </c>
      <c r="H12" s="10">
        <f>SUM(H2:H9)</f>
        <v>2003.82</v>
      </c>
      <c r="J12" s="36"/>
      <c r="K12" s="101" t="s">
        <v>11</v>
      </c>
      <c r="L12" s="102"/>
      <c r="M12" s="35">
        <f>SUM(C12+M5+H12+K9)</f>
        <v>5533.28</v>
      </c>
    </row>
  </sheetData>
  <mergeCells count="2">
    <mergeCell ref="J1:M1"/>
    <mergeCell ref="K12:L12"/>
  </mergeCells>
  <phoneticPr fontId="14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H24" sqref="H24"/>
    </sheetView>
  </sheetViews>
  <sheetFormatPr defaultRowHeight="12.75"/>
  <cols>
    <col min="1" max="1" width="19.7109375" customWidth="1"/>
    <col min="2" max="2" width="14.7109375" customWidth="1"/>
    <col min="3" max="3" width="12.140625" bestFit="1" customWidth="1"/>
    <col min="4" max="4" width="1.7109375" customWidth="1"/>
    <col min="5" max="5" width="22.7109375" customWidth="1"/>
    <col min="6" max="6" width="14.7109375" customWidth="1"/>
    <col min="7" max="7" width="10.7109375" customWidth="1"/>
    <col min="8" max="8" width="12.7109375" customWidth="1"/>
    <col min="9" max="9" width="1.7109375" customWidth="1"/>
    <col min="10" max="10" width="19.7109375" bestFit="1" customWidth="1"/>
    <col min="11" max="11" width="12" bestFit="1" customWidth="1"/>
    <col min="12" max="12" width="15.7109375" customWidth="1"/>
    <col min="13" max="13" width="13.85546875" bestFit="1" customWidth="1"/>
  </cols>
  <sheetData>
    <row r="1" spans="1:13" ht="15.75">
      <c r="A1" s="31" t="s">
        <v>0</v>
      </c>
      <c r="B1" s="31" t="s">
        <v>38</v>
      </c>
      <c r="C1" s="31" t="s">
        <v>1</v>
      </c>
      <c r="E1" s="31" t="s">
        <v>4</v>
      </c>
      <c r="F1" s="31" t="s">
        <v>38</v>
      </c>
      <c r="G1" s="31" t="s">
        <v>36</v>
      </c>
      <c r="H1" s="31" t="s">
        <v>6</v>
      </c>
      <c r="J1" s="100" t="s">
        <v>7</v>
      </c>
      <c r="K1" s="100"/>
      <c r="L1" s="100"/>
      <c r="M1" s="100"/>
    </row>
    <row r="2" spans="1:13" ht="15.75">
      <c r="A2" s="24" t="s">
        <v>18</v>
      </c>
      <c r="B2" s="32">
        <v>43486</v>
      </c>
      <c r="C2" s="17"/>
      <c r="E2" s="37" t="s">
        <v>22</v>
      </c>
      <c r="F2" s="38">
        <v>43474</v>
      </c>
      <c r="G2" s="40" t="s">
        <v>60</v>
      </c>
      <c r="H2" s="45">
        <v>150</v>
      </c>
      <c r="J2" s="31" t="s">
        <v>8</v>
      </c>
      <c r="K2" s="31" t="s">
        <v>9</v>
      </c>
      <c r="L2" s="31" t="s">
        <v>37</v>
      </c>
      <c r="M2" s="31" t="s">
        <v>3</v>
      </c>
    </row>
    <row r="3" spans="1:13">
      <c r="A3" s="37" t="s">
        <v>31</v>
      </c>
      <c r="B3" s="38">
        <v>43472</v>
      </c>
      <c r="C3" s="39">
        <v>57.82</v>
      </c>
      <c r="E3" s="14" t="s">
        <v>30</v>
      </c>
      <c r="F3" s="27"/>
      <c r="G3" s="27" t="s">
        <v>60</v>
      </c>
      <c r="H3" s="18"/>
      <c r="J3" s="42" t="s">
        <v>17</v>
      </c>
      <c r="K3" s="43">
        <v>632.14</v>
      </c>
      <c r="L3" s="52">
        <v>43472</v>
      </c>
      <c r="M3" s="43">
        <f>SUM(K3)</f>
        <v>632.14</v>
      </c>
    </row>
    <row r="4" spans="1:13" ht="13.5" thickBot="1">
      <c r="A4" s="37" t="s">
        <v>16</v>
      </c>
      <c r="B4" s="52">
        <v>43472</v>
      </c>
      <c r="C4" s="39">
        <v>64.989999999999995</v>
      </c>
      <c r="E4" s="14" t="s">
        <v>23</v>
      </c>
      <c r="F4" s="27"/>
      <c r="G4" s="27" t="s">
        <v>60</v>
      </c>
      <c r="H4" s="18"/>
      <c r="J4" s="37" t="s">
        <v>13</v>
      </c>
      <c r="K4" s="39">
        <v>686.85</v>
      </c>
      <c r="L4" s="52">
        <v>43472</v>
      </c>
      <c r="M4" s="43">
        <f>SUM(K4)</f>
        <v>686.85</v>
      </c>
    </row>
    <row r="5" spans="1:13" ht="13.5" thickBot="1">
      <c r="A5" s="37" t="s">
        <v>26</v>
      </c>
      <c r="B5" s="52">
        <v>43472</v>
      </c>
      <c r="C5" s="39">
        <v>99</v>
      </c>
      <c r="E5" s="37" t="s">
        <v>57</v>
      </c>
      <c r="F5" s="38">
        <v>43480</v>
      </c>
      <c r="G5" s="50">
        <v>3</v>
      </c>
      <c r="H5" s="46">
        <v>454.55</v>
      </c>
      <c r="J5" s="1"/>
      <c r="K5" s="13"/>
      <c r="L5" s="12"/>
      <c r="M5" s="10">
        <f>SUM(M3:M4)</f>
        <v>1318.99</v>
      </c>
    </row>
    <row r="6" spans="1:13">
      <c r="A6" s="37" t="s">
        <v>56</v>
      </c>
      <c r="B6" s="38">
        <v>43473</v>
      </c>
      <c r="C6" s="39">
        <v>1119.92</v>
      </c>
      <c r="E6" s="37" t="s">
        <v>19</v>
      </c>
      <c r="F6" s="52">
        <v>43472</v>
      </c>
      <c r="G6" s="40">
        <v>2</v>
      </c>
      <c r="H6" s="41">
        <v>166</v>
      </c>
    </row>
    <row r="7" spans="1:13">
      <c r="A7" s="37" t="s">
        <v>64</v>
      </c>
      <c r="B7" s="52">
        <v>43472</v>
      </c>
      <c r="C7" s="39">
        <v>298.67</v>
      </c>
      <c r="E7" s="37" t="s">
        <v>19</v>
      </c>
      <c r="F7" s="52">
        <v>43472</v>
      </c>
      <c r="G7" s="40">
        <v>1</v>
      </c>
      <c r="H7" s="41">
        <v>227</v>
      </c>
      <c r="J7" s="55"/>
      <c r="K7" s="58"/>
      <c r="L7" s="54"/>
      <c r="M7" s="57"/>
    </row>
    <row r="8" spans="1:13">
      <c r="A8" s="25"/>
      <c r="B8" s="33"/>
      <c r="C8" s="26">
        <v>0</v>
      </c>
      <c r="E8" s="37" t="s">
        <v>61</v>
      </c>
      <c r="F8" s="52">
        <v>43472</v>
      </c>
      <c r="G8" s="40">
        <v>1</v>
      </c>
      <c r="H8" s="45">
        <v>67.040000000000006</v>
      </c>
    </row>
    <row r="9" spans="1:13" ht="14.25">
      <c r="A9" s="24"/>
      <c r="B9" s="34"/>
      <c r="C9" s="26">
        <v>0</v>
      </c>
      <c r="E9" s="37" t="s">
        <v>62</v>
      </c>
      <c r="F9" s="52">
        <v>43472</v>
      </c>
      <c r="G9" s="40">
        <v>1</v>
      </c>
      <c r="H9" s="45">
        <v>136.62</v>
      </c>
      <c r="J9" s="59" t="s">
        <v>33</v>
      </c>
      <c r="K9" s="60">
        <v>0</v>
      </c>
      <c r="L9" s="60">
        <v>3</v>
      </c>
      <c r="M9" s="61">
        <f>SUM(K9+L9)</f>
        <v>3</v>
      </c>
    </row>
    <row r="10" spans="1:13">
      <c r="A10" s="14"/>
      <c r="B10" s="33"/>
      <c r="C10" s="26">
        <v>0</v>
      </c>
      <c r="E10" s="37" t="s">
        <v>63</v>
      </c>
      <c r="F10" s="52">
        <v>43472</v>
      </c>
      <c r="G10" s="40">
        <v>1</v>
      </c>
      <c r="H10" s="45">
        <v>30.72</v>
      </c>
    </row>
    <row r="11" spans="1:13" ht="13.5" thickBot="1">
      <c r="A11" s="14"/>
      <c r="B11" s="33"/>
      <c r="C11" s="26">
        <v>0</v>
      </c>
      <c r="E11" s="37" t="s">
        <v>65</v>
      </c>
      <c r="F11" s="52">
        <v>43472</v>
      </c>
      <c r="G11" s="40">
        <v>1</v>
      </c>
      <c r="H11" s="45">
        <v>16.21</v>
      </c>
    </row>
    <row r="12" spans="1:13" ht="16.5" thickBot="1">
      <c r="A12" s="1"/>
      <c r="B12" s="2"/>
      <c r="C12" s="19">
        <f>SUM(C2:C11)</f>
        <v>1640.4</v>
      </c>
      <c r="H12" s="10">
        <f>SUM(H2:H9)</f>
        <v>1201.21</v>
      </c>
      <c r="J12" s="36"/>
      <c r="K12" s="101" t="s">
        <v>11</v>
      </c>
      <c r="L12" s="102"/>
      <c r="M12" s="35">
        <f>SUM(C12+M5+H12+K9)</f>
        <v>4160.6000000000004</v>
      </c>
    </row>
  </sheetData>
  <mergeCells count="2">
    <mergeCell ref="J1:M1"/>
    <mergeCell ref="K12:L12"/>
  </mergeCells>
  <phoneticPr fontId="14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A5" sqref="A5:C6"/>
    </sheetView>
  </sheetViews>
  <sheetFormatPr defaultRowHeight="12.75"/>
  <cols>
    <col min="1" max="1" width="19.7109375" customWidth="1"/>
    <col min="2" max="2" width="14.7109375" customWidth="1"/>
    <col min="3" max="3" width="12.140625" bestFit="1" customWidth="1"/>
    <col min="4" max="4" width="1.7109375" customWidth="1"/>
    <col min="5" max="5" width="22.7109375" customWidth="1"/>
    <col min="6" max="6" width="14.7109375" customWidth="1"/>
    <col min="7" max="7" width="10.7109375" customWidth="1"/>
    <col min="8" max="8" width="12.7109375" customWidth="1"/>
    <col min="9" max="9" width="1.7109375" customWidth="1"/>
    <col min="10" max="10" width="19.7109375" bestFit="1" customWidth="1"/>
    <col min="11" max="11" width="12" bestFit="1" customWidth="1"/>
    <col min="12" max="12" width="15.7109375" customWidth="1"/>
    <col min="13" max="13" width="13.85546875" bestFit="1" customWidth="1"/>
  </cols>
  <sheetData>
    <row r="1" spans="1:13" ht="15.75">
      <c r="A1" s="31" t="s">
        <v>0</v>
      </c>
      <c r="B1" s="31" t="s">
        <v>38</v>
      </c>
      <c r="C1" s="31" t="s">
        <v>1</v>
      </c>
      <c r="E1" s="31" t="s">
        <v>4</v>
      </c>
      <c r="F1" s="31" t="s">
        <v>38</v>
      </c>
      <c r="G1" s="31" t="s">
        <v>36</v>
      </c>
      <c r="H1" s="31" t="s">
        <v>6</v>
      </c>
      <c r="J1" s="100" t="s">
        <v>7</v>
      </c>
      <c r="K1" s="100"/>
      <c r="L1" s="100"/>
      <c r="M1" s="100"/>
    </row>
    <row r="2" spans="1:13" ht="15.75">
      <c r="A2" s="37" t="s">
        <v>56</v>
      </c>
      <c r="B2" s="38">
        <v>43514</v>
      </c>
      <c r="C2" s="39">
        <v>1123.17</v>
      </c>
      <c r="E2" s="37" t="s">
        <v>22</v>
      </c>
      <c r="F2" s="80">
        <v>43503</v>
      </c>
      <c r="G2" s="40" t="s">
        <v>70</v>
      </c>
      <c r="H2" s="45">
        <v>150</v>
      </c>
      <c r="J2" s="31" t="s">
        <v>8</v>
      </c>
      <c r="K2" s="31" t="s">
        <v>9</v>
      </c>
      <c r="L2" s="31" t="s">
        <v>37</v>
      </c>
      <c r="M2" s="31" t="s">
        <v>3</v>
      </c>
    </row>
    <row r="3" spans="1:13">
      <c r="A3" s="37" t="s">
        <v>31</v>
      </c>
      <c r="B3" s="38">
        <v>43502</v>
      </c>
      <c r="C3" s="39">
        <v>51.47</v>
      </c>
      <c r="E3" s="14" t="s">
        <v>23</v>
      </c>
      <c r="F3" s="27"/>
      <c r="G3" s="27" t="s">
        <v>70</v>
      </c>
      <c r="H3" s="18">
        <v>0</v>
      </c>
      <c r="J3" s="42" t="s">
        <v>17</v>
      </c>
      <c r="K3" s="43">
        <v>1330.3</v>
      </c>
      <c r="L3" s="38">
        <v>43502</v>
      </c>
      <c r="M3" s="43">
        <f>SUM(K3)</f>
        <v>1330.3</v>
      </c>
    </row>
    <row r="4" spans="1:13">
      <c r="A4" s="37" t="s">
        <v>16</v>
      </c>
      <c r="B4" s="38">
        <v>43502</v>
      </c>
      <c r="C4" s="39">
        <v>64.989999999999995</v>
      </c>
      <c r="E4" s="37" t="s">
        <v>57</v>
      </c>
      <c r="F4" s="38">
        <v>43511</v>
      </c>
      <c r="G4" s="50">
        <v>4</v>
      </c>
      <c r="H4" s="46">
        <v>454.55</v>
      </c>
      <c r="J4" s="37" t="s">
        <v>66</v>
      </c>
      <c r="K4" s="39">
        <v>1171.7</v>
      </c>
      <c r="L4" s="52">
        <v>43507</v>
      </c>
      <c r="M4" s="83">
        <f>SUM(K4)</f>
        <v>1171.7</v>
      </c>
    </row>
    <row r="5" spans="1:13">
      <c r="A5" s="37" t="s">
        <v>72</v>
      </c>
      <c r="B5" s="38">
        <v>43523</v>
      </c>
      <c r="C5" s="39">
        <v>394.4</v>
      </c>
      <c r="E5" s="37" t="s">
        <v>19</v>
      </c>
      <c r="F5" s="38">
        <v>43502</v>
      </c>
      <c r="G5" s="40">
        <v>3</v>
      </c>
      <c r="H5" s="41">
        <v>166</v>
      </c>
      <c r="J5" s="37" t="s">
        <v>67</v>
      </c>
      <c r="K5" s="39">
        <v>290.44</v>
      </c>
      <c r="L5" s="80">
        <v>43503</v>
      </c>
      <c r="M5" s="39">
        <f>SUM(K5)</f>
        <v>290.44</v>
      </c>
    </row>
    <row r="6" spans="1:13" ht="13.5" thickBot="1">
      <c r="A6" s="37" t="s">
        <v>73</v>
      </c>
      <c r="B6" s="52">
        <v>43514</v>
      </c>
      <c r="C6" s="39">
        <v>177.23</v>
      </c>
      <c r="E6" s="37" t="s">
        <v>19</v>
      </c>
      <c r="F6" s="38">
        <v>43502</v>
      </c>
      <c r="G6" s="40">
        <v>2</v>
      </c>
      <c r="H6" s="41">
        <v>227</v>
      </c>
      <c r="J6" s="37" t="s">
        <v>68</v>
      </c>
      <c r="K6" s="39">
        <v>134.31</v>
      </c>
      <c r="L6" s="80">
        <v>43503</v>
      </c>
      <c r="M6" s="81">
        <f>SUM(K6)</f>
        <v>134.31</v>
      </c>
    </row>
    <row r="7" spans="1:13" ht="13.5" thickBot="1">
      <c r="A7" s="37" t="s">
        <v>74</v>
      </c>
      <c r="B7" s="52">
        <v>43514</v>
      </c>
      <c r="C7" s="39">
        <v>63.4</v>
      </c>
      <c r="E7" s="37" t="s">
        <v>69</v>
      </c>
      <c r="F7" s="52">
        <v>43514</v>
      </c>
      <c r="G7" s="40">
        <v>1</v>
      </c>
      <c r="H7" s="41">
        <v>320.23</v>
      </c>
      <c r="J7" s="73"/>
      <c r="K7" s="74"/>
      <c r="L7" s="75"/>
      <c r="M7" s="79">
        <f>SUM(M3:M6)</f>
        <v>2926.75</v>
      </c>
    </row>
    <row r="8" spans="1:13">
      <c r="A8" s="37" t="s">
        <v>75</v>
      </c>
      <c r="B8" s="38">
        <v>43515</v>
      </c>
      <c r="C8" s="46">
        <v>30.56</v>
      </c>
      <c r="E8" s="14"/>
      <c r="F8" s="27"/>
      <c r="G8" s="27"/>
      <c r="H8" s="18">
        <v>0</v>
      </c>
    </row>
    <row r="9" spans="1:13" ht="14.25">
      <c r="A9" s="24"/>
      <c r="B9" s="34"/>
      <c r="C9" s="26">
        <v>0</v>
      </c>
      <c r="E9" s="14"/>
      <c r="F9" s="27"/>
      <c r="G9" s="27"/>
      <c r="H9" s="18">
        <v>0</v>
      </c>
      <c r="J9" s="59" t="s">
        <v>33</v>
      </c>
      <c r="K9" s="60">
        <v>0</v>
      </c>
      <c r="L9" s="60">
        <v>3</v>
      </c>
      <c r="M9" s="61">
        <f>SUM(K9+L9)</f>
        <v>3</v>
      </c>
    </row>
    <row r="10" spans="1:13">
      <c r="A10" s="14"/>
      <c r="B10" s="33"/>
      <c r="C10" s="26">
        <v>0</v>
      </c>
      <c r="E10" s="14"/>
      <c r="F10" s="27"/>
      <c r="G10" s="27"/>
      <c r="H10" s="18">
        <v>0</v>
      </c>
    </row>
    <row r="11" spans="1:13" ht="13.5" thickBot="1">
      <c r="A11" s="37" t="s">
        <v>26</v>
      </c>
      <c r="B11" s="80">
        <v>43503</v>
      </c>
      <c r="C11" s="39">
        <v>99.9</v>
      </c>
      <c r="E11" s="14"/>
      <c r="F11" s="27"/>
      <c r="G11" s="27"/>
      <c r="H11" s="18">
        <v>0</v>
      </c>
    </row>
    <row r="12" spans="1:13" ht="16.5" thickBot="1">
      <c r="A12" s="1"/>
      <c r="B12" s="2"/>
      <c r="C12" s="19">
        <f>SUM(C2:C11)</f>
        <v>2005.1200000000003</v>
      </c>
      <c r="H12" s="10">
        <f>SUM(H2:H9)</f>
        <v>1317.78</v>
      </c>
      <c r="J12" s="36"/>
      <c r="K12" s="101" t="s">
        <v>11</v>
      </c>
      <c r="L12" s="102"/>
      <c r="M12" s="35">
        <f>SUM(C12+M7+H12+K9)</f>
        <v>6249.6500000000005</v>
      </c>
    </row>
  </sheetData>
  <mergeCells count="2">
    <mergeCell ref="J1:M1"/>
    <mergeCell ref="K12:L12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Junho2018</vt:lpstr>
      <vt:lpstr>Julho2018</vt:lpstr>
      <vt:lpstr>Agosto2018</vt:lpstr>
      <vt:lpstr>Setembro2018</vt:lpstr>
      <vt:lpstr>Outubro2018</vt:lpstr>
      <vt:lpstr>Novembro2018</vt:lpstr>
      <vt:lpstr>Dezembro2018</vt:lpstr>
      <vt:lpstr>Janeiro2019</vt:lpstr>
      <vt:lpstr>Fevereiro2019</vt:lpstr>
      <vt:lpstr>Março2019</vt:lpstr>
      <vt:lpstr>Abril2019</vt:lpstr>
      <vt:lpstr>Maio2019</vt:lpstr>
      <vt:lpstr>Junho2019</vt:lpstr>
      <vt:lpstr>Julho2019</vt:lpstr>
      <vt:lpstr>Agosto2019</vt:lpstr>
    </vt:vector>
  </TitlesOfParts>
  <Company>CAIXA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CAIXA</dc:creator>
  <cp:lastModifiedBy>Jailson Martins Alves</cp:lastModifiedBy>
  <dcterms:created xsi:type="dcterms:W3CDTF">2014-07-01T12:52:39Z</dcterms:created>
  <dcterms:modified xsi:type="dcterms:W3CDTF">2019-05-20T13:30:52Z</dcterms:modified>
</cp:coreProperties>
</file>