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pedcenter.org\dfs\HOME\jcarrillo\Desktop\Excel-Challenge_JC\"/>
    </mc:Choice>
  </mc:AlternateContent>
  <xr:revisionPtr revIDLastSave="0" documentId="13_ncr:1_{218D0CCA-9EAA-42D1-BF8D-3CB0A70AC373}" xr6:coauthVersionLast="36" xr6:coauthVersionMax="36" xr10:uidLastSave="{00000000-0000-0000-0000-000000000000}"/>
  <bookViews>
    <workbookView xWindow="0" yWindow="0" windowWidth="14376" windowHeight="12780" firstSheet="3" activeTab="6" xr2:uid="{00000000-000D-0000-FFFF-FFFF00000000}"/>
  </bookViews>
  <sheets>
    <sheet name="Sheet1" sheetId="1" r:id="rId1"/>
    <sheet name="Sheet2" sheetId="5" r:id="rId2"/>
    <sheet name="Sheet3" sheetId="6" r:id="rId3"/>
    <sheet name="Sheet4" sheetId="7" r:id="rId4"/>
    <sheet name="Sheet5" sheetId="8" r:id="rId5"/>
    <sheet name="Sheet6" sheetId="9" r:id="rId6"/>
    <sheet name="Sheet7" sheetId="11" r:id="rId7"/>
  </sheets>
  <definedNames>
    <definedName name="goal">Sheet1!$D$2:$D$4115</definedName>
    <definedName name="State">Sheet1!$F$2:$F$4115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9" l="1"/>
  <c r="K3" i="9"/>
  <c r="K4" i="9"/>
  <c r="K5" i="9"/>
  <c r="K6" i="9"/>
  <c r="K7" i="9"/>
  <c r="K8" i="9"/>
  <c r="K9" i="9"/>
  <c r="K10" i="9"/>
  <c r="K2" i="9"/>
  <c r="J11" i="9"/>
  <c r="J10" i="9"/>
  <c r="J9" i="9"/>
  <c r="J8" i="9"/>
  <c r="J7" i="9"/>
  <c r="J6" i="9"/>
  <c r="J5" i="9"/>
  <c r="J4" i="9"/>
  <c r="J3" i="9"/>
  <c r="J2" i="9"/>
  <c r="G2" i="9"/>
  <c r="H13" i="9"/>
  <c r="F13" i="9"/>
  <c r="G13" i="9"/>
  <c r="I3" i="9"/>
  <c r="I4" i="9"/>
  <c r="I5" i="9"/>
  <c r="I9" i="9"/>
  <c r="I8" i="9"/>
  <c r="I10" i="9"/>
  <c r="I6" i="9"/>
  <c r="I7" i="9"/>
  <c r="F2" i="9"/>
  <c r="G3" i="9"/>
  <c r="G4" i="9"/>
  <c r="G5" i="9"/>
  <c r="G9" i="9"/>
  <c r="G8" i="9"/>
  <c r="G10" i="9"/>
  <c r="G6" i="9"/>
  <c r="G7" i="9"/>
  <c r="F3" i="9"/>
  <c r="F4" i="9"/>
  <c r="H4" i="9" s="1"/>
  <c r="F5" i="9"/>
  <c r="F9" i="9"/>
  <c r="H9" i="9" s="1"/>
  <c r="F8" i="9"/>
  <c r="F10" i="9"/>
  <c r="H10" i="9" s="1"/>
  <c r="F6" i="9"/>
  <c r="F7" i="9"/>
  <c r="H7" i="9" s="1"/>
  <c r="H3" i="9" l="1"/>
  <c r="H5" i="9"/>
  <c r="H6" i="9"/>
  <c r="G11" i="9"/>
  <c r="H8" i="9"/>
  <c r="F11" i="9"/>
  <c r="H2" i="9"/>
  <c r="H11" i="9" l="1"/>
  <c r="F45" i="5" l="1"/>
  <c r="F46" i="5"/>
  <c r="F44" i="5"/>
  <c r="F43" i="5"/>
  <c r="F42" i="5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D1" i="5" l="1"/>
  <c r="H37" i="5"/>
  <c r="H36" i="5"/>
  <c r="E31" i="5"/>
  <c r="E33" i="5"/>
  <c r="E30" i="5"/>
  <c r="E37" i="5"/>
  <c r="E32" i="5"/>
  <c r="E34" i="5"/>
  <c r="E36" i="5"/>
  <c r="E38" i="5"/>
  <c r="E35" i="5"/>
  <c r="C31" i="5"/>
  <c r="C33" i="5"/>
  <c r="C30" i="5"/>
  <c r="C37" i="5"/>
  <c r="C32" i="5"/>
  <c r="C34" i="5"/>
  <c r="C36" i="5"/>
  <c r="C38" i="5"/>
  <c r="C35" i="5"/>
  <c r="D27" i="5"/>
  <c r="E25" i="5" s="1"/>
  <c r="B27" i="5"/>
  <c r="C26" i="5" s="1"/>
  <c r="C15" i="5"/>
  <c r="D15" i="5"/>
  <c r="I36" i="5" s="1"/>
  <c r="E15" i="5"/>
  <c r="B15" i="5"/>
  <c r="G6" i="5"/>
  <c r="G7" i="5"/>
  <c r="G8" i="5"/>
  <c r="G9" i="5"/>
  <c r="G10" i="5"/>
  <c r="G11" i="5"/>
  <c r="G12" i="5"/>
  <c r="G13" i="5"/>
  <c r="G5" i="5"/>
  <c r="C9" i="9"/>
  <c r="B9" i="9"/>
  <c r="C8" i="9"/>
  <c r="C7" i="9"/>
  <c r="C6" i="9"/>
  <c r="C5" i="9"/>
  <c r="E24" i="5" l="1"/>
  <c r="E21" i="5"/>
  <c r="E19" i="5"/>
  <c r="E26" i="5"/>
  <c r="E20" i="5"/>
  <c r="E18" i="5"/>
  <c r="E22" i="5"/>
  <c r="C22" i="5"/>
  <c r="E23" i="5"/>
  <c r="C19" i="5"/>
  <c r="C21" i="5"/>
  <c r="C23" i="5"/>
  <c r="C20" i="5"/>
  <c r="C25" i="5"/>
  <c r="C18" i="5"/>
  <c r="C24" i="5"/>
  <c r="B8" i="9"/>
  <c r="B7" i="9"/>
  <c r="B6" i="9"/>
  <c r="B5" i="9"/>
  <c r="B4" i="9"/>
  <c r="C4" i="9"/>
  <c r="B2" i="9"/>
  <c r="C2" i="9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3" i="8"/>
  <c r="B13" i="8" l="1"/>
  <c r="B12" i="8"/>
  <c r="B11" i="8"/>
  <c r="B10" i="8"/>
  <c r="B9" i="8"/>
  <c r="B8" i="8"/>
  <c r="B7" i="8"/>
  <c r="B6" i="8"/>
  <c r="B5" i="8"/>
  <c r="B4" i="8"/>
  <c r="B2" i="8" l="1"/>
  <c r="T2" i="1" l="1"/>
  <c r="S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<sst xmlns="http://schemas.openxmlformats.org/spreadsheetml/2006/main" count="36777" uniqueCount="8415">
  <si>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</si>
  <si>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</si>
  <si>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</si>
  <si>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</si>
  <si>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</si>
  <si>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</si>
  <si>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</si>
  <si>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</si>
  <si>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</si>
  <si>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</si>
  <si>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</si>
  <si>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</si>
  <si>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</si>
  <si>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</si>
  <si>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</si>
  <si>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</si>
  <si>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</si>
  <si>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</si>
  <si>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</si>
  <si>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</si>
  <si>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</si>
  <si>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</si>
  <si>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</si>
  <si>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</si>
  <si>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</si>
  <si>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</si>
  <si>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</si>
  <si>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</si>
  <si>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</si>
  <si>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</si>
  <si>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</si>
  <si>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</si>
  <si>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</si>
  <si>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</si>
  <si>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</si>
  <si>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</si>
  <si>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</si>
  <si>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</si>
  <si>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</si>
  <si>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</si>
  <si>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</si>
  <si>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</si>
  <si>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</si>
  <si>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</si>
  <si>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</si>
  <si>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</si>
  <si>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</si>
  <si>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</si>
  <si>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</si>
  <si>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</si>
  <si>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</si>
  <si>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</si>
  <si>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</si>
  <si>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</si>
  <si>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</si>
  <si>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</si>
  <si>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</si>
  <si>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</si>
  <si>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</si>
  <si>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</si>
  <si>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</si>
  <si>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</si>
  <si>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</si>
  <si>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</si>
  <si>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</si>
  <si>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</si>
  <si>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</si>
  <si>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</si>
  <si>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</si>
  <si>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</si>
  <si>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</si>
  <si>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</si>
  <si>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</si>
  <si>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</si>
  <si>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</si>
  <si>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</si>
  <si>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</si>
  <si>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</si>
  <si>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</si>
  <si>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</si>
  <si>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</si>
  <si>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</si>
  <si>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</si>
  <si>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</si>
  <si>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</si>
  <si>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</si>
  <si>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</si>
  <si>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</si>
  <si>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</si>
  <si>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</si>
  <si>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</si>
  <si>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</si>
  <si>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</si>
  <si>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</si>
  <si>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</si>
  <si>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</si>
  <si>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</si>
  <si>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</si>
  <si>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</si>
  <si>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</si>
  <si>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</si>
  <si>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</si>
  <si>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</si>
  <si>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</si>
  <si>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</si>
  <si>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</si>
  <si>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</si>
  <si>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</si>
  <si>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</si>
  <si>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</si>
  <si>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</si>
  <si>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</si>
  <si>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</si>
  <si>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</si>
  <si>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</si>
  <si>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</si>
  <si>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</si>
  <si>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</si>
  <si>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</si>
  <si>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</si>
  <si>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</si>
  <si>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</si>
  <si>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</si>
  <si>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</si>
  <si>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</si>
  <si>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</si>
  <si>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</si>
  <si>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</si>
  <si>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</si>
  <si>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</si>
  <si>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</si>
  <si>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</si>
  <si>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</si>
  <si>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</si>
  <si>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</si>
  <si>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</si>
  <si>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</si>
  <si>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</si>
  <si>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</si>
  <si>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</si>
  <si>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</si>
  <si>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</si>
  <si>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</si>
  <si>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</si>
  <si>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</si>
  <si>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</si>
  <si>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</si>
  <si>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</si>
  <si>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</si>
  <si>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</si>
  <si>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</si>
  <si>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</si>
  <si>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</si>
  <si>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</si>
  <si>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</si>
  <si>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</si>
  <si>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</si>
  <si>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</si>
  <si>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</si>
  <si>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</si>
  <si>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</si>
  <si>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</si>
  <si>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</si>
  <si>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</si>
  <si>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</si>
  <si>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</si>
  <si>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</si>
  <si>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</si>
  <si>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</si>
  <si>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</si>
  <si>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</si>
  <si>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</si>
  <si>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</si>
  <si>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</si>
  <si>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</si>
  <si>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</si>
  <si>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</si>
  <si>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</si>
  <si>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</si>
  <si>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</si>
  <si>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</si>
  <si>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</si>
  <si>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</si>
  <si>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</si>
  <si>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</si>
  <si>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</si>
  <si>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</si>
  <si>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</si>
  <si>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</si>
  <si>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</si>
  <si>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</si>
  <si>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</si>
  <si>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</si>
  <si>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</si>
  <si>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</si>
  <si>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</si>
  <si>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</si>
  <si>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</si>
  <si>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</si>
  <si>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</si>
  <si>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</si>
  <si>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</si>
  <si>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</si>
  <si>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</si>
  <si>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</si>
  <si>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</si>
  <si>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</si>
  <si>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</si>
  <si>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</si>
  <si>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</si>
  <si>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</si>
  <si>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</si>
  <si>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</si>
  <si>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</si>
  <si>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</si>
  <si>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</si>
  <si>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</si>
  <si>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</si>
  <si>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</si>
  <si>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</si>
  <si>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</si>
  <si>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</si>
  <si>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</si>
  <si>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</si>
  <si>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</si>
  <si>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</si>
  <si>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</si>
  <si>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</si>
  <si>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</si>
  <si>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</si>
  <si>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</si>
  <si>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</si>
  <si>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</si>
  <si>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</si>
  <si>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</si>
  <si>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</si>
  <si>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</si>
  <si>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</si>
  <si>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</si>
  <si>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</si>
  <si>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</si>
  <si>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</si>
  <si>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</si>
  <si>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</si>
  <si>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</si>
  <si>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</si>
  <si>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</si>
  <si>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</si>
  <si>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</si>
  <si>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</si>
  <si>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</si>
  <si>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</si>
  <si>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</si>
  <si>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</si>
  <si>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</si>
  <si>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</si>
  <si>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</si>
  <si>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</si>
  <si>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</si>
  <si>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</si>
  <si>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</si>
  <si>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</si>
  <si>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</si>
  <si>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</si>
  <si>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</si>
  <si>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</si>
  <si>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</si>
  <si>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</si>
  <si>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</si>
  <si>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</si>
  <si>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</si>
  <si>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</si>
  <si>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</si>
  <si>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</si>
  <si>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</si>
  <si>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</si>
  <si>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</si>
  <si>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</si>
  <si>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</si>
  <si>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</si>
  <si>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</si>
  <si>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</si>
  <si>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</si>
  <si>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</si>
  <si>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</si>
  <si>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</si>
  <si>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</si>
  <si>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</si>
  <si>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</si>
  <si>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</si>
  <si>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</si>
  <si>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</si>
  <si>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</si>
  <si>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</si>
  <si>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</si>
  <si>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</si>
  <si>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</si>
  <si>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</si>
  <si>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</si>
  <si>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</si>
  <si>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</si>
  <si>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</si>
  <si>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</si>
  <si>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</si>
  <si>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</si>
  <si>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</si>
  <si>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</si>
  <si>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</si>
  <si>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</si>
  <si>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</si>
  <si>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</si>
  <si>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</si>
  <si>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</si>
  <si>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</si>
  <si>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</si>
  <si>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</si>
  <si>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</si>
  <si>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</si>
  <si>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</si>
  <si>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</si>
  <si>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</si>
  <si>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</si>
  <si>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</si>
  <si>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</si>
  <si>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</si>
  <si>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</si>
  <si>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</si>
  <si>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</si>
  <si>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</si>
  <si>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</si>
  <si>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</si>
  <si>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</si>
  <si>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</si>
  <si>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</si>
  <si>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</si>
  <si>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</si>
  <si>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</si>
  <si>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</si>
  <si>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</si>
  <si>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</si>
  <si>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</si>
  <si>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</si>
  <si>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</si>
  <si>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</si>
  <si>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</si>
  <si>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</si>
  <si>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</si>
  <si>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</si>
  <si>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</si>
  <si>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</si>
  <si>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</si>
  <si>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</si>
  <si>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</si>
  <si>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</si>
  <si>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</si>
  <si>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</si>
  <si>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</si>
  <si>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</si>
  <si>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</si>
  <si>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</si>
  <si>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</si>
  <si>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</si>
  <si>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</si>
  <si>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</si>
  <si>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</si>
  <si>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</si>
  <si>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</si>
  <si>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</si>
  <si>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</si>
  <si>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</si>
  <si>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</si>
  <si>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</si>
  <si>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</si>
  <si>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</si>
  <si>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</si>
  <si>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</si>
  <si>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</si>
  <si>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</si>
  <si>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</si>
  <si>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</si>
  <si>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</si>
  <si>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</si>
  <si>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</si>
  <si>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</si>
  <si>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</si>
  <si>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</si>
  <si>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</si>
  <si>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</si>
  <si>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</si>
  <si>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</si>
  <si>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</si>
  <si>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</si>
  <si>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</si>
  <si>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</si>
  <si>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</si>
  <si>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</si>
  <si>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</si>
  <si>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</si>
  <si>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</si>
  <si>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</si>
  <si>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</si>
  <si>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</si>
  <si>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</si>
  <si>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</si>
  <si>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</si>
  <si>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</si>
  <si>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</si>
  <si>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</si>
  <si>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</si>
  <si>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</si>
  <si>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</si>
  <si>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</si>
  <si>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</si>
  <si>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</si>
  <si>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</si>
  <si>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</si>
  <si>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</si>
  <si>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</si>
  <si>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</si>
  <si>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</si>
  <si>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</si>
  <si>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</si>
  <si>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</si>
  <si>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</si>
  <si>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</si>
  <si>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</si>
  <si>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</si>
  <si>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</si>
  <si>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</si>
  <si>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</si>
  <si>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</si>
  <si>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</si>
  <si>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</si>
  <si>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</si>
  <si>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</si>
  <si>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</si>
  <si>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</si>
  <si>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</si>
  <si>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</si>
  <si>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</si>
  <si>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</si>
  <si>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</si>
  <si>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</si>
  <si>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</si>
  <si>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</si>
  <si>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</si>
  <si>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</si>
  <si>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</si>
  <si>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</si>
  <si>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</si>
  <si>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</si>
  <si>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</si>
  <si>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</si>
  <si>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</si>
  <si>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</si>
  <si>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</si>
  <si>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</si>
  <si>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</si>
  <si>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</si>
  <si>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</si>
  <si>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</si>
  <si>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</si>
  <si>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</si>
  <si>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</si>
  <si>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</si>
  <si>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</si>
  <si>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</si>
  <si>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</si>
  <si>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</si>
  <si>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</si>
  <si>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</si>
  <si>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</si>
  <si>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</si>
  <si>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</si>
  <si>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</si>
  <si>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</si>
  <si>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</si>
  <si>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</si>
  <si>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</si>
  <si>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</si>
  <si>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</si>
  <si>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</si>
  <si>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</si>
  <si>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</si>
  <si>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</si>
  <si>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</si>
  <si>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</si>
  <si>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</si>
  <si>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</si>
  <si>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</si>
  <si>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</si>
  <si>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</si>
  <si>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</si>
  <si>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</si>
  <si>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</si>
  <si>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</si>
  <si>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</si>
  <si>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</si>
  <si>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</si>
  <si>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</si>
  <si>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</si>
  <si>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</si>
  <si>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</si>
  <si>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</si>
  <si>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</si>
  <si>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</si>
  <si>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</si>
  <si>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</si>
  <si>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</si>
  <si>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</si>
  <si>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</si>
  <si>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</si>
  <si>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</si>
  <si>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</si>
  <si>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</si>
  <si>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</si>
  <si>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</si>
  <si>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</si>
  <si>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</si>
  <si>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</si>
  <si>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</si>
  <si>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</si>
  <si>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</si>
  <si>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</si>
  <si>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</si>
  <si>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</si>
  <si>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</si>
  <si>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</si>
  <si>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</si>
  <si>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</si>
  <si>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</si>
  <si>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</si>
  <si>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</si>
  <si>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</si>
  <si>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</si>
  <si>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</si>
  <si>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</si>
  <si>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</si>
  <si>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</si>
  <si>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</si>
  <si>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</si>
  <si>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</si>
  <si>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</si>
  <si>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</si>
  <si>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</si>
  <si>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</si>
  <si>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</si>
  <si>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</si>
  <si>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</si>
  <si>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</si>
  <si>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</si>
  <si>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</si>
  <si>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</si>
  <si>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</si>
  <si>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</si>
  <si>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</si>
  <si>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</si>
  <si>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</si>
  <si>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</si>
  <si>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</si>
  <si>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</si>
  <si>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</si>
  <si>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</si>
  <si>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</si>
  <si>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</si>
  <si>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</si>
  <si>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</si>
  <si>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</si>
  <si>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</si>
  <si>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</si>
  <si>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</si>
  <si>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</si>
  <si>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</si>
  <si>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</si>
  <si>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</si>
  <si>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</si>
  <si>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</si>
  <si>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</si>
  <si>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</si>
  <si>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</si>
  <si>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</si>
  <si>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</si>
  <si>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</si>
  <si>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</si>
  <si>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</si>
  <si>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</si>
  <si>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</si>
  <si>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</si>
  <si>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</si>
  <si>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</si>
  <si>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</si>
  <si>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</si>
  <si>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</si>
  <si>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</si>
  <si>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</si>
  <si>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</si>
  <si>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</si>
  <si>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</si>
  <si>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</si>
  <si>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</si>
  <si>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</si>
  <si>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</si>
  <si>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</si>
  <si>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</si>
  <si>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</si>
  <si>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</si>
  <si>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</si>
  <si>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</si>
  <si>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</si>
  <si>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</si>
  <si>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</si>
  <si>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</si>
  <si>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</si>
  <si>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</si>
  <si>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</si>
  <si>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</si>
  <si>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</si>
  <si>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</si>
  <si>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</si>
  <si>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</si>
  <si>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</si>
  <si>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</si>
  <si>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</si>
  <si>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</si>
  <si>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</si>
  <si>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</si>
  <si>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</si>
  <si>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</si>
  <si>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</si>
  <si>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</si>
  <si>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</si>
  <si>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</si>
  <si>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</si>
  <si>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</si>
  <si>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</si>
  <si>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</si>
  <si>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</si>
  <si>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</si>
  <si>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</si>
  <si>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</si>
  <si>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</si>
  <si>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</si>
  <si>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</si>
  <si>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</si>
  <si>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</si>
  <si>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</si>
  <si>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</si>
  <si>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</si>
  <si>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</si>
  <si>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</si>
  <si>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</si>
  <si>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</si>
  <si>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</si>
  <si>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</si>
  <si>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</si>
  <si>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</si>
  <si>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</si>
  <si>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</si>
  <si>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</si>
  <si>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</si>
  <si>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</si>
  <si>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</si>
  <si>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</si>
  <si>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</si>
  <si>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</si>
  <si>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</si>
  <si>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</si>
  <si>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</si>
  <si>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</si>
  <si>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</si>
  <si>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</si>
  <si>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</si>
  <si>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</si>
  <si>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</si>
  <si>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</si>
  <si>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</si>
  <si>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</si>
  <si>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</si>
  <si>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</si>
  <si>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</si>
  <si>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</si>
  <si>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</si>
  <si>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</si>
  <si>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</si>
  <si>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</si>
  <si>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</si>
  <si>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</si>
  <si>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</si>
  <si>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</si>
  <si>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</si>
  <si>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</si>
  <si>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</si>
  <si>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</si>
  <si>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</si>
  <si>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</si>
  <si>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</si>
  <si>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</si>
  <si>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</si>
  <si>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</si>
  <si>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</si>
  <si>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</si>
  <si>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</si>
  <si>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</si>
  <si>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</si>
  <si>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</si>
  <si>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</si>
  <si>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</si>
  <si>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</si>
  <si>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</si>
  <si>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</si>
  <si>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</si>
  <si>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</si>
  <si>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</si>
  <si>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</si>
  <si>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</si>
  <si>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</si>
  <si>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</si>
  <si>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</si>
  <si>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</si>
  <si>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</si>
  <si>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</si>
  <si>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</si>
  <si>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</si>
  <si>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</si>
  <si>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</si>
  <si>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</si>
  <si>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</si>
  <si>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</si>
  <si>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</si>
  <si>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</si>
  <si>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</si>
  <si>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</si>
  <si>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</si>
  <si>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</si>
  <si>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</si>
  <si>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</si>
  <si>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</si>
  <si>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</si>
  <si>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</si>
  <si>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</si>
  <si>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</si>
  <si>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</si>
  <si>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</si>
  <si>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</si>
  <si>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</si>
  <si>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</si>
  <si>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</si>
  <si>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</si>
  <si>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</si>
  <si>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</si>
  <si>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</si>
  <si>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</si>
  <si>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</si>
  <si>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</si>
  <si>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</si>
  <si>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</si>
  <si>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</si>
  <si>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</si>
  <si>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</si>
  <si>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</si>
  <si>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</si>
  <si>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</si>
  <si>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</si>
  <si>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</si>
  <si>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</si>
  <si>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</si>
  <si>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</si>
  <si>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</si>
  <si>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</si>
  <si>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</si>
  <si>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</si>
  <si>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</si>
  <si>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</si>
  <si>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</si>
  <si>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</si>
  <si>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</si>
  <si>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</si>
  <si>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</si>
  <si>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</si>
  <si>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</si>
  <si>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</si>
  <si>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</si>
  <si>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</si>
  <si>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</si>
  <si>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</si>
  <si>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</si>
  <si>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</si>
  <si>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</si>
  <si>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</si>
  <si>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</si>
  <si>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</si>
  <si>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</si>
  <si>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</si>
  <si>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</si>
  <si>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</si>
  <si>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</si>
  <si>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</si>
  <si>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</si>
  <si>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</si>
  <si>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</si>
  <si>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</si>
  <si>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</si>
  <si>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</si>
  <si>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</si>
  <si>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</si>
  <si>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</si>
  <si>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</si>
  <si>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</si>
  <si>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</si>
  <si>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</si>
  <si>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</si>
  <si>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</si>
  <si>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</si>
  <si>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</si>
  <si>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</si>
  <si>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</si>
  <si>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</si>
  <si>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</si>
  <si>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</si>
  <si>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</si>
  <si>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</si>
  <si>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</si>
  <si>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</si>
  <si>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</si>
  <si>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</si>
  <si>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</si>
  <si>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</si>
  <si>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</si>
  <si>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</si>
  <si>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</si>
  <si>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</si>
  <si>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</si>
  <si>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</si>
  <si>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</si>
  <si>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</si>
  <si>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</si>
  <si>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</si>
  <si>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</si>
  <si>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</si>
  <si>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</si>
  <si>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</si>
  <si>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</si>
  <si>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</si>
  <si>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</si>
  <si>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</si>
  <si>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</si>
  <si>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</si>
  <si>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</si>
  <si>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</si>
  <si>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</si>
  <si>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</si>
  <si>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</si>
  <si>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</si>
  <si>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</si>
  <si>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</si>
  <si>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</si>
  <si>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</si>
  <si>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</si>
  <si>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</si>
  <si>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</si>
  <si>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</si>
  <si>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</si>
  <si>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</si>
  <si>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</si>
  <si>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</si>
  <si>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</si>
  <si>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</si>
  <si>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</si>
  <si>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</si>
  <si>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</si>
  <si>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</si>
  <si>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</si>
  <si>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</si>
  <si>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</si>
  <si>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</si>
  <si>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</si>
  <si>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</si>
  <si>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</si>
  <si>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</si>
  <si>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</si>
  <si>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</si>
  <si>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</si>
  <si>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</si>
  <si>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</si>
  <si>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</si>
  <si>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</si>
  <si>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</si>
  <si>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</si>
  <si>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</si>
  <si>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</si>
  <si>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</si>
  <si>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</si>
  <si>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</si>
  <si>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</si>
  <si>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</si>
  <si>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</si>
  <si>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</si>
  <si>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</si>
  <si>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</si>
  <si>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</si>
  <si>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</si>
  <si>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</si>
  <si>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</si>
  <si>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</si>
  <si>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</si>
  <si>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</si>
  <si>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</si>
  <si>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</si>
  <si>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</si>
  <si>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</si>
  <si>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</si>
  <si>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</si>
  <si>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</si>
  <si>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</si>
  <si>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</si>
  <si>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</si>
  <si>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</si>
  <si>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</si>
  <si>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</si>
  <si>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</si>
  <si>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</si>
  <si>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</si>
  <si>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</si>
  <si>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</si>
  <si>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</si>
  <si>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</si>
  <si>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</si>
  <si>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</si>
  <si>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</si>
  <si>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</si>
  <si>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</si>
  <si>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</si>
  <si>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</si>
  <si>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</si>
  <si>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</si>
  <si>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</si>
  <si>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</si>
  <si>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</si>
  <si>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</si>
  <si>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</si>
  <si>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</si>
  <si>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</si>
  <si>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</si>
  <si>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</si>
  <si>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</si>
  <si>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</si>
  <si>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</si>
  <si>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</si>
  <si>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</si>
  <si>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</si>
  <si>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</si>
  <si>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</si>
  <si>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</si>
  <si>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</si>
  <si>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</si>
  <si>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</si>
  <si>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</si>
  <si>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</si>
  <si>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</si>
  <si>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</si>
  <si>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</si>
  <si>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</si>
  <si>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</si>
  <si>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</si>
  <si>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</si>
  <si>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</si>
  <si>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</si>
  <si>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</si>
  <si>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</si>
  <si>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</si>
  <si>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</si>
  <si>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</si>
  <si>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</si>
  <si>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</si>
  <si>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</si>
  <si>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</si>
  <si>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</si>
  <si>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</si>
  <si>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</si>
  <si>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</si>
  <si>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</si>
  <si>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</si>
  <si>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</si>
  <si>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</si>
  <si>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</si>
  <si>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</si>
  <si>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</si>
  <si>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</si>
  <si>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</si>
  <si>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</si>
  <si>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</si>
  <si>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</si>
  <si>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</si>
  <si>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</si>
  <si>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</si>
  <si>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</si>
  <si>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</si>
  <si>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</si>
  <si>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</si>
  <si>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</si>
  <si>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</si>
  <si>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</si>
  <si>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</si>
  <si>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</si>
  <si>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</si>
  <si>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</si>
  <si>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</si>
  <si>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</si>
  <si>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</si>
  <si>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</si>
  <si>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</si>
  <si>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</si>
  <si>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</si>
  <si>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</si>
  <si>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</si>
  <si>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</si>
  <si>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</si>
  <si>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</si>
  <si>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</si>
  <si>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</si>
  <si>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</si>
  <si>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</si>
  <si>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</si>
  <si>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</si>
  <si>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</si>
  <si>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</si>
  <si>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</si>
  <si>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</si>
  <si>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</si>
  <si>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</si>
  <si>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</si>
  <si>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</si>
  <si>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</si>
  <si>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</si>
  <si>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</si>
  <si>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</si>
  <si>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</si>
  <si>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</si>
  <si>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</si>
  <si>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</si>
  <si>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</si>
  <si>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</si>
  <si>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</si>
  <si>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</si>
  <si>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</si>
  <si>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</si>
  <si>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</si>
  <si>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</si>
  <si>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</si>
  <si>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</si>
  <si>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</si>
  <si>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</si>
  <si>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</si>
  <si>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</si>
  <si>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</si>
  <si>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</si>
  <si>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</si>
  <si>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</si>
  <si>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</si>
  <si>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</si>
  <si>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</si>
  <si>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</si>
  <si>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</si>
  <si>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</si>
  <si>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</si>
  <si>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</si>
  <si>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</si>
  <si>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</si>
  <si>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</si>
  <si>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</si>
  <si>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</si>
  <si>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</si>
  <si>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</si>
  <si>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</si>
  <si>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</si>
  <si>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</si>
  <si>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</si>
  <si>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</si>
  <si>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</si>
  <si>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</si>
  <si>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</si>
  <si>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</si>
  <si>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</si>
  <si>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</si>
  <si>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</si>
  <si>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</si>
  <si>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</si>
  <si>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</si>
  <si>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</si>
  <si>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</si>
  <si>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</si>
  <si>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</si>
  <si>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</si>
  <si>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</si>
  <si>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</si>
  <si>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</si>
  <si>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</si>
  <si>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</si>
  <si>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</si>
  <si>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</si>
  <si>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</si>
  <si>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</si>
  <si>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</si>
  <si>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</si>
  <si>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</si>
  <si>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</si>
  <si>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</si>
  <si>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</si>
  <si>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</si>
  <si>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</si>
  <si>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</si>
  <si>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</si>
  <si>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</si>
  <si>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</si>
  <si>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</si>
  <si>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</si>
  <si>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</si>
  <si>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</si>
  <si>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</si>
  <si>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</si>
  <si>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</si>
  <si>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</si>
  <si>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</si>
  <si>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</si>
  <si>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</si>
  <si>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</si>
  <si>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</si>
  <si>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</si>
  <si>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</si>
  <si>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</si>
  <si>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</si>
  <si>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</si>
  <si>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</si>
  <si>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</si>
  <si>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</si>
  <si>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</si>
  <si>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</si>
  <si>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</si>
  <si>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</si>
  <si>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</si>
  <si>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</si>
  <si>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</si>
  <si>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</si>
  <si>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</si>
  <si>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</si>
  <si>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</si>
  <si>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</si>
  <si>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</si>
  <si>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</si>
  <si>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</si>
  <si>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</si>
  <si>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</si>
  <si>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</si>
  <si>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</si>
  <si>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</si>
  <si>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</si>
  <si>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</si>
  <si>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</si>
  <si>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</si>
  <si>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</si>
  <si>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</si>
  <si>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</si>
  <si>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</si>
  <si>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</si>
  <si>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</si>
  <si>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</si>
  <si>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</si>
  <si>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</si>
  <si>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</si>
  <si>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</si>
  <si>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</si>
  <si>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</si>
  <si>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</si>
  <si>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</si>
  <si>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</si>
  <si>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</si>
  <si>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</si>
  <si>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</si>
  <si>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</si>
  <si>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</si>
  <si>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</si>
  <si>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</si>
  <si>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</si>
  <si>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</si>
  <si>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</si>
  <si>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</si>
  <si>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</si>
  <si>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</si>
  <si>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</si>
  <si>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</si>
  <si>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</si>
  <si>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</si>
  <si>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</si>
  <si>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</si>
  <si>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</si>
  <si>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</si>
  <si>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</si>
  <si>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</si>
  <si>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</si>
  <si>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</si>
  <si>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</si>
  <si>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</si>
  <si>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</si>
  <si>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</si>
  <si>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</si>
  <si>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</si>
  <si>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</si>
  <si>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</si>
  <si>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</si>
  <si>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</si>
  <si>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</si>
  <si>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</si>
  <si>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</si>
  <si>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</si>
  <si>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</si>
  <si>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</si>
  <si>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</si>
  <si>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</si>
  <si>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</si>
  <si>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</si>
  <si>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</si>
  <si>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</si>
  <si>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</si>
  <si>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</si>
  <si>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</si>
  <si>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</si>
  <si>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</si>
  <si>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</si>
  <si>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</si>
  <si>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</si>
  <si>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</si>
  <si>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</si>
  <si>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</si>
  <si>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</si>
  <si>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</si>
  <si>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</si>
  <si>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</si>
  <si>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</si>
  <si>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</si>
  <si>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</si>
  <si>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</si>
  <si>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</si>
  <si>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</si>
  <si>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</si>
  <si>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</si>
  <si>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</si>
  <si>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</si>
  <si>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</si>
  <si>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</si>
  <si>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</si>
  <si>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</si>
  <si>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</si>
  <si>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</si>
  <si>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</si>
  <si>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</si>
  <si>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</si>
  <si>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</si>
  <si>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</si>
  <si>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</si>
  <si>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</si>
  <si>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</si>
  <si>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</si>
  <si>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</si>
  <si>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</si>
  <si>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</si>
  <si>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</si>
  <si>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</si>
  <si>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</si>
  <si>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</si>
  <si>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</si>
  <si>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</si>
  <si>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</si>
  <si>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</si>
  <si>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</si>
  <si>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</si>
  <si>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</si>
  <si>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</si>
  <si>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</si>
  <si>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</si>
  <si>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</si>
  <si>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</si>
  <si>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</si>
  <si>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</si>
  <si>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</si>
  <si>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</si>
  <si>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</si>
  <si>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</si>
  <si>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</si>
  <si>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</si>
  <si>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</si>
  <si>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</si>
  <si>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</si>
  <si>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</si>
  <si>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</si>
  <si>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</si>
  <si>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</si>
  <si>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</si>
  <si>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</si>
  <si>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</si>
  <si>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</si>
  <si>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</si>
  <si>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</si>
  <si>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</si>
  <si>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</si>
  <si>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</si>
  <si>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</si>
  <si>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</si>
  <si>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</si>
  <si>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</si>
  <si>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</si>
  <si>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</si>
  <si>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</si>
  <si>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</si>
  <si>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</si>
  <si>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</si>
  <si>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</si>
  <si>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</si>
  <si>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</si>
  <si>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</si>
  <si>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</si>
  <si>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</si>
  <si>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</si>
  <si>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</si>
  <si>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</si>
  <si>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</si>
  <si>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</si>
  <si>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</si>
  <si>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</si>
  <si>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</si>
  <si>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</si>
  <si>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</si>
  <si>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</si>
  <si>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</si>
  <si>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</si>
  <si>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</si>
  <si>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</si>
  <si>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</si>
  <si>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</si>
  <si>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</si>
  <si>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</si>
  <si>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</si>
  <si>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</si>
  <si>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</si>
  <si>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</si>
  <si>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</si>
  <si>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</si>
  <si>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</si>
  <si>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</si>
  <si>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</si>
  <si>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</si>
  <si>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</si>
  <si>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</si>
  <si>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</si>
  <si>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</si>
  <si>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</si>
  <si>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</si>
  <si>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</si>
  <si>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</si>
  <si>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</si>
  <si>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</si>
  <si>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</si>
  <si>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</si>
  <si>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</si>
  <si>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</si>
  <si>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</si>
  <si>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</si>
  <si>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</si>
  <si>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</si>
  <si>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</si>
  <si>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</si>
  <si>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</si>
  <si>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</si>
  <si>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</si>
  <si>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</si>
  <si>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</si>
  <si>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</si>
  <si>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</si>
  <si>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</si>
  <si>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</si>
  <si>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</si>
  <si>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</si>
  <si>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</si>
  <si>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</si>
  <si>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</si>
  <si>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</si>
  <si>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</si>
  <si>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</si>
  <si>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</si>
  <si>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</si>
  <si>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</si>
  <si>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</si>
  <si>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</si>
  <si>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</si>
  <si>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</si>
  <si>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</si>
  <si>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</si>
  <si>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</si>
  <si>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</si>
  <si>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</si>
  <si>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</si>
  <si>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</si>
  <si>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</si>
  <si>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</si>
  <si>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</si>
  <si>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</si>
  <si>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</si>
  <si>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</si>
  <si>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</si>
  <si>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</si>
  <si>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</si>
  <si>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</si>
  <si>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</si>
  <si>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</si>
  <si>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</si>
  <si>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</si>
  <si>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</si>
  <si>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</si>
  <si>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</si>
  <si>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</si>
  <si>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</si>
  <si>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</si>
  <si>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</si>
  <si>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</si>
  <si>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</si>
  <si>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</si>
  <si>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</si>
  <si>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</si>
  <si>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</si>
  <si>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</si>
  <si>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</si>
  <si>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</si>
  <si>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</si>
  <si>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</si>
  <si>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</si>
  <si>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</si>
  <si>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</si>
  <si>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</si>
  <si>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</si>
  <si>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</si>
  <si>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</si>
  <si>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</si>
  <si>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</si>
  <si>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</si>
  <si>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</si>
  <si>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</si>
  <si>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</si>
  <si>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</si>
  <si>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</si>
  <si>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</si>
  <si>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</si>
  <si>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</si>
  <si>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</si>
  <si>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</si>
  <si>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</si>
  <si>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</si>
  <si>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</si>
  <si>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</si>
  <si>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</si>
  <si>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</si>
  <si>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</si>
  <si>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</si>
  <si>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</si>
  <si>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</si>
  <si>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</si>
  <si>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</si>
  <si>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</si>
  <si>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</si>
  <si>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</si>
  <si>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</si>
  <si>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</si>
  <si>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</si>
  <si>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</si>
  <si>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</si>
  <si>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</si>
  <si>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</si>
  <si>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</si>
  <si>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</si>
  <si>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</si>
  <si>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</si>
  <si>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</si>
  <si>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</si>
  <si>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</si>
  <si>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</si>
  <si>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</si>
  <si>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</si>
  <si>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</si>
  <si>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</si>
  <si>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</si>
  <si>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</si>
  <si>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</si>
  <si>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</si>
  <si>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</si>
  <si>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</si>
  <si>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</si>
  <si>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</si>
  <si>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</si>
  <si>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</si>
  <si>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</si>
  <si>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</si>
  <si>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</si>
  <si>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</si>
  <si>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</si>
  <si>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</si>
  <si>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</si>
  <si>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</si>
  <si>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</si>
  <si>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</si>
  <si>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</si>
  <si>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</si>
  <si>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</si>
  <si>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</si>
  <si>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</si>
  <si>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</si>
  <si>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</si>
  <si>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</si>
  <si>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</si>
  <si>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</si>
  <si>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</si>
  <si>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</si>
  <si>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</si>
  <si>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</si>
  <si>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</si>
  <si>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</si>
  <si>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</si>
  <si>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</si>
  <si>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</si>
  <si>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</si>
  <si>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</si>
  <si>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</si>
  <si>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</si>
  <si>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</si>
  <si>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</si>
  <si>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</si>
  <si>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</si>
  <si>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</si>
  <si>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</si>
  <si>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</si>
  <si>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</si>
  <si>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</si>
  <si>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</si>
  <si>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</si>
  <si>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</si>
  <si>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</si>
  <si>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</si>
  <si>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</si>
  <si>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</si>
  <si>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</si>
  <si>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</si>
  <si>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</si>
  <si>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</si>
  <si>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</si>
  <si>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</si>
  <si>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</si>
  <si>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</si>
  <si>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</si>
  <si>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</si>
  <si>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</si>
  <si>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</si>
  <si>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</si>
  <si>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</si>
  <si>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</si>
  <si>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</si>
  <si>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</si>
  <si>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</si>
  <si>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</si>
  <si>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</si>
  <si>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</si>
  <si>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</si>
  <si>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</si>
  <si>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</si>
  <si>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</si>
  <si>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</si>
  <si>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</si>
  <si>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</si>
  <si>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</si>
  <si>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</si>
  <si>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</si>
  <si>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</si>
  <si>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</si>
  <si>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</si>
  <si>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</si>
  <si>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</si>
  <si>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</si>
  <si>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</si>
  <si>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</si>
  <si>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</si>
  <si>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</si>
  <si>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</si>
  <si>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</si>
  <si>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</si>
  <si>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</si>
  <si>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</si>
  <si>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</si>
  <si>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</si>
  <si>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</si>
  <si>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</si>
  <si>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</si>
  <si>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</si>
  <si>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</si>
  <si>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</si>
  <si>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</si>
  <si>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</si>
  <si>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</si>
  <si>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</si>
  <si>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</si>
  <si>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</si>
  <si>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</si>
  <si>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</si>
  <si>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</si>
  <si>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</si>
  <si>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</si>
  <si>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</si>
  <si>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</si>
  <si>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</si>
  <si>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</si>
  <si>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</si>
  <si>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</si>
  <si>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</si>
  <si>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</si>
  <si>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</si>
  <si>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</si>
  <si>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</si>
  <si>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</si>
  <si>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</si>
  <si>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</si>
  <si>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</si>
  <si>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</si>
  <si>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</si>
  <si>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</si>
  <si>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</si>
  <si>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</si>
  <si>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</si>
  <si>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</si>
  <si>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</si>
  <si>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</si>
  <si>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</si>
  <si>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</si>
  <si>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</si>
  <si>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</si>
  <si>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</si>
  <si>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</si>
  <si>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</si>
  <si>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</si>
  <si>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</si>
  <si>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</si>
  <si>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</si>
  <si>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</si>
  <si>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</si>
  <si>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</si>
  <si>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</si>
  <si>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</si>
  <si>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</si>
  <si>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</si>
  <si>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</si>
  <si>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</si>
  <si>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</si>
  <si>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</si>
  <si>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</si>
  <si>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</si>
  <si>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</si>
  <si>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</si>
  <si>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</si>
  <si>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</si>
  <si>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</si>
  <si>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</si>
  <si>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</si>
  <si>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</si>
  <si>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</si>
  <si>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</si>
  <si>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</si>
  <si>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</si>
  <si>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</si>
  <si>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</si>
  <si>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</si>
  <si>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</si>
  <si>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</si>
  <si>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</si>
  <si>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</si>
  <si>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</si>
  <si>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</si>
  <si>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</si>
  <si>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</si>
  <si>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</si>
  <si>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</si>
  <si>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</si>
  <si>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</si>
  <si>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</si>
  <si>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</si>
  <si>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</si>
  <si>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</si>
  <si>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</si>
  <si>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</si>
  <si>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</si>
  <si>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</si>
  <si>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</si>
  <si>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</si>
  <si>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</si>
  <si>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</si>
  <si>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</si>
  <si>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</si>
  <si>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</si>
  <si>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</si>
  <si>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</si>
  <si>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</si>
  <si>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</si>
  <si>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</si>
  <si>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</si>
  <si>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</si>
  <si>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</si>
  <si>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</si>
  <si>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</si>
  <si>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</si>
  <si>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</si>
  <si>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</si>
  <si>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</si>
  <si>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</si>
  <si>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</si>
  <si>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</si>
  <si>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</si>
  <si>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</si>
  <si>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</si>
  <si>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</si>
  <si>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</si>
  <si>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</si>
  <si>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</si>
  <si>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</si>
  <si>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</si>
  <si>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</si>
  <si>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</si>
  <si>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</si>
  <si>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</si>
  <si>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</si>
  <si>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</si>
  <si>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</si>
  <si>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</si>
  <si>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</si>
  <si>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</si>
  <si>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</si>
  <si>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</si>
  <si>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</si>
  <si>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</si>
  <si>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</si>
  <si>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</si>
  <si>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</si>
  <si>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</si>
  <si>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</si>
  <si>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</si>
  <si>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</si>
  <si>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</si>
  <si>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</si>
  <si>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</si>
  <si>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</si>
  <si>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</si>
  <si>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</si>
  <si>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</si>
  <si>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</si>
  <si>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</si>
  <si>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</si>
  <si>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</si>
  <si>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</si>
  <si>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</si>
  <si>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</si>
  <si>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</si>
  <si>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</si>
  <si>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</si>
  <si>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</si>
  <si>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</si>
  <si>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</si>
  <si>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</si>
  <si>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</si>
  <si>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</si>
  <si>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</si>
  <si>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</si>
  <si>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</si>
  <si>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</si>
  <si>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</si>
  <si>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</si>
  <si>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</si>
  <si>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</si>
  <si>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</si>
  <si>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</si>
  <si>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</si>
  <si>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</si>
  <si>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</si>
  <si>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</si>
  <si>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</si>
  <si>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</si>
  <si>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</si>
  <si>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</si>
  <si>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</si>
  <si>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</si>
  <si>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</si>
  <si>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</si>
  <si>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</si>
  <si>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</si>
  <si>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</si>
  <si>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</si>
  <si>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</si>
  <si>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</si>
  <si>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</si>
  <si>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</si>
  <si>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</si>
  <si>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</si>
  <si>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</si>
  <si>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</si>
  <si>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</si>
  <si>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</si>
  <si>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</si>
  <si>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</si>
  <si>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</si>
  <si>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</si>
  <si>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</si>
  <si>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</si>
  <si>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</si>
  <si>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</si>
  <si>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</si>
  <si>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</si>
  <si>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</si>
  <si>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</si>
  <si>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</si>
  <si>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</si>
  <si>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</si>
  <si>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</si>
  <si>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</si>
  <si>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</si>
  <si>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</si>
  <si>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</si>
  <si>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</si>
  <si>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</si>
  <si>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</si>
  <si>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</si>
  <si>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</si>
  <si>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</si>
  <si>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</si>
  <si>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</si>
  <si>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</si>
  <si>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</si>
  <si>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</si>
  <si>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</si>
  <si>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</si>
  <si>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</si>
  <si>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</si>
  <si>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</si>
  <si>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</si>
  <si>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</si>
  <si>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</si>
  <si>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</si>
  <si>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</si>
  <si>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</si>
  <si>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</si>
  <si>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</si>
  <si>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</si>
  <si>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</si>
  <si>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</si>
  <si>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</si>
  <si>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</si>
  <si>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</si>
  <si>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</si>
  <si>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</si>
  <si>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</si>
  <si>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</si>
  <si>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</si>
  <si>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</si>
  <si>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</si>
  <si>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</si>
  <si>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</si>
  <si>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</si>
  <si>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</si>
  <si>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</si>
  <si>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</si>
  <si>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</si>
  <si>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</si>
  <si>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</si>
  <si>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</si>
  <si>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</si>
  <si>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</si>
  <si>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</si>
  <si>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</si>
  <si>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</si>
  <si>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</si>
  <si>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</si>
  <si>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</si>
  <si>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</si>
  <si>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</si>
  <si>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</si>
  <si>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</si>
  <si>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</si>
  <si>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</si>
  <si>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</si>
  <si>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</si>
  <si>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</si>
  <si>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</si>
  <si>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</si>
  <si>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</si>
  <si>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</si>
  <si>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</si>
  <si>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</si>
  <si>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</si>
  <si>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</si>
  <si>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</si>
  <si>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</si>
  <si>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</si>
  <si>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</si>
  <si>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</si>
  <si>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</si>
  <si>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</si>
  <si>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</si>
  <si>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</si>
  <si>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</si>
  <si>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</si>
  <si>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</si>
  <si>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</si>
  <si>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</si>
  <si>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</si>
  <si>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</si>
  <si>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</si>
  <si>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</si>
  <si>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</si>
  <si>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</si>
  <si>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</si>
  <si>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</si>
  <si>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</si>
  <si>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</si>
  <si>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</si>
  <si>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</si>
  <si>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</si>
  <si>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</si>
  <si>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</si>
  <si>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</si>
  <si>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</si>
  <si>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</si>
  <si>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</si>
  <si>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</si>
  <si>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</si>
  <si>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</si>
  <si>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</si>
  <si>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</si>
  <si>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</si>
  <si>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</si>
  <si>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</si>
  <si>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</si>
  <si>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</si>
  <si>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</si>
  <si>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</si>
  <si>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</si>
  <si>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</si>
  <si>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</si>
  <si>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</si>
  <si>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</si>
  <si>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</si>
  <si>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</si>
  <si>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</si>
  <si>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</si>
  <si>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</si>
  <si>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</si>
  <si>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</si>
  <si>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</si>
  <si>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</si>
  <si>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</si>
  <si>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</si>
  <si>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</si>
  <si>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</si>
  <si>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</si>
  <si>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</si>
  <si>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</si>
  <si>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</si>
  <si>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</si>
  <si>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</si>
  <si>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</si>
  <si>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</si>
  <si>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</si>
  <si>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</si>
  <si>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</si>
  <si>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</si>
  <si>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</si>
  <si>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</si>
  <si>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</si>
  <si>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</si>
  <si>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</si>
  <si>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</si>
  <si>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</si>
  <si>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</si>
  <si>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</si>
  <si>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</si>
  <si>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</si>
  <si>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</si>
  <si>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</si>
  <si>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</si>
  <si>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</si>
  <si>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</si>
  <si>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</si>
  <si>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</si>
  <si>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</si>
  <si>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</si>
  <si>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</si>
  <si>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</si>
  <si>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</si>
  <si>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</si>
  <si>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</si>
  <si>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</si>
  <si>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</si>
  <si>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</si>
  <si>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</si>
  <si>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</si>
  <si>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</si>
  <si>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</si>
  <si>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</si>
  <si>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</si>
  <si>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</si>
  <si>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</si>
  <si>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</si>
  <si>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</si>
  <si>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</si>
  <si>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</si>
  <si>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</si>
  <si>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</si>
  <si>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</si>
  <si>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</si>
  <si>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</si>
  <si>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</si>
  <si>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</si>
  <si>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</si>
  <si>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</si>
  <si>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</si>
  <si>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</si>
  <si>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</si>
  <si>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</si>
  <si>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</si>
  <si>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</si>
  <si>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</si>
  <si>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</si>
  <si>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</si>
  <si>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</si>
  <si>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</si>
  <si>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</si>
  <si>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</si>
  <si>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</si>
  <si>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</si>
  <si>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</si>
  <si>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</si>
  <si>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</si>
  <si>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</si>
  <si>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</si>
  <si>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</si>
  <si>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</si>
  <si>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</si>
  <si>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</si>
  <si>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</si>
  <si>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</si>
  <si>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</si>
  <si>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</si>
  <si>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</si>
  <si>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</si>
  <si>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</si>
  <si>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</si>
  <si>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</si>
  <si>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</si>
  <si>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</si>
  <si>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</si>
  <si>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</si>
  <si>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</si>
  <si>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</si>
  <si>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</si>
  <si>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</si>
  <si>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</si>
  <si>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</si>
  <si>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</si>
  <si>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</si>
  <si>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</si>
  <si>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</si>
  <si>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</si>
  <si>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</si>
  <si>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</si>
  <si>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</si>
  <si>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</si>
  <si>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</si>
  <si>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</si>
  <si>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</si>
  <si>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</si>
  <si>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</si>
  <si>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</si>
  <si>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</si>
  <si>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</si>
  <si>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</si>
  <si>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</si>
  <si>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</si>
  <si>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</si>
  <si>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</si>
  <si>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</si>
  <si>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</si>
  <si>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</si>
  <si>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</si>
  <si>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</si>
  <si>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</si>
  <si>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</si>
  <si>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</si>
  <si>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</si>
  <si>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</si>
  <si>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</si>
  <si>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</si>
  <si>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</si>
  <si>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</si>
  <si>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</si>
  <si>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</si>
  <si>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</si>
  <si>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</si>
  <si>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</si>
  <si>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</si>
  <si>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</si>
  <si>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</si>
  <si>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</si>
  <si>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</si>
  <si>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</si>
  <si>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</si>
  <si>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</si>
  <si>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</si>
  <si>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</si>
  <si>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</si>
  <si>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</si>
  <si>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</si>
  <si>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</si>
  <si>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</si>
  <si>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</si>
  <si>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</si>
  <si>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</si>
  <si>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</si>
  <si>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</si>
  <si>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</si>
  <si>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</si>
  <si>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</si>
  <si>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</si>
  <si>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</si>
  <si>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</si>
  <si>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</si>
  <si>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</si>
  <si>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</si>
  <si>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</si>
  <si>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</si>
  <si>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</si>
  <si>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</si>
  <si>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</si>
  <si>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</si>
  <si>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</si>
  <si>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</si>
  <si>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</si>
  <si>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</si>
  <si>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</si>
  <si>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</si>
  <si>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</si>
  <si>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</si>
  <si>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</si>
  <si>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</si>
  <si>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</si>
  <si>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</si>
  <si>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</si>
  <si>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</si>
  <si>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</si>
  <si>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</si>
  <si>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</si>
  <si>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</si>
  <si>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</si>
  <si>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</si>
  <si>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</si>
  <si>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</si>
  <si>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</si>
  <si>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</si>
  <si>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</si>
  <si>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</si>
  <si>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</si>
  <si>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</si>
  <si>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</si>
  <si>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</si>
  <si>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</si>
  <si>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</si>
  <si>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</si>
  <si>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</si>
  <si>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</si>
  <si>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</si>
  <si>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</si>
  <si>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</si>
  <si>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</si>
  <si>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</si>
  <si>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</si>
  <si>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</si>
  <si>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</si>
  <si>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</si>
  <si>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</si>
  <si>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</si>
  <si>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</si>
  <si>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</si>
  <si>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</si>
  <si>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</si>
  <si>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</si>
  <si>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</si>
  <si>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</si>
  <si>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</si>
  <si>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</si>
  <si>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</si>
  <si>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</si>
  <si>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</si>
  <si>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</si>
  <si>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</si>
  <si>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</si>
  <si>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</si>
  <si>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</si>
  <si>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</si>
  <si>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</si>
  <si>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</si>
  <si>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</si>
  <si>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</si>
  <si>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</si>
  <si>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</si>
  <si>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</si>
  <si>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</si>
  <si>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</si>
  <si>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</si>
  <si>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</si>
  <si>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</si>
  <si>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</si>
  <si>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</si>
  <si>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</si>
  <si>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</si>
  <si>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</si>
  <si>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</si>
  <si>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</si>
  <si>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</si>
  <si>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</si>
  <si>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</si>
  <si>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</si>
  <si>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</si>
  <si>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</si>
  <si>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</si>
  <si>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</si>
  <si>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</si>
  <si>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</si>
  <si>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</si>
  <si>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</si>
  <si>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</si>
  <si>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</si>
  <si>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</si>
  <si>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</si>
  <si>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</si>
  <si>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</si>
  <si>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</si>
  <si>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</si>
  <si>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</si>
  <si>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</si>
  <si>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</si>
  <si>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</si>
  <si>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</si>
  <si>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</si>
  <si>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</si>
  <si>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</si>
  <si>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</si>
  <si>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</si>
  <si>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</si>
  <si>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</si>
  <si>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</si>
  <si>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</si>
  <si>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</si>
  <si>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</si>
  <si>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</si>
  <si>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</si>
  <si>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</si>
  <si>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</si>
  <si>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</si>
  <si>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</si>
  <si>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</si>
  <si>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</si>
  <si>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</si>
  <si>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</si>
  <si>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</si>
  <si>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</si>
  <si>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</si>
  <si>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</si>
  <si>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</si>
  <si>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</si>
  <si>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</si>
  <si>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</si>
  <si>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</si>
  <si>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</si>
  <si>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</si>
  <si>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</si>
  <si>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</si>
  <si>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</si>
  <si>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</si>
  <si>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</si>
  <si>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</si>
  <si>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</si>
  <si>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</si>
  <si>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</si>
  <si>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</si>
  <si>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</si>
  <si>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</si>
  <si>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</si>
  <si>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</si>
  <si>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</si>
  <si>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</si>
  <si>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</si>
  <si>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</si>
  <si>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</si>
  <si>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</si>
  <si>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</si>
  <si>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</si>
  <si>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</si>
  <si>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</si>
  <si>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</si>
  <si>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</si>
  <si>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</si>
  <si>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</si>
  <si>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</si>
  <si>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</si>
  <si>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</si>
  <si>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</si>
  <si>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</si>
  <si>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</si>
  <si>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</si>
  <si>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</si>
  <si>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</si>
  <si>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</si>
  <si>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</si>
  <si>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</si>
  <si>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</si>
  <si>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</si>
  <si>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</si>
  <si>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</si>
  <si>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</si>
  <si>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</si>
  <si>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</si>
  <si>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</si>
  <si>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</si>
  <si>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</si>
  <si>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</si>
  <si>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</si>
  <si>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</si>
  <si>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</si>
  <si>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</si>
  <si>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</si>
  <si>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</si>
  <si>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</si>
  <si>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</si>
  <si>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</si>
  <si>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</si>
  <si>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</si>
  <si>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</si>
  <si>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</si>
  <si>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</si>
  <si>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</si>
  <si>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</si>
  <si>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</si>
  <si>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</si>
  <si>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</si>
  <si>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</si>
  <si>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</si>
  <si>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</si>
  <si>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</si>
  <si>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</si>
  <si>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</si>
  <si>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</si>
  <si>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</si>
  <si>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</si>
  <si>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</si>
  <si>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</si>
  <si>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</si>
  <si>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</si>
  <si>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</si>
  <si>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</si>
  <si>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</si>
  <si>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</si>
  <si>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</si>
  <si>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</si>
  <si>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</si>
  <si>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</si>
  <si>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</si>
  <si>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</si>
  <si>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</si>
  <si>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</si>
  <si>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</si>
  <si>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</si>
  <si>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</si>
  <si>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</si>
  <si>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</si>
  <si>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</si>
  <si>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</si>
  <si>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</si>
  <si>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</si>
  <si>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</si>
  <si>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</si>
  <si>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</si>
  <si>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</si>
  <si>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</si>
  <si>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</si>
  <si>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</si>
  <si>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</si>
  <si>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</si>
  <si>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</si>
  <si>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</si>
  <si>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</si>
  <si>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</si>
  <si>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</si>
  <si>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</si>
  <si>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</si>
  <si>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</si>
  <si>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</si>
  <si>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</si>
  <si>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</si>
  <si>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</si>
  <si>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</si>
  <si>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</si>
  <si>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</si>
  <si>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</si>
  <si>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</si>
  <si>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</si>
  <si>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</si>
  <si>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</si>
  <si>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</si>
  <si>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</si>
  <si>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</si>
  <si>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</si>
  <si>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</si>
  <si>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</si>
  <si>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</si>
  <si>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</si>
  <si>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</si>
  <si>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</si>
  <si>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</si>
  <si>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</si>
  <si>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</si>
  <si>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</si>
  <si>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</si>
  <si>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</si>
  <si>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</si>
  <si>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</si>
  <si>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</si>
  <si>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</si>
  <si>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</si>
  <si>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</si>
  <si>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</si>
  <si>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</si>
  <si>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</si>
  <si>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</si>
  <si>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</si>
  <si>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</si>
  <si>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</si>
  <si>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</si>
  <si>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</si>
  <si>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</si>
  <si>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</si>
  <si>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</si>
  <si>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</si>
  <si>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</si>
  <si>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</si>
  <si>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</si>
  <si>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</si>
  <si>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</si>
  <si>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</si>
  <si>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</si>
  <si>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</si>
  <si>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</si>
  <si>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</si>
  <si>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</si>
  <si>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</si>
  <si>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</si>
  <si>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</si>
  <si>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</si>
  <si>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</si>
  <si>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</si>
  <si>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</si>
  <si>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</si>
  <si>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</si>
  <si>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</si>
  <si>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</si>
  <si>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</si>
  <si>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</si>
  <si>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</si>
  <si>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</si>
  <si>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</si>
  <si>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</si>
  <si>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</si>
  <si>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</si>
  <si>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</si>
  <si>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</si>
  <si>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</si>
  <si>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</si>
  <si>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</si>
  <si>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</si>
  <si>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</si>
  <si>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</si>
  <si>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</si>
  <si>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</si>
  <si>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</si>
  <si>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</si>
  <si>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</si>
  <si>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</si>
  <si>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</si>
  <si>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</si>
  <si>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</si>
  <si>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</si>
  <si>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</si>
  <si>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</si>
  <si>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</si>
  <si>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</si>
  <si>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</si>
  <si>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</si>
  <si>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</si>
  <si>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</si>
  <si>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</si>
  <si>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</si>
  <si>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</si>
  <si>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</si>
  <si>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</si>
  <si>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</si>
  <si>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</si>
  <si>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</si>
  <si>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</si>
  <si>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</si>
  <si>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</si>
  <si>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</si>
  <si>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</si>
  <si>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</si>
  <si>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</si>
  <si>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</si>
  <si>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</si>
  <si>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</si>
  <si>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</si>
  <si>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</si>
  <si>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</si>
  <si>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</si>
  <si>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</si>
  <si>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</si>
  <si>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</si>
  <si>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</si>
  <si>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</si>
  <si>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</si>
  <si>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</si>
  <si>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</si>
  <si>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</si>
  <si>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</si>
  <si>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</si>
  <si>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</si>
  <si>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</si>
  <si>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</si>
  <si>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</si>
  <si>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</si>
  <si>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</si>
  <si>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</si>
  <si>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</si>
  <si>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</si>
  <si>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</si>
  <si>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</si>
  <si>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</si>
  <si>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</si>
  <si>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</si>
  <si>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</si>
  <si>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</si>
  <si>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</si>
  <si>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</si>
  <si>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</si>
  <si>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</si>
  <si>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</si>
  <si>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</si>
  <si>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</si>
  <si>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</si>
  <si>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</si>
  <si>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</si>
  <si>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</si>
  <si>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</si>
  <si>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</si>
  <si>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</si>
  <si>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</si>
  <si>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</si>
  <si>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</si>
  <si>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</si>
  <si>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</si>
  <si>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</si>
  <si>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</si>
  <si>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</si>
  <si>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</si>
  <si>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</si>
  <si>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</si>
  <si>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</si>
  <si>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</si>
  <si>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</si>
  <si>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</si>
  <si>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</si>
  <si>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</si>
  <si>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</si>
  <si>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</si>
  <si>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</si>
  <si>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</si>
  <si>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</si>
  <si>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</si>
  <si>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</si>
  <si>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</si>
  <si>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</si>
  <si>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</si>
  <si>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</si>
  <si>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</si>
  <si>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</si>
  <si>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</si>
  <si>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</si>
  <si>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</si>
  <si>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</si>
  <si>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</si>
  <si>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</si>
  <si>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</si>
  <si>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</si>
  <si>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</si>
  <si>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</si>
  <si>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</si>
  <si>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</si>
  <si>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</si>
  <si>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</si>
  <si>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</si>
  <si>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</si>
  <si>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</si>
  <si>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</si>
  <si>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</si>
  <si>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</si>
  <si>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</si>
  <si>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</si>
  <si>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</si>
  <si>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</si>
  <si>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</si>
  <si>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</si>
  <si>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</si>
  <si>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</si>
  <si>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</si>
  <si>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</si>
  <si>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</si>
  <si>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</si>
  <si>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</si>
  <si>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</si>
  <si>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</si>
  <si>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</si>
  <si>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</si>
  <si>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</si>
  <si>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</si>
  <si>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</si>
  <si>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</si>
  <si>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</si>
  <si>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</si>
  <si>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</si>
  <si>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</si>
  <si>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</si>
  <si>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</si>
  <si>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</si>
  <si>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</si>
  <si>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</si>
  <si>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</si>
  <si>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</si>
  <si>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</si>
  <si>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</si>
  <si>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</si>
  <si>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</si>
  <si>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</si>
  <si>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</si>
  <si>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</si>
  <si>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</si>
  <si>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</si>
  <si>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</si>
  <si>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</si>
  <si>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</si>
  <si>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</si>
  <si>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</si>
  <si>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</si>
  <si>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</si>
  <si>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</si>
  <si>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</si>
  <si>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</si>
  <si>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</si>
  <si>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</si>
  <si>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</si>
  <si>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</si>
  <si>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</si>
  <si>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</si>
  <si>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</si>
  <si>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</si>
  <si>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</si>
  <si>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</si>
  <si>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</si>
  <si>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</si>
  <si>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</si>
  <si>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</si>
  <si>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</si>
  <si>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</si>
  <si>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</si>
  <si>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</si>
  <si>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</si>
  <si>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</si>
  <si>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</si>
  <si>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</si>
  <si>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</si>
  <si>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</si>
  <si>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</si>
  <si>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</si>
  <si>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</si>
  <si>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</si>
  <si>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</si>
  <si>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</si>
  <si>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</si>
  <si>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</si>
  <si>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</si>
  <si>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</si>
  <si>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</si>
  <si>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</si>
  <si>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</si>
  <si>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</si>
  <si>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</si>
  <si>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</si>
  <si>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</si>
  <si>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</si>
  <si>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</si>
  <si>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</si>
  <si>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</si>
  <si>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</si>
  <si>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</si>
  <si>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</si>
  <si>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</si>
  <si>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</si>
  <si>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</si>
  <si>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</si>
  <si>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</si>
  <si>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</si>
  <si>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</si>
  <si>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</si>
  <si>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</si>
  <si>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</si>
  <si>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</si>
  <si>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</si>
  <si>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</si>
  <si>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</si>
  <si>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</si>
  <si>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</si>
  <si>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</si>
  <si>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</si>
  <si>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</si>
  <si>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</si>
  <si>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</si>
  <si>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</si>
  <si>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</si>
  <si>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</si>
  <si>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</si>
  <si>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</si>
  <si>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</si>
  <si>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</si>
  <si>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</si>
  <si>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</si>
  <si>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</si>
  <si>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</si>
  <si>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</si>
  <si>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</si>
  <si>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</si>
  <si>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</si>
  <si>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</si>
  <si>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</si>
  <si>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</si>
  <si>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</si>
  <si>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</si>
  <si>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</si>
  <si>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</si>
  <si>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</si>
  <si>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</si>
  <si>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</si>
  <si>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</si>
  <si>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</si>
  <si>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</si>
  <si>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</si>
  <si>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</si>
  <si>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</si>
  <si>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</si>
  <si>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</si>
  <si>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</si>
  <si>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</si>
  <si>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</si>
  <si>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</si>
  <si>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</si>
  <si>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</si>
  <si>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</si>
  <si>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</si>
  <si>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</si>
  <si>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</si>
  <si>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</si>
  <si>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</si>
  <si>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</si>
  <si>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</si>
  <si>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</si>
  <si>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</si>
  <si>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</si>
  <si>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</si>
  <si>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</si>
  <si>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</si>
  <si>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</si>
  <si>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</si>
  <si>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</si>
  <si>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</si>
  <si>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</si>
  <si>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</si>
  <si>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</si>
  <si>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</si>
  <si>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</si>
  <si>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</si>
  <si>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</si>
  <si>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</si>
  <si>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</si>
  <si>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</si>
  <si>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</si>
  <si>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</si>
  <si>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</si>
  <si>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</si>
  <si>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</si>
  <si>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</si>
  <si>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</si>
  <si>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</si>
  <si>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</si>
  <si>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</si>
  <si>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</si>
  <si>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</si>
  <si>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</si>
  <si>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</si>
  <si>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</si>
  <si>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</si>
  <si>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</si>
  <si>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</si>
  <si>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</si>
  <si>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</si>
  <si>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</si>
  <si>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</si>
  <si>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</si>
  <si>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</si>
  <si>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</si>
  <si>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</si>
  <si>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</si>
  <si>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</si>
  <si>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</si>
  <si>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</si>
  <si>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</si>
  <si>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</si>
  <si>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</si>
  <si>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</si>
  <si>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</si>
  <si>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</si>
  <si>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</si>
  <si>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</si>
  <si>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</si>
  <si>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</si>
  <si>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</si>
  <si>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</si>
  <si>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</si>
  <si>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</si>
  <si>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</si>
  <si>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</si>
  <si>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</si>
  <si>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</si>
  <si>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</si>
  <si>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</si>
  <si>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</si>
  <si>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</si>
  <si>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</si>
  <si>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</si>
  <si>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</si>
  <si>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</si>
  <si>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</si>
  <si>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</si>
  <si>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</si>
  <si>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</si>
  <si>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</si>
  <si>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</si>
  <si>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</si>
  <si>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</si>
  <si>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</si>
  <si>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</si>
  <si>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</si>
  <si>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</si>
  <si>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</si>
  <si>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</si>
  <si>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</si>
  <si>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</si>
  <si>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</si>
  <si>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</si>
  <si>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</si>
  <si>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</si>
  <si>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</si>
  <si>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</si>
  <si>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</si>
  <si>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</si>
  <si>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</si>
  <si>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</si>
  <si>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</si>
  <si>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</si>
  <si>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</si>
  <si>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</si>
  <si>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</si>
  <si>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</si>
  <si>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</si>
  <si>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</si>
  <si>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</si>
  <si>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</si>
  <si>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</si>
  <si>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</si>
  <si>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</si>
  <si>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</si>
  <si>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</si>
  <si>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</si>
  <si>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</si>
  <si>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</si>
  <si>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</si>
  <si>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</si>
  <si>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</si>
  <si>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</si>
  <si>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</si>
  <si>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</si>
  <si>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</si>
  <si>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</si>
  <si>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</si>
  <si>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</si>
  <si>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</si>
  <si>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</si>
  <si>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</si>
  <si>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</si>
  <si>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</si>
  <si>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</si>
  <si>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</si>
  <si>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</si>
  <si>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</si>
  <si>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</si>
  <si>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</si>
  <si>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</si>
  <si>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</si>
  <si>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</si>
  <si>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</si>
  <si>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</si>
  <si>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</si>
  <si>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</si>
  <si>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</si>
  <si>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</si>
  <si>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</si>
  <si>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</si>
  <si>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</si>
  <si>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</si>
  <si>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</si>
  <si>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</si>
  <si>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</si>
  <si>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</si>
  <si>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</si>
  <si>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</si>
  <si>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</si>
  <si>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</si>
  <si>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</si>
  <si>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</si>
  <si>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</si>
  <si>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</si>
  <si>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</si>
  <si>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</si>
  <si>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</si>
  <si>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</si>
  <si>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</si>
  <si>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</si>
  <si>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</si>
  <si>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</si>
  <si>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</si>
  <si>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</si>
  <si>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</si>
  <si>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</si>
  <si>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</si>
  <si>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</si>
  <si>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</si>
  <si>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</si>
  <si>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</si>
  <si>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</si>
  <si>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</si>
  <si>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</si>
  <si>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</si>
  <si>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</si>
  <si>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</si>
  <si>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</si>
  <si>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</si>
  <si>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</si>
  <si>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</si>
  <si>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</si>
  <si>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</si>
  <si>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</si>
  <si>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</si>
  <si>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</si>
  <si>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</si>
  <si>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</si>
  <si>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</si>
  <si>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</si>
  <si>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</si>
  <si>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</si>
  <si>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</si>
  <si>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</si>
  <si>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</si>
  <si>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</si>
  <si>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</si>
  <si>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</si>
  <si>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</si>
  <si>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</si>
  <si>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</si>
  <si>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</si>
  <si>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</si>
  <si>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</si>
  <si>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</si>
  <si>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</si>
  <si>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</si>
  <si>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</si>
  <si>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</si>
  <si>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</si>
  <si>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</si>
  <si>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</si>
  <si>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</si>
  <si>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</si>
  <si>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</si>
  <si>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</si>
  <si>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</si>
  <si>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</si>
  <si>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</si>
  <si>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</si>
  <si>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</si>
  <si>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</si>
  <si>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</si>
  <si>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</si>
  <si>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</si>
  <si>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</si>
  <si>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</si>
  <si>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</si>
  <si>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</si>
  <si>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</si>
  <si>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</si>
  <si>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</si>
  <si>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</si>
  <si>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</si>
  <si>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</si>
  <si>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</si>
  <si>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</si>
  <si>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</si>
  <si>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</si>
  <si>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</si>
  <si>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</si>
  <si>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</si>
  <si>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</si>
  <si>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</si>
  <si>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</si>
  <si>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</si>
  <si>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</si>
  <si>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</si>
  <si>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</si>
  <si>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</si>
  <si>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</si>
  <si>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</si>
  <si>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</si>
  <si>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</si>
  <si>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</si>
  <si>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</si>
  <si>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</si>
  <si>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</si>
  <si>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</si>
  <si>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</si>
  <si>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</si>
  <si>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</si>
  <si>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</si>
  <si>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</si>
  <si>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</si>
  <si>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</si>
  <si>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</si>
  <si>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</si>
  <si>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</si>
  <si>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</si>
  <si>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</si>
  <si>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</si>
  <si>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</si>
  <si>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</si>
  <si>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</si>
  <si>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</si>
  <si>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</si>
  <si>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</si>
  <si>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</si>
  <si>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</si>
  <si>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</si>
  <si>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</si>
  <si>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</si>
  <si>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</si>
  <si>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</si>
  <si>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</si>
  <si>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</si>
  <si>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</si>
  <si>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</si>
  <si>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</si>
  <si>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</si>
  <si>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</si>
  <si>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</si>
  <si>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</si>
  <si>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</si>
  <si>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</si>
  <si>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</si>
  <si>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</si>
  <si>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</si>
  <si>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</si>
  <si>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</si>
  <si>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</si>
  <si>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</si>
  <si>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</si>
  <si>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</si>
  <si>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</si>
  <si>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</si>
  <si>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</si>
  <si>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</si>
  <si>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</si>
  <si>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</si>
  <si>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</si>
  <si>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</si>
  <si>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</si>
  <si>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</si>
  <si>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</si>
  <si>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</si>
  <si>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</si>
  <si>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</si>
  <si>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</si>
  <si>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</si>
  <si>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</si>
  <si>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</si>
  <si>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</si>
  <si>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</si>
  <si>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</si>
  <si>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</si>
  <si>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</si>
  <si>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</si>
  <si>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</si>
  <si>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</si>
  <si>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</si>
  <si>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</si>
  <si>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</si>
  <si>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</si>
  <si>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</si>
  <si>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</si>
  <si>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</si>
  <si>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</si>
  <si>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</si>
  <si>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</si>
  <si>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</si>
  <si>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</si>
  <si>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</si>
  <si>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</si>
  <si>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</si>
  <si>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</si>
  <si>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</si>
  <si>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</si>
  <si>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</si>
  <si>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</si>
  <si>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</si>
  <si>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</si>
  <si>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</si>
  <si>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</si>
  <si>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</si>
  <si>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</si>
  <si>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</si>
  <si>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</si>
  <si>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</si>
  <si>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</si>
  <si>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</si>
  <si>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</si>
  <si>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</si>
  <si>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</si>
  <si>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</si>
  <si>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</si>
  <si>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</si>
  <si>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</si>
  <si>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</si>
  <si>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</si>
  <si>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</si>
  <si>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</si>
  <si>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</si>
  <si>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</si>
  <si>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</si>
  <si>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</si>
  <si>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</si>
  <si>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</si>
  <si>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</si>
  <si>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</si>
  <si>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</si>
  <si>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</si>
  <si>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</si>
  <si>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</si>
  <si>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</si>
  <si>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</si>
  <si>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</si>
  <si>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</si>
  <si>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</si>
  <si>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</si>
  <si>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</si>
  <si>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</si>
  <si>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</si>
  <si>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</si>
  <si>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</si>
  <si>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</si>
  <si>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</si>
  <si>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</si>
  <si>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</si>
  <si>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</si>
  <si>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</si>
  <si>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</si>
  <si>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</si>
  <si>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</si>
  <si>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</si>
  <si>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</si>
  <si>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</si>
  <si>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</si>
  <si>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</si>
  <si>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</si>
  <si>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</si>
  <si>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</si>
  <si>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</si>
  <si>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</si>
  <si>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</si>
  <si>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</si>
  <si>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</si>
  <si>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</si>
  <si>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</si>
  <si>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</si>
  <si>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</si>
  <si>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</si>
  <si>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</si>
  <si>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</si>
  <si>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</si>
  <si>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</si>
  <si>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</si>
  <si>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</si>
  <si>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</si>
  <si>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</si>
  <si>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</si>
  <si>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</si>
  <si>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</si>
  <si>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</si>
  <si>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</si>
  <si>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</si>
  <si>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</si>
  <si>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</si>
  <si>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</si>
  <si>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</si>
  <si>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</si>
  <si>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</si>
  <si>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</si>
  <si>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</si>
  <si>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</si>
  <si>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</si>
  <si>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</si>
  <si>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</si>
  <si>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</si>
  <si>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</si>
  <si>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</si>
  <si>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</si>
  <si>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</si>
  <si>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</si>
  <si>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</si>
  <si>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</si>
  <si>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</si>
  <si>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</si>
  <si>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</si>
  <si>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</si>
  <si>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</si>
  <si>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</si>
  <si>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</si>
  <si>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</si>
  <si>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</si>
  <si>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</si>
  <si>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</si>
  <si>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</si>
  <si>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</si>
  <si>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</si>
  <si>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</si>
  <si>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</si>
  <si>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</si>
  <si>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</si>
  <si>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</si>
  <si>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</si>
  <si>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</si>
  <si>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</si>
  <si>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</si>
  <si>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</si>
  <si>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</si>
  <si>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</si>
  <si>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</si>
  <si>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</si>
  <si>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</si>
  <si>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</si>
  <si>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</si>
  <si>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</si>
  <si>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</si>
  <si>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</si>
  <si>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</si>
  <si>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</si>
  <si>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</si>
  <si>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</si>
  <si>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</si>
  <si>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</si>
  <si>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</si>
  <si>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</si>
  <si>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</si>
  <si>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</si>
  <si>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</si>
  <si>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</si>
  <si>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</si>
  <si>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</si>
  <si>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</si>
  <si>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</si>
  <si>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</si>
  <si>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</si>
  <si>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</si>
  <si>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</si>
  <si>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</si>
  <si>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</si>
  <si>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</si>
  <si>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</si>
  <si>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</si>
  <si>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</si>
  <si>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</si>
  <si>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</si>
  <si>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</si>
  <si>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</si>
  <si>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</si>
  <si>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</si>
  <si>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</si>
  <si>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</si>
  <si>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</si>
  <si>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</si>
  <si>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</si>
  <si>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</si>
  <si>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</si>
  <si>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</si>
  <si>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</si>
  <si>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</si>
  <si>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</si>
  <si>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</si>
  <si>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</si>
  <si>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</si>
  <si>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</si>
  <si>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</si>
  <si>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</si>
  <si>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</si>
  <si>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</si>
  <si>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</si>
  <si>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</si>
  <si>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</si>
  <si>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</si>
  <si>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</si>
  <si>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</si>
  <si>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</si>
  <si>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</si>
  <si>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</si>
  <si>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</si>
  <si>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</si>
  <si>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</si>
  <si>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</si>
  <si>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</si>
  <si>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</si>
  <si>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</si>
  <si>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</si>
  <si>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</si>
  <si>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</si>
  <si>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</si>
  <si>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</si>
  <si>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</si>
  <si>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</si>
  <si>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</si>
  <si>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</si>
  <si>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</si>
  <si>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</si>
  <si>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</si>
  <si>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</si>
  <si>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</si>
  <si>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</si>
  <si>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</si>
  <si>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</si>
  <si>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</si>
  <si>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</si>
  <si>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</si>
  <si>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</si>
  <si>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</si>
  <si>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</si>
  <si>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</si>
  <si>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</si>
  <si>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</si>
  <si>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</si>
  <si>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</si>
  <si>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</si>
  <si>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</si>
  <si>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</si>
  <si>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</si>
  <si>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</si>
  <si>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</si>
  <si>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</si>
  <si>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</si>
  <si>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</si>
  <si>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</si>
  <si>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</si>
  <si>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</si>
  <si>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</si>
  <si>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</si>
  <si>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</si>
  <si>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</si>
  <si>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</si>
  <si>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</si>
  <si>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</si>
  <si>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</si>
  <si>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</si>
  <si>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</si>
  <si>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</si>
  <si>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</si>
  <si>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</si>
  <si>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</si>
  <si>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</si>
  <si>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</si>
  <si>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</si>
  <si>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</si>
  <si>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</si>
  <si>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</si>
  <si>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</si>
  <si>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</si>
  <si>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</si>
  <si>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</si>
  <si>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</si>
  <si>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</si>
  <si>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</si>
  <si>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</si>
  <si>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</si>
  <si>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</si>
  <si>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</si>
  <si>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</si>
  <si>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</si>
  <si>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</si>
  <si>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</si>
  <si>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</si>
  <si>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</si>
  <si>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</si>
  <si>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</si>
  <si>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</si>
  <si>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</si>
  <si>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</si>
  <si>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</si>
  <si>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</si>
  <si>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</si>
  <si>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</si>
  <si>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</si>
  <si>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</si>
  <si>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</si>
  <si>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</si>
  <si>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</si>
  <si>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</si>
  <si>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</si>
  <si>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</si>
  <si>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</si>
  <si>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</si>
  <si>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</si>
  <si>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</si>
  <si>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</si>
  <si>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</si>
  <si>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</si>
  <si>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</si>
  <si>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</si>
  <si>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</si>
  <si>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</si>
  <si>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</si>
  <si>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</si>
  <si>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</si>
  <si>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</si>
  <si>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</si>
  <si>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</si>
  <si>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</si>
  <si>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</si>
  <si>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</si>
  <si>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</si>
  <si>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</si>
  <si>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</si>
  <si>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</si>
  <si>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</si>
  <si>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</si>
  <si>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</si>
  <si>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</si>
  <si>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</si>
  <si>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</si>
  <si>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</si>
  <si>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</si>
  <si>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</si>
  <si>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</si>
  <si>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</si>
  <si>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</si>
  <si>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</si>
  <si>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</si>
  <si>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</si>
  <si>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</si>
  <si>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</si>
  <si>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</si>
  <si>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</si>
  <si>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</si>
  <si>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</si>
  <si>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</si>
  <si>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</si>
  <si>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</si>
  <si>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</si>
  <si>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</si>
  <si>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</si>
  <si>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</si>
  <si>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</si>
  <si>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</si>
  <si>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</si>
  <si>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</si>
  <si>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</si>
  <si>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</si>
  <si>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</si>
  <si>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</si>
  <si>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</si>
  <si>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</si>
  <si>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</si>
  <si>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</si>
  <si>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</si>
  <si>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</si>
  <si>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</si>
  <si>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</si>
  <si>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</si>
  <si>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</si>
  <si>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</si>
  <si>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</si>
  <si>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</si>
  <si>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</si>
  <si>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</si>
  <si>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</si>
  <si>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</si>
  <si>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</si>
  <si>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</si>
  <si>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</si>
  <si>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</si>
  <si>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</si>
  <si>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</si>
  <si>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</si>
  <si>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</si>
  <si>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</si>
  <si>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</si>
  <si>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</si>
  <si>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</si>
  <si>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</si>
  <si>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</si>
  <si>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</si>
  <si>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</si>
  <si>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</si>
  <si>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</si>
  <si>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</si>
  <si>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</si>
  <si>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</si>
  <si>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</si>
  <si>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</si>
  <si>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</si>
  <si>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</si>
  <si>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</si>
  <si>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</si>
  <si>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</si>
  <si>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</si>
  <si>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</si>
  <si>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</si>
  <si>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</si>
  <si>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</si>
  <si>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</si>
  <si>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</si>
  <si>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</si>
  <si>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</si>
  <si>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</si>
  <si>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</si>
  <si>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</si>
  <si>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</si>
  <si>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</si>
  <si>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</si>
  <si>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</si>
  <si>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</si>
  <si>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</si>
  <si>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</si>
  <si>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</si>
  <si>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</si>
  <si>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</si>
  <si>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</si>
  <si>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</si>
  <si>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</si>
  <si>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</si>
  <si>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</si>
  <si>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</si>
  <si>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</si>
  <si>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</si>
  <si>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</si>
  <si>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</si>
  <si>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</si>
  <si>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</si>
  <si>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</si>
  <si>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</si>
  <si>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</si>
  <si>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</si>
  <si>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</si>
  <si>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</si>
  <si>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</si>
  <si>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</si>
  <si>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</si>
  <si>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</si>
  <si>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</si>
  <si>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</si>
  <si>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</si>
  <si>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</si>
  <si>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</si>
  <si>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</si>
  <si>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</si>
  <si>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</si>
  <si>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</si>
  <si>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</si>
  <si>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</si>
  <si>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</si>
  <si>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</si>
  <si>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</si>
  <si>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</si>
  <si>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</si>
  <si>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</si>
  <si>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</si>
  <si>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</si>
  <si>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</si>
  <si>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</si>
  <si>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</si>
  <si>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</si>
  <si>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</si>
  <si>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</si>
  <si>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</si>
  <si>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</si>
  <si>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</si>
  <si>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</si>
  <si>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</si>
  <si>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</si>
  <si>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</si>
  <si>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</si>
  <si>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</si>
  <si>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</si>
  <si>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</si>
  <si>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</si>
  <si>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</si>
  <si>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</si>
  <si>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</si>
  <si>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</si>
  <si>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</si>
  <si>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</si>
  <si>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</si>
  <si>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</si>
  <si>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</si>
  <si>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</si>
  <si>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</si>
  <si>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</si>
  <si>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</si>
  <si>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</si>
  <si>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</si>
  <si>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</si>
  <si>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</si>
  <si>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</si>
  <si>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</si>
  <si>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</si>
  <si>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</si>
  <si>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</si>
  <si>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</si>
  <si>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</si>
  <si>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</si>
  <si>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</si>
  <si>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</si>
  <si>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</si>
  <si>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</si>
  <si>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</si>
  <si>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</si>
  <si>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</si>
  <si>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</si>
  <si>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</si>
  <si>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</si>
  <si>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</si>
  <si>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</si>
  <si>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</si>
  <si>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</si>
  <si>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</si>
  <si>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</si>
  <si>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</si>
  <si>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</si>
  <si>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</si>
  <si>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</si>
  <si>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</si>
  <si>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</si>
  <si>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</si>
  <si>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</si>
  <si>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</si>
  <si>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</si>
  <si>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</si>
  <si>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</si>
  <si>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</si>
  <si>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</si>
  <si>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</si>
  <si>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</si>
  <si>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</si>
  <si>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</si>
  <si>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</si>
  <si>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</si>
  <si>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</si>
  <si>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</si>
  <si>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</si>
  <si>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</si>
  <si>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</si>
  <si>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</si>
  <si>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</si>
  <si>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</si>
  <si>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</si>
  <si>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</si>
  <si>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</si>
  <si>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</si>
  <si>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</si>
  <si>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</si>
  <si>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</si>
  <si>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</si>
  <si>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</si>
  <si>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</si>
  <si>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</si>
  <si>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</si>
  <si>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</si>
  <si>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</si>
  <si>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</si>
  <si>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</si>
  <si>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</si>
  <si>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</si>
  <si>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</si>
  <si>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</si>
  <si>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</si>
  <si>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</si>
  <si>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</si>
  <si>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</si>
  <si>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</si>
  <si>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</si>
  <si>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</si>
  <si>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</si>
  <si>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</si>
  <si>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</si>
  <si>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</si>
  <si>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</si>
  <si>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</si>
  <si>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</si>
  <si>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</si>
  <si>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</si>
  <si>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</si>
  <si>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</si>
  <si>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</si>
  <si>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</si>
  <si>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</si>
  <si>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</si>
  <si>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</si>
  <si>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</si>
  <si>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</si>
  <si>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</si>
  <si>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</si>
  <si>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</si>
  <si>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</si>
  <si>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</si>
  <si>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</si>
  <si>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</si>
  <si>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</si>
  <si>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</si>
  <si>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</si>
  <si>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</si>
  <si>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</si>
  <si>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</si>
  <si>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</si>
  <si>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</si>
  <si>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</si>
  <si>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</si>
  <si>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</si>
  <si>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</si>
  <si>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</si>
  <si>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</si>
  <si>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</si>
  <si>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</si>
  <si>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</si>
  <si>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</si>
  <si>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</si>
  <si>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</si>
  <si>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</si>
  <si>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</si>
  <si>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</si>
  <si>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</si>
  <si>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</si>
  <si>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</si>
  <si>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</si>
  <si>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</si>
  <si>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</si>
  <si>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</si>
  <si>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</si>
  <si>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</si>
  <si>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</si>
  <si>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</si>
  <si>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</si>
  <si>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</si>
  <si>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</si>
  <si>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</si>
  <si>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</si>
  <si>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</si>
  <si>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</si>
  <si>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</si>
  <si>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</si>
  <si>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</si>
  <si>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</si>
  <si>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</si>
  <si>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</si>
  <si>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</si>
  <si>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</si>
  <si>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</si>
  <si>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</si>
  <si>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</si>
  <si>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</si>
  <si>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</si>
  <si>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</si>
  <si>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</si>
  <si>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</si>
  <si>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</si>
  <si>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</si>
  <si>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</si>
  <si>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</si>
  <si>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</si>
  <si>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</si>
  <si>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</si>
  <si>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</si>
  <si>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</si>
  <si>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</si>
  <si>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</si>
  <si>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</si>
  <si>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</si>
  <si>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</si>
  <si>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</si>
  <si>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</si>
  <si>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</si>
  <si>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</si>
  <si>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</si>
  <si>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</si>
  <si>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</si>
  <si>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</si>
  <si>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</si>
  <si>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</si>
  <si>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</si>
  <si>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</si>
  <si>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</si>
  <si>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</si>
  <si>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</si>
  <si>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</si>
  <si>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</si>
  <si>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</si>
  <si>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</si>
  <si>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</si>
  <si>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</si>
  <si>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</si>
  <si>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</si>
  <si>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</si>
  <si>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</si>
  <si>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</si>
  <si>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</si>
  <si>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</si>
  <si>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</si>
  <si>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</si>
  <si>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</si>
  <si>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</si>
  <si>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</si>
  <si>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</si>
  <si>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</si>
  <si>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</si>
  <si>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</si>
  <si>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</si>
  <si>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</si>
  <si>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</si>
  <si>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</si>
  <si>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</si>
  <si>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</si>
  <si>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</si>
  <si>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</si>
  <si>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</si>
  <si>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</si>
  <si>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</si>
  <si>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</si>
  <si>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</si>
  <si>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</si>
  <si>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</si>
  <si>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</si>
  <si>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</si>
  <si>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</si>
  <si>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</si>
  <si>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</si>
  <si>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</si>
  <si>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</si>
  <si>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</si>
  <si>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</si>
  <si>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</si>
  <si>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</si>
  <si>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</si>
  <si>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</si>
  <si>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</si>
  <si>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</si>
  <si>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</si>
  <si>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</si>
  <si>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</si>
  <si>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</si>
  <si>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</si>
  <si>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</si>
  <si>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</si>
  <si>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</si>
  <si>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</si>
  <si>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</si>
  <si>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</si>
  <si>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</si>
  <si>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</si>
  <si>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</si>
  <si>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</si>
  <si>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</si>
  <si>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</si>
  <si>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</si>
  <si>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</si>
  <si>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</si>
  <si>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</si>
  <si>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</si>
  <si>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</si>
  <si>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</si>
  <si>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</si>
  <si>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</si>
  <si>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</si>
  <si>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</si>
  <si>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</si>
  <si>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</si>
  <si>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</si>
  <si>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</si>
  <si>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</si>
  <si>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</si>
  <si>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</si>
  <si>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</si>
  <si>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</si>
  <si>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</si>
  <si>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</si>
  <si>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</si>
  <si>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</si>
  <si>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</si>
  <si>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</si>
  <si>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</si>
  <si>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</si>
  <si>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</si>
  <si>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</si>
  <si>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</si>
  <si>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</si>
  <si>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</si>
  <si>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</si>
  <si>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</si>
  <si>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</si>
  <si>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</si>
  <si>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</si>
  <si>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</si>
  <si>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</si>
  <si>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</si>
  <si>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</si>
  <si>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</si>
  <si>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</si>
  <si>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</si>
  <si>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</si>
  <si>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</si>
  <si>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</si>
  <si>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</si>
  <si>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</si>
  <si>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</si>
  <si>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</si>
  <si>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</si>
  <si>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</si>
  <si>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</si>
  <si>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</si>
  <si>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</si>
  <si>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</si>
  <si>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</si>
  <si>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</si>
  <si>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</si>
  <si>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</si>
  <si>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</si>
  <si>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</si>
  <si>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</si>
  <si>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</si>
  <si>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</si>
  <si>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</si>
  <si>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</si>
  <si>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</si>
  <si>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</si>
  <si>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</si>
  <si>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</si>
  <si>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</si>
  <si>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</si>
  <si>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</si>
  <si>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</si>
  <si>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</si>
  <si>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</si>
  <si>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</si>
  <si>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</si>
  <si>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</si>
  <si>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</si>
  <si>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</si>
  <si>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</si>
  <si>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</si>
  <si>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</si>
  <si>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</si>
  <si>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</si>
  <si>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</si>
  <si>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</si>
  <si>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</si>
  <si>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</si>
  <si>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</si>
  <si>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</si>
  <si>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</si>
  <si>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</si>
  <si>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</si>
  <si>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</si>
  <si>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</si>
  <si>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</si>
  <si>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</si>
  <si>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</si>
  <si>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</si>
  <si>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</si>
  <si>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</si>
  <si>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</si>
  <si>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</si>
  <si>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</si>
  <si>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</si>
  <si>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</si>
  <si>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</si>
  <si>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</si>
  <si>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</si>
  <si>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</si>
  <si>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</si>
  <si>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</si>
  <si>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</si>
  <si>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</si>
  <si>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</si>
  <si>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</si>
  <si>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</si>
  <si>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</si>
  <si>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</si>
  <si>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</si>
  <si>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</si>
  <si>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</si>
  <si>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</si>
  <si>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</si>
  <si>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</si>
  <si>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</si>
  <si>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</si>
  <si>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</si>
  <si>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</si>
  <si>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</si>
  <si>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</si>
  <si>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</si>
  <si>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</si>
  <si>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</si>
  <si>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</si>
  <si>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</si>
  <si>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</si>
  <si>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</si>
  <si>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</si>
  <si>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</si>
  <si>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</si>
  <si>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</si>
  <si>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</si>
  <si>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</si>
  <si>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</si>
  <si>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</si>
  <si>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</si>
  <si>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</si>
  <si>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</si>
  <si>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</si>
  <si>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</si>
  <si>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</si>
  <si>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</si>
  <si>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</si>
  <si>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</si>
  <si>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</si>
  <si>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</si>
  <si>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</si>
  <si>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</si>
  <si>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</si>
  <si>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</si>
  <si>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</si>
  <si>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</si>
  <si>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</si>
  <si>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</si>
  <si>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</si>
  <si>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</si>
  <si>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</si>
  <si>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</si>
  <si>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</si>
  <si>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</si>
  <si>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</si>
  <si>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</si>
  <si>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</si>
  <si>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</si>
  <si>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</si>
  <si>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</si>
  <si>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</si>
  <si>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</si>
  <si>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</si>
  <si>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</si>
  <si>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</si>
  <si>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</si>
  <si>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</si>
  <si>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</si>
  <si>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</si>
  <si>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</si>
  <si>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</si>
  <si>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</si>
  <si>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</si>
  <si>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</si>
  <si>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</si>
  <si>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</si>
  <si>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</si>
  <si>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</si>
  <si>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</si>
  <si>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</si>
  <si>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</si>
  <si>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</si>
  <si>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</si>
  <si>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</si>
  <si>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</si>
  <si>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</si>
  <si>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</si>
  <si>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</si>
  <si>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</si>
  <si>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</si>
  <si>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</si>
  <si>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</si>
  <si>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</si>
  <si>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</si>
  <si>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</si>
  <si>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</si>
  <si>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</si>
  <si>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</si>
  <si>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</si>
  <si>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</si>
  <si>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</si>
  <si>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</si>
  <si>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</si>
  <si>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</si>
  <si>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</si>
  <si>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</si>
  <si>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</si>
  <si>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</si>
  <si>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</si>
  <si>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</si>
  <si>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</si>
  <si>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</si>
  <si>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</si>
  <si>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</si>
  <si>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</si>
  <si>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</si>
  <si>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</si>
  <si>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</si>
  <si>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</si>
  <si>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</si>
  <si>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</si>
  <si>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</si>
  <si>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</si>
  <si>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</si>
  <si>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</si>
  <si>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</si>
  <si>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</si>
  <si>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</si>
  <si>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</si>
  <si>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</si>
  <si>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</si>
  <si>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</si>
  <si>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</si>
  <si>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</si>
  <si>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</si>
  <si>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</si>
  <si>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</si>
  <si>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</si>
  <si>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</si>
  <si>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</si>
  <si>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</si>
  <si>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</si>
  <si>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</si>
  <si>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</si>
  <si>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</si>
  <si>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</si>
  <si>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</si>
  <si>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</si>
  <si>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</si>
  <si>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</si>
  <si>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</si>
  <si>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</si>
  <si>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</si>
  <si>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</si>
  <si>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</si>
  <si>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</si>
  <si>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</si>
  <si>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</si>
  <si>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</si>
  <si>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</si>
  <si>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</si>
  <si>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</si>
  <si>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</si>
  <si>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</si>
  <si>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</si>
  <si>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</si>
  <si>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</si>
  <si>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</si>
  <si>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</si>
  <si>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</si>
  <si>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</si>
  <si>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</si>
  <si>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</si>
  <si>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</si>
  <si>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</si>
  <si>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</si>
  <si>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</si>
  <si>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</si>
  <si>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</si>
  <si>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</si>
  <si>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</si>
  <si>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</si>
  <si>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</si>
  <si>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</si>
  <si>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</si>
  <si>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</si>
  <si>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</si>
  <si>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</si>
  <si>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</si>
  <si>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</si>
  <si>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</si>
  <si>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</si>
  <si>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</si>
  <si>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</si>
  <si>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</si>
  <si>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</si>
  <si>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</si>
  <si>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</si>
  <si>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</si>
  <si>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</si>
  <si>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</si>
  <si>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</si>
  <si>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</si>
  <si>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</si>
  <si>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</si>
  <si>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</si>
  <si>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</si>
  <si>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</si>
  <si>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</si>
  <si>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</si>
  <si>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</si>
  <si>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</si>
  <si>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</si>
  <si>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</si>
  <si>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</si>
  <si>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</si>
  <si>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</si>
  <si>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</si>
  <si>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</si>
  <si>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</si>
  <si>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</si>
  <si>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</si>
  <si>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</si>
  <si>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</si>
  <si>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</si>
  <si>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</si>
  <si>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</si>
  <si>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</si>
  <si>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</si>
  <si>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</si>
  <si>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</si>
  <si>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</si>
  <si>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</si>
  <si>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</si>
  <si>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</si>
  <si>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</si>
  <si>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</si>
  <si>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</si>
  <si>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</si>
  <si>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</si>
  <si>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</si>
  <si>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</si>
  <si>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</si>
  <si>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</si>
  <si>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</si>
  <si>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</si>
  <si>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</si>
  <si>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</si>
  <si>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</si>
  <si>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</si>
  <si>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</si>
  <si>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</si>
  <si>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</si>
  <si>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</si>
  <si>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</si>
  <si>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</si>
  <si>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</si>
  <si>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</si>
  <si>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</si>
  <si>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</si>
  <si>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</si>
  <si>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</si>
  <si>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</si>
  <si>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</si>
  <si>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</si>
  <si>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</si>
  <si>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</si>
  <si>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</si>
  <si>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</si>
  <si>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</si>
  <si>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</si>
  <si>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</si>
  <si>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</si>
  <si>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</si>
  <si>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</si>
  <si>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</si>
  <si>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</si>
  <si>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</si>
  <si>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</si>
  <si>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</si>
  <si>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</si>
  <si>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</si>
  <si>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</si>
  <si>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</si>
  <si>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</si>
  <si>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</si>
  <si>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</si>
  <si>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</si>
  <si>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</si>
  <si>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</si>
  <si>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</si>
  <si>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</si>
  <si>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</si>
  <si>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</si>
  <si>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</si>
  <si>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</si>
  <si>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</si>
  <si>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</si>
  <si>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</si>
  <si>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</si>
  <si>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</si>
  <si>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</si>
  <si>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</si>
  <si>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</si>
  <si>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</si>
  <si>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</si>
  <si>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</si>
  <si>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</si>
  <si>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</si>
  <si>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</si>
  <si>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</si>
  <si>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</si>
  <si>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</si>
  <si>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</si>
  <si>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</si>
  <si>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</si>
  <si>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</si>
  <si>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</si>
  <si>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</si>
  <si>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</si>
  <si>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</si>
  <si>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</si>
  <si>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</si>
  <si>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</si>
  <si>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</si>
  <si>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</si>
  <si>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</si>
  <si>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</si>
  <si>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</si>
  <si>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</si>
  <si>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</si>
  <si>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</si>
  <si>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</si>
  <si>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</si>
  <si>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</si>
  <si>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</si>
  <si>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</si>
  <si>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</si>
  <si>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</si>
  <si>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</si>
  <si>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</si>
  <si>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</si>
  <si>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</si>
  <si>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</si>
  <si>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</si>
  <si>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</si>
  <si>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</si>
  <si>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</si>
  <si>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</si>
  <si>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</si>
  <si>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</si>
  <si>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</si>
  <si>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</si>
  <si>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</si>
  <si>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</si>
  <si>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</si>
  <si>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</si>
  <si>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</si>
  <si>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</si>
  <si>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</si>
  <si>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</si>
  <si>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</si>
  <si>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</si>
  <si>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</si>
  <si>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</si>
  <si>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</si>
  <si>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</si>
  <si>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</si>
  <si>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</si>
  <si>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</si>
  <si>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</si>
  <si>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</si>
  <si>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</si>
  <si>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</si>
  <si>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</si>
  <si>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</si>
  <si>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</si>
  <si>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</si>
  <si>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</si>
  <si>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</si>
  <si>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</si>
  <si>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</si>
  <si>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</si>
  <si>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</si>
  <si>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</si>
  <si>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</si>
  <si>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</si>
  <si>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</si>
  <si>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</si>
  <si>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</si>
  <si>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</si>
  <si>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</si>
  <si>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</si>
  <si>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</si>
  <si>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</si>
  <si>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</si>
  <si>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</si>
  <si>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</si>
  <si>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</si>
  <si>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</si>
  <si>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</si>
  <si>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</si>
  <si>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</si>
  <si>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</si>
  <si>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</si>
  <si>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</si>
  <si>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</si>
  <si>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</si>
  <si>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</si>
  <si>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</si>
  <si>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</si>
  <si>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</si>
  <si>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</si>
  <si>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</si>
  <si>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</si>
  <si>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</si>
  <si>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</si>
  <si>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</si>
  <si>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</si>
  <si>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</si>
  <si>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</si>
  <si>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</si>
  <si>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</si>
  <si>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</si>
  <si>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</si>
  <si>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</si>
  <si>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</si>
  <si>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</si>
  <si>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</si>
  <si>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</si>
  <si>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</si>
  <si>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</si>
  <si>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</si>
  <si>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</si>
  <si>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</si>
  <si>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</si>
  <si>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</si>
  <si>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</si>
  <si>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</si>
  <si>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</si>
  <si>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</si>
  <si>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</si>
  <si>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</si>
  <si>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</si>
  <si>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</si>
  <si>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</si>
  <si>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</si>
  <si>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</si>
  <si>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</si>
  <si>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</si>
  <si>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</si>
  <si>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</si>
  <si>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</si>
  <si>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</si>
  <si>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</si>
  <si>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</si>
  <si>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</si>
  <si>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</si>
  <si>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</si>
  <si>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</si>
  <si>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</si>
  <si>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</si>
  <si>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</si>
  <si>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</si>
  <si>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</si>
  <si>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</si>
  <si>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</si>
  <si>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</si>
  <si>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</si>
  <si>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</si>
  <si>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</si>
  <si>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</si>
  <si>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</si>
  <si>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</si>
  <si>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</si>
  <si>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</si>
  <si>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</si>
  <si>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</si>
  <si>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</si>
  <si>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</si>
  <si>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</si>
  <si>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</si>
  <si>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</si>
  <si>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</si>
  <si>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</si>
  <si>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</si>
  <si>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</si>
  <si>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</si>
  <si>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</si>
  <si>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</si>
  <si>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</si>
  <si>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</si>
  <si>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</si>
  <si>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</si>
  <si>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</si>
  <si>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</si>
  <si>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</si>
  <si>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</si>
  <si>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</si>
  <si>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</si>
  <si>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</si>
  <si>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</si>
  <si>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</si>
  <si>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</si>
  <si>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</si>
  <si>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</si>
  <si>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</si>
  <si>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</si>
  <si>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</si>
  <si>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</si>
  <si>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</si>
  <si>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</si>
  <si>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</si>
  <si>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</si>
  <si>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</si>
  <si>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</si>
  <si>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</si>
  <si>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</si>
  <si>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</si>
  <si>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</si>
  <si>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</si>
  <si>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</si>
  <si>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</si>
  <si>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</si>
  <si>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</si>
  <si>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</si>
  <si>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</si>
  <si>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</si>
  <si>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</si>
  <si>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</si>
  <si>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</si>
  <si>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</si>
  <si>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</si>
  <si>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</si>
  <si>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</si>
  <si>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</si>
  <si>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</si>
  <si>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</si>
  <si>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</si>
  <si>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</si>
  <si>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</si>
  <si>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</si>
  <si>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</si>
  <si>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</si>
  <si>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</si>
  <si>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</si>
  <si>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</si>
  <si>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</si>
  <si>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</si>
  <si>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</si>
  <si>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</si>
  <si>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</si>
  <si>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</si>
  <si>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</si>
  <si>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</si>
  <si>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</si>
  <si>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</si>
  <si>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</si>
  <si>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</si>
  <si>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</si>
  <si>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</si>
  <si>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</si>
  <si>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</si>
  <si>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</si>
  <si>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</si>
  <si>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</si>
  <si>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</si>
  <si>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</si>
  <si>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</si>
  <si>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</si>
  <si>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</si>
  <si>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</si>
  <si>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</si>
  <si>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</si>
  <si>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</si>
  <si>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</si>
  <si>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</si>
  <si>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</si>
  <si>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</si>
  <si>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</si>
  <si>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</si>
  <si>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</si>
  <si>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</si>
  <si>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</si>
  <si>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</si>
  <si>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</si>
  <si>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</si>
  <si>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</si>
  <si>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</si>
  <si>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</si>
  <si>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</si>
  <si>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</si>
  <si>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</si>
  <si>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</si>
  <si>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</si>
  <si>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</si>
  <si>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</si>
  <si>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</si>
  <si>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</si>
  <si>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</si>
  <si>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</si>
  <si>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</si>
  <si>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</si>
  <si>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</si>
  <si>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</si>
  <si>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</si>
  <si>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</si>
  <si>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</si>
  <si>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</si>
  <si>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</si>
  <si>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</si>
  <si>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</si>
  <si>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</si>
  <si>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</si>
  <si>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</si>
  <si>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</si>
  <si>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</si>
  <si>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</si>
  <si>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</si>
  <si>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</si>
  <si>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</si>
  <si>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</si>
  <si>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</si>
  <si>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</si>
  <si>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</si>
  <si>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</si>
  <si>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</si>
  <si>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</si>
  <si>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</si>
  <si>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</si>
  <si>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</si>
  <si>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</si>
  <si>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</si>
  <si>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</si>
  <si>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</si>
  <si>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</si>
  <si>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</si>
  <si>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</si>
  <si>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</si>
  <si>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</si>
  <si>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</si>
  <si>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</si>
  <si>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</si>
  <si>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</si>
  <si>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</si>
  <si>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</si>
  <si>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</si>
  <si>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</si>
  <si>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</si>
  <si>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</si>
  <si>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</si>
  <si>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</si>
  <si>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</si>
  <si>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</si>
  <si>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</si>
  <si>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</si>
  <si>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</si>
  <si>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</si>
  <si>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</si>
  <si>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</si>
  <si>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</si>
  <si>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</si>
  <si>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</si>
  <si>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</si>
  <si>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</si>
  <si>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</si>
  <si>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</si>
  <si>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</si>
  <si>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</si>
  <si>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</si>
  <si>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</si>
  <si>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</si>
  <si>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</si>
  <si>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</si>
  <si>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</si>
  <si>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</si>
  <si>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</si>
  <si>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</si>
  <si>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</si>
  <si>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</si>
  <si>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</si>
  <si>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</si>
  <si>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</si>
  <si>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</si>
  <si>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</si>
  <si>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</si>
  <si>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</si>
  <si>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</si>
  <si>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</si>
  <si>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</si>
  <si>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</si>
  <si>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</si>
  <si>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</si>
  <si>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</si>
  <si>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</si>
  <si>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</si>
  <si>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</si>
  <si>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</si>
  <si>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</si>
  <si>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</si>
  <si>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</si>
  <si>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</si>
  <si>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</si>
  <si>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</si>
  <si>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</si>
  <si>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</si>
  <si>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</si>
  <si>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</si>
  <si>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</si>
  <si>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</si>
  <si>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</si>
  <si>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</si>
  <si>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</si>
  <si>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</si>
  <si>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</si>
  <si>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</si>
  <si>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</si>
  <si>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</si>
  <si>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</si>
  <si>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</si>
  <si>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</si>
  <si>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</si>
  <si>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</si>
  <si>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</si>
  <si>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</si>
  <si>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</si>
  <si>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</si>
  <si>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</si>
  <si>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</si>
  <si>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</si>
  <si>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</si>
  <si>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</si>
  <si>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</si>
  <si>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</si>
  <si>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</si>
  <si>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</si>
  <si>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</si>
  <si>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</si>
  <si>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</si>
  <si>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</si>
  <si>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</si>
  <si>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</si>
  <si>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</si>
  <si>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</si>
  <si>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</si>
  <si>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</si>
  <si>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</si>
  <si>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</si>
  <si>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</si>
  <si>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</si>
  <si>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</si>
  <si>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</si>
  <si>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</si>
  <si>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</si>
  <si>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</si>
  <si>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</si>
  <si>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</si>
  <si>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</si>
  <si>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</si>
  <si>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</si>
  <si>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</si>
  <si>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</si>
  <si>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</si>
  <si>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</si>
  <si>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</si>
  <si>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</si>
  <si>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</si>
  <si>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</si>
  <si>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</si>
  <si>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</si>
  <si>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</si>
  <si>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</si>
  <si>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</si>
  <si>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</si>
  <si>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</si>
  <si>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</si>
  <si>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</si>
  <si>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</si>
  <si>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</si>
  <si>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</si>
  <si>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</si>
  <si>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</si>
  <si>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</si>
  <si>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</si>
  <si>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</si>
  <si>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</si>
  <si>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</si>
  <si>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</si>
  <si>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</si>
  <si>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</si>
  <si>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</si>
  <si>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</si>
  <si>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</si>
  <si>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</si>
  <si>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</si>
  <si>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</si>
  <si>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</si>
  <si>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</si>
  <si>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</si>
  <si>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</si>
  <si>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</si>
  <si>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</si>
  <si>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</si>
  <si>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</si>
  <si>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</si>
  <si>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</si>
  <si>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</si>
  <si>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</si>
  <si>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</si>
  <si>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</si>
  <si>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</si>
  <si>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</si>
  <si>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</si>
  <si>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</si>
  <si>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</si>
  <si>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</si>
  <si>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</si>
  <si>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</si>
  <si>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</si>
  <si>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</si>
  <si>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</si>
  <si>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</si>
  <si>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</si>
  <si>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</si>
  <si>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</si>
  <si>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</si>
  <si>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</si>
  <si>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</si>
  <si>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</si>
  <si>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</si>
  <si>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</si>
  <si>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</si>
  <si>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</si>
  <si>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</si>
  <si>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</si>
  <si>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</si>
  <si>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</si>
  <si>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</si>
  <si>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</si>
  <si>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</si>
  <si>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</si>
  <si>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</si>
  <si>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</si>
  <si>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</si>
  <si>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</si>
  <si>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</si>
  <si>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</si>
  <si>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</si>
  <si>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</si>
  <si>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</si>
  <si>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</si>
  <si>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</si>
  <si>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</si>
  <si>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</si>
  <si>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</si>
  <si>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</si>
  <si>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</si>
  <si>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</si>
  <si>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</si>
  <si>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</si>
  <si>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</si>
  <si>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</si>
  <si>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</si>
  <si>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</si>
  <si>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</si>
  <si>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</si>
  <si>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</si>
  <si>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</si>
  <si>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</si>
  <si>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</si>
  <si>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</si>
  <si>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</si>
  <si>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</si>
  <si>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</si>
  <si>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</si>
  <si>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</si>
  <si>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</si>
  <si>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</si>
  <si>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</si>
  <si>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</si>
  <si>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</si>
  <si>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</si>
  <si>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</si>
  <si>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</si>
  <si>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</si>
  <si>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</si>
  <si>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</si>
  <si>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</si>
  <si>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</si>
  <si>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</si>
  <si>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</si>
  <si>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</si>
  <si>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</si>
  <si>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</si>
  <si>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</si>
  <si>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</si>
  <si>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</si>
  <si>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</si>
  <si>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</si>
  <si>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</si>
  <si>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</si>
  <si>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</si>
  <si>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</si>
  <si>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</si>
  <si>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</si>
  <si>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</si>
  <si>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</si>
  <si>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</si>
  <si>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</si>
  <si>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</si>
  <si>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</si>
  <si>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</si>
  <si>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</si>
  <si>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</si>
  <si>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</si>
  <si>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</si>
  <si>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</si>
  <si>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</si>
  <si>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</si>
  <si>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</si>
  <si>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</si>
  <si>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</si>
  <si>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</si>
  <si>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</si>
  <si>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</si>
  <si>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</si>
  <si>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</si>
  <si>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</si>
  <si>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</si>
  <si>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</si>
  <si>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</si>
  <si>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</si>
  <si>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</si>
  <si>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</si>
  <si>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</si>
  <si>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</si>
  <si>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</si>
  <si>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</si>
  <si>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</si>
  <si>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</si>
  <si>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</si>
  <si>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</si>
  <si>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</si>
  <si>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</si>
  <si>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</si>
  <si>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</si>
  <si>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</si>
  <si>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</si>
  <si>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</si>
  <si>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</si>
  <si>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</si>
  <si>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</si>
  <si>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</si>
  <si>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</si>
  <si>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</si>
  <si>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</si>
  <si>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</si>
  <si>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</si>
  <si>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</si>
  <si>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</si>
  <si>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</si>
  <si>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</si>
  <si>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</si>
  <si>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</si>
  <si>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</si>
  <si>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</si>
  <si>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</si>
  <si>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</si>
  <si>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</si>
  <si>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</si>
  <si>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</si>
  <si>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</si>
  <si>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</si>
  <si>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</si>
  <si>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</si>
  <si>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</si>
  <si>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</si>
  <si>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</si>
  <si>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</si>
  <si>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</si>
  <si>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</si>
  <si>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</si>
  <si>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</si>
  <si>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</si>
  <si>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</si>
  <si>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</si>
  <si>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</si>
  <si>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</si>
  <si>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</si>
  <si>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</si>
  <si>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</si>
  <si>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</si>
  <si>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</si>
  <si>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</si>
  <si>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</si>
  <si>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</si>
  <si>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</si>
  <si>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</si>
  <si>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</si>
  <si>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</si>
  <si>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</si>
  <si>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</si>
  <si>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</si>
  <si>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</si>
  <si>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</si>
  <si>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</si>
  <si>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</si>
  <si>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</si>
  <si>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</si>
  <si>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</si>
  <si>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</si>
  <si>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</si>
  <si>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</si>
  <si>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</si>
  <si>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</si>
  <si>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</si>
  <si>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</si>
  <si>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</si>
  <si>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</si>
  <si>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</si>
  <si>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</si>
  <si>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</si>
  <si>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</si>
  <si>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</si>
  <si>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</si>
  <si>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</si>
  <si>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</si>
  <si>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</si>
  <si>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</si>
  <si>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</si>
  <si>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</si>
  <si>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</si>
  <si>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</si>
  <si>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</si>
  <si>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</si>
  <si>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</si>
  <si>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</si>
  <si>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</si>
  <si>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</si>
  <si>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</si>
  <si>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</si>
  <si>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</si>
  <si>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</si>
  <si>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</si>
  <si>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</si>
  <si>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</si>
  <si>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</si>
  <si>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</si>
  <si>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</si>
  <si>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</si>
  <si>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</si>
  <si>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</si>
  <si>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</si>
  <si>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</si>
  <si>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</si>
  <si>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</si>
  <si>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</si>
  <si>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</si>
  <si>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</si>
  <si>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</si>
  <si>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</si>
  <si>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</si>
  <si>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</si>
  <si>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</si>
  <si>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</si>
  <si>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</si>
  <si>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</si>
  <si>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</si>
  <si>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</si>
  <si>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</si>
  <si>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</si>
  <si>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</si>
  <si>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</si>
  <si>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</si>
  <si>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</si>
  <si>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</si>
  <si>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</si>
  <si>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</si>
  <si>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</si>
  <si>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</si>
  <si>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</si>
  <si>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</si>
  <si>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</si>
  <si>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</si>
  <si>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</si>
  <si>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</si>
  <si>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</si>
  <si>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</si>
  <si>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</si>
  <si>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</si>
  <si>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</si>
  <si>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</si>
  <si>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</si>
  <si>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</si>
  <si>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</si>
  <si>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</si>
  <si>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</si>
  <si>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</si>
  <si>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</si>
  <si>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</si>
  <si>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</si>
  <si>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</si>
  <si>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</si>
  <si>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</si>
  <si>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</si>
  <si>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</si>
  <si>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</si>
  <si>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</si>
  <si>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</si>
  <si>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</si>
  <si>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</si>
  <si>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</si>
  <si>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</si>
  <si>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</si>
  <si>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</si>
  <si>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</si>
  <si>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</si>
  <si>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</si>
  <si>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</si>
  <si>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</si>
  <si>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</si>
  <si>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</si>
  <si>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</si>
  <si>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</si>
  <si>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</si>
  <si>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</si>
  <si>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</si>
  <si>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</si>
  <si>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</si>
  <si>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</si>
  <si>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</si>
  <si>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</si>
  <si>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</si>
  <si>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</si>
  <si>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</si>
  <si>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</si>
  <si>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</si>
  <si>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</si>
  <si>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</si>
  <si>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</si>
  <si>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</si>
  <si>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</si>
  <si>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</si>
  <si>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</si>
  <si>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</si>
  <si>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</si>
  <si>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</si>
  <si>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</si>
  <si>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</si>
  <si>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</si>
  <si>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</si>
  <si>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</si>
  <si>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</si>
  <si>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</si>
  <si>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</si>
  <si>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</si>
  <si>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</si>
  <si>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</si>
  <si>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</si>
  <si>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</si>
  <si>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</si>
  <si>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</si>
  <si>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</si>
  <si>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</si>
  <si>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</si>
  <si>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</si>
  <si>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</si>
  <si>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</si>
  <si>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</si>
  <si>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</si>
  <si>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</si>
  <si>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</si>
  <si>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</si>
  <si>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</si>
  <si>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</si>
  <si>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</si>
  <si>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</si>
  <si>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</si>
  <si>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</si>
  <si>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</si>
  <si>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</si>
  <si>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</si>
  <si>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</si>
  <si>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</si>
  <si>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</si>
  <si>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</si>
  <si>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</si>
  <si>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</si>
  <si>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</si>
  <si>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</si>
  <si>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</si>
  <si>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</si>
  <si>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</si>
  <si>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</si>
  <si>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</si>
  <si>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</si>
  <si>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</si>
  <si>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</si>
  <si>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</si>
  <si>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</si>
  <si>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</si>
  <si>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</si>
  <si>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</si>
  <si>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</si>
  <si>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</si>
  <si>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</si>
  <si>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</si>
  <si>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</si>
  <si>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</si>
  <si>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</si>
  <si>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</si>
  <si>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</si>
  <si>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</si>
  <si>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</si>
  <si>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</si>
  <si>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</si>
  <si>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</si>
  <si>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</si>
  <si>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</si>
  <si>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</si>
  <si>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</si>
  <si>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</si>
  <si>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</si>
  <si>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</si>
  <si>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</si>
  <si>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</si>
  <si>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</si>
  <si>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</si>
  <si>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</si>
  <si>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</si>
  <si>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</si>
  <si>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</si>
  <si>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</si>
  <si>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</si>
  <si>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</si>
  <si>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</si>
  <si>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</si>
  <si>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</si>
  <si>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</si>
  <si>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</si>
  <si>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</si>
  <si>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</si>
  <si>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</si>
  <si>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</si>
  <si>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</si>
  <si>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</si>
  <si>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</si>
  <si>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</si>
  <si>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</si>
  <si>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</si>
  <si>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</si>
  <si>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</si>
  <si>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</si>
  <si>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</si>
  <si>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</si>
  <si>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</si>
  <si>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</si>
  <si>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</si>
  <si>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</si>
  <si>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</si>
  <si>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</si>
  <si>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</si>
  <si>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</si>
  <si>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</si>
  <si>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</si>
  <si>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</si>
  <si>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</si>
  <si>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</si>
  <si>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</si>
  <si>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</si>
  <si>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</si>
  <si>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</si>
  <si>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</si>
  <si>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</si>
  <si>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</si>
  <si>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</si>
  <si>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</si>
  <si>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</si>
  <si>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</si>
  <si>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</si>
  <si>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</si>
  <si>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</si>
  <si>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</si>
  <si>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</si>
  <si>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</si>
  <si>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</si>
  <si>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</si>
  <si>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</si>
  <si>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</si>
  <si>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</si>
  <si>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</si>
  <si>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</si>
  <si>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</si>
  <si>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</si>
  <si>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</si>
  <si>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</si>
  <si>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</si>
  <si>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</si>
  <si>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</si>
  <si>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</si>
  <si>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</si>
  <si>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</si>
  <si>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</si>
  <si>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</si>
  <si>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</si>
  <si>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</si>
  <si>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</si>
  <si>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</si>
  <si>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</si>
  <si>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</si>
  <si>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</si>
  <si>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</si>
  <si>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</si>
  <si>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</si>
  <si>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</si>
  <si>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</si>
  <si>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</si>
  <si>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</si>
  <si>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</si>
  <si>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</si>
  <si>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</si>
  <si>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</si>
  <si>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</si>
  <si>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</si>
  <si>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</si>
  <si>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</si>
  <si>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</si>
  <si>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</si>
  <si>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</si>
  <si>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</si>
  <si>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</si>
  <si>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</si>
  <si>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</si>
  <si>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</si>
  <si>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</si>
  <si>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</si>
  <si>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</si>
  <si>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</si>
  <si>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</si>
  <si>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</si>
  <si>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</si>
  <si>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</si>
  <si>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</si>
  <si>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</si>
  <si>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</si>
  <si>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</si>
  <si>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</si>
  <si>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</si>
  <si>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</si>
  <si>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</si>
  <si>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</si>
  <si>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</si>
  <si>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</si>
  <si>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</si>
  <si>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</si>
  <si>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</si>
  <si>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</si>
  <si>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</si>
  <si>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</si>
  <si>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</si>
  <si>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</si>
  <si>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</si>
  <si>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</si>
  <si>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</si>
  <si>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</si>
  <si>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</si>
  <si>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</si>
  <si>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</si>
  <si>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</si>
  <si>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</si>
  <si>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</si>
  <si>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</si>
  <si>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</si>
  <si>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</si>
  <si>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</si>
  <si>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</si>
  <si>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</si>
  <si>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</si>
  <si>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</si>
  <si>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</si>
  <si>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</si>
  <si>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</si>
  <si>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</si>
  <si>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</si>
  <si>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</si>
  <si>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</si>
  <si>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</si>
  <si>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</si>
  <si>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</si>
  <si>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</si>
  <si>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</si>
  <si>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</si>
  <si>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</si>
  <si>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</si>
  <si>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</si>
  <si>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</si>
  <si>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</si>
  <si>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</si>
  <si>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</si>
  <si>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</si>
  <si>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</si>
  <si>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</si>
  <si>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</si>
  <si>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</si>
  <si>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</si>
  <si>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</si>
  <si>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</si>
  <si>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</si>
  <si>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</si>
  <si>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</si>
  <si>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</si>
  <si>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</si>
  <si>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</si>
  <si>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</si>
  <si>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</si>
  <si>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</si>
  <si>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</si>
  <si>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</si>
  <si>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</si>
  <si>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</si>
  <si>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</si>
  <si>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</si>
  <si>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</si>
  <si>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</si>
  <si>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</si>
  <si>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</si>
  <si>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</si>
  <si>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</si>
  <si>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</si>
  <si>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</si>
  <si>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</si>
  <si>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</si>
  <si>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</si>
  <si>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</si>
  <si>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</si>
  <si>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</si>
  <si>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</si>
  <si>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</si>
  <si>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</si>
  <si>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</si>
  <si>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</si>
  <si>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</si>
  <si>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</si>
  <si>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</si>
  <si>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</si>
  <si>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</si>
  <si>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</si>
  <si>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</si>
  <si>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</si>
  <si>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</si>
  <si>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</si>
  <si>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</si>
  <si>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</si>
  <si>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</si>
  <si>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</si>
  <si>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</si>
  <si>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</si>
  <si>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</si>
  <si>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</si>
  <si>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</si>
  <si>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</si>
  <si>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</si>
  <si>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</si>
  <si>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</si>
  <si>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</si>
  <si>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</si>
  <si>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</si>
  <si>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</si>
  <si>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</si>
  <si>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</si>
  <si>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</si>
  <si>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</si>
  <si>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</si>
  <si>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</si>
  <si>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</si>
  <si>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</si>
  <si>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</si>
  <si>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</si>
  <si>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</si>
  <si>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</si>
  <si>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</si>
  <si>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</si>
  <si>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</si>
  <si>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</si>
  <si>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</si>
  <si>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</si>
  <si>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</si>
  <si>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</si>
  <si>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</si>
  <si>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</si>
  <si>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</si>
  <si>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</si>
  <si>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</si>
  <si>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</si>
  <si>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</si>
  <si>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</si>
  <si>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</si>
  <si>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</si>
  <si>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</si>
  <si>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</si>
  <si>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</si>
  <si>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</si>
  <si>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</si>
  <si>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</si>
  <si>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</si>
  <si>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</si>
  <si>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</si>
  <si>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</si>
  <si>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</si>
  <si>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</si>
  <si>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</si>
  <si>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</si>
  <si>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</si>
  <si>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</si>
  <si>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</si>
  <si>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</si>
  <si>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</si>
  <si>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</si>
  <si>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</si>
  <si>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</si>
  <si>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</si>
  <si>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</si>
  <si>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</si>
  <si>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</si>
  <si>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</si>
  <si>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</si>
  <si>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</si>
  <si>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</si>
  <si>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</si>
  <si>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</si>
  <si>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</si>
  <si>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</si>
  <si>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</si>
  <si>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</si>
  <si>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</si>
  <si>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</si>
  <si>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</si>
  <si>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</si>
  <si>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</si>
  <si>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</si>
  <si>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</si>
  <si>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</si>
  <si>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</si>
  <si>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</si>
  <si>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</si>
  <si>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</si>
  <si>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</si>
  <si>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</si>
  <si>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</si>
  <si>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</si>
  <si>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</si>
  <si>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</si>
  <si>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</si>
  <si>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</si>
  <si>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</si>
  <si>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</si>
  <si>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</si>
  <si>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</si>
  <si>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</si>
  <si>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</si>
  <si>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</si>
  <si>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</si>
  <si>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</si>
  <si>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</si>
  <si>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</si>
  <si>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</si>
  <si>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</si>
  <si>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</si>
  <si>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</si>
  <si>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</si>
  <si>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</si>
  <si>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</si>
  <si>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</si>
  <si>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</si>
  <si>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</si>
  <si>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</si>
  <si>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</si>
  <si>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</si>
  <si>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</si>
  <si>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</si>
  <si>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</si>
  <si>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</si>
  <si>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</si>
  <si>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</si>
  <si>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</si>
  <si>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</si>
  <si>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</si>
  <si>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</si>
  <si>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</si>
  <si>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</si>
  <si>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</si>
  <si>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</si>
  <si>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</si>
  <si>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</si>
  <si>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</si>
  <si>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</si>
  <si>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</si>
  <si>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</si>
  <si>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</si>
  <si>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</si>
  <si>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</si>
  <si>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</si>
  <si>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</si>
  <si>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</si>
  <si>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</si>
  <si>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</si>
  <si>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</si>
  <si>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</si>
  <si>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</si>
  <si>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</si>
  <si>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</si>
  <si>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</si>
  <si>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</si>
  <si>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</si>
  <si>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</si>
  <si>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</si>
  <si>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</si>
  <si>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</si>
  <si>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</si>
  <si>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</si>
  <si>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</si>
  <si>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</si>
  <si>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</si>
  <si>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</si>
  <si>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</si>
  <si>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</si>
  <si>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</si>
  <si>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</si>
  <si>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</si>
  <si>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</si>
  <si>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</si>
  <si>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</si>
  <si>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</si>
  <si>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</si>
  <si>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</si>
  <si>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</si>
  <si>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</si>
  <si>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</si>
  <si>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</si>
  <si>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</si>
  <si>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</si>
  <si>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</si>
  <si>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</si>
  <si>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</si>
  <si>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</si>
  <si>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</si>
  <si>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</si>
  <si>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</si>
  <si>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</si>
  <si>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</si>
  <si>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</si>
  <si>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</si>
  <si>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</si>
  <si>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</si>
  <si>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</si>
  <si>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</si>
  <si>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</si>
  <si>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</si>
  <si>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</si>
  <si>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</si>
  <si>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</si>
  <si>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</si>
  <si>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</si>
  <si>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</si>
  <si>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</si>
  <si>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</si>
  <si>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</si>
  <si>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</si>
  <si>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</si>
  <si>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</si>
  <si>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</si>
  <si>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</si>
  <si>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</si>
  <si>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</si>
  <si>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</si>
  <si>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</si>
  <si>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</si>
  <si>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</si>
  <si>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</si>
  <si>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</si>
  <si>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</si>
  <si>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</si>
  <si>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</si>
  <si>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</si>
  <si>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</si>
  <si>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</si>
  <si>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</si>
  <si>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</si>
  <si>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</si>
  <si>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</si>
  <si>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</si>
  <si>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</si>
  <si>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</si>
  <si>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</si>
  <si>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</si>
  <si>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</si>
  <si>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</si>
  <si>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</si>
  <si>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</si>
  <si>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</si>
  <si>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</si>
  <si>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</si>
  <si>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</si>
  <si>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</si>
  <si>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</si>
  <si>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</si>
  <si>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</si>
  <si>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</si>
  <si>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</si>
  <si>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</si>
  <si>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</si>
  <si>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</si>
  <si>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</si>
  <si>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</si>
  <si>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</si>
  <si>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</si>
  <si>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</si>
  <si>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</si>
  <si>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</si>
  <si>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</si>
  <si>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</si>
  <si>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</si>
  <si>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</si>
  <si>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</si>
  <si>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</si>
  <si>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</si>
  <si>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</si>
  <si>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</si>
  <si>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</si>
  <si>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</si>
  <si>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</si>
  <si>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</si>
  <si>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</si>
  <si>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</si>
  <si>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</si>
  <si>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</si>
  <si>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</si>
  <si>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</si>
  <si>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</si>
  <si>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</si>
  <si>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</si>
  <si>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</si>
  <si>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</si>
  <si>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</si>
  <si>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</si>
  <si>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</si>
  <si>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</si>
  <si>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</si>
  <si>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</si>
  <si>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</si>
  <si>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</si>
  <si>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</si>
  <si>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</si>
  <si>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</si>
  <si>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</si>
  <si>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</si>
  <si>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</si>
  <si>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</si>
  <si>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</si>
  <si>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</si>
  <si>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</si>
  <si>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</si>
  <si>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</si>
  <si>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</si>
  <si>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</si>
  <si>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</si>
  <si>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</si>
  <si>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</si>
  <si>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</si>
  <si>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</si>
  <si>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</si>
  <si>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</si>
  <si>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</si>
  <si>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</si>
  <si>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</si>
  <si>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</si>
  <si>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</si>
  <si>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</si>
  <si>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</si>
  <si>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</si>
  <si>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</si>
  <si>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</si>
  <si>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</si>
  <si>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</si>
  <si>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</si>
  <si>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</si>
  <si>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</si>
  <si>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</si>
  <si>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</si>
  <si>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</si>
  <si>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</si>
  <si>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</si>
  <si>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</si>
  <si>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</si>
  <si>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</si>
  <si>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</si>
  <si>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</si>
  <si>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</si>
  <si>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</si>
  <si>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</si>
  <si>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</si>
  <si>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</si>
  <si>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</si>
  <si>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</si>
  <si>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</si>
  <si>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</si>
  <si>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</si>
  <si>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</si>
  <si>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</si>
  <si>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</si>
  <si>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</si>
  <si>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</si>
  <si>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</si>
  <si>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</si>
  <si>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</si>
  <si>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</si>
  <si>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</si>
  <si>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</si>
  <si>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</si>
  <si>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</si>
  <si>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</si>
  <si>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</si>
  <si>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</si>
  <si>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</si>
  <si>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</si>
  <si>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</si>
  <si>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</si>
  <si>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</si>
  <si>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</si>
  <si>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</si>
  <si>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</si>
  <si>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</si>
  <si>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</si>
  <si>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</si>
  <si>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</si>
  <si>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</si>
  <si>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</si>
  <si>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</si>
  <si>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</si>
  <si>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</si>
  <si>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</si>
  <si>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</si>
  <si>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</si>
  <si>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</si>
  <si>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</si>
  <si>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</si>
  <si>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</si>
  <si>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</si>
  <si>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</si>
  <si>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</si>
  <si>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</si>
  <si>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</si>
  <si>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</si>
  <si>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</si>
  <si>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</si>
  <si>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</si>
  <si>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</si>
  <si>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</si>
  <si>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</si>
  <si>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</si>
  <si>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</si>
  <si>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</si>
  <si>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</si>
  <si>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</si>
  <si>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</si>
  <si>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</si>
  <si>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</si>
  <si>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</si>
  <si>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</si>
  <si>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</si>
  <si>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</si>
  <si>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</si>
  <si>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</si>
  <si>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</si>
  <si>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</si>
  <si>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</si>
  <si>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</si>
  <si>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</si>
  <si>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</si>
  <si>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</si>
  <si>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</si>
  <si>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</si>
  <si>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</si>
  <si>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</si>
  <si>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</si>
  <si>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</si>
  <si>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</si>
  <si>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</si>
  <si>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</si>
  <si>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</si>
  <si>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</si>
  <si>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</si>
  <si>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</si>
  <si>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</si>
  <si>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</si>
  <si>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</si>
  <si>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</si>
  <si>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</si>
  <si>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</si>
  <si>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</si>
  <si>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</si>
  <si>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</si>
  <si>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</si>
  <si>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</si>
  <si>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</si>
  <si>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</si>
  <si>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</si>
  <si>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</si>
  <si>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</si>
  <si>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</si>
  <si>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</si>
  <si>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</si>
  <si>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</si>
  <si>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</si>
  <si>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</si>
  <si>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</si>
  <si>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</si>
  <si>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</si>
  <si>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</si>
  <si>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</si>
  <si>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</si>
  <si>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</si>
  <si>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</si>
  <si>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</si>
  <si>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</si>
  <si>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</si>
  <si>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</si>
  <si>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</si>
  <si>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</si>
  <si>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</si>
  <si>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</si>
  <si>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</si>
  <si>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</si>
  <si>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</si>
  <si>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</si>
  <si>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</si>
  <si>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</si>
  <si>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</si>
  <si>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</si>
  <si>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</si>
  <si>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</si>
  <si>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</si>
  <si>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</si>
  <si>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</si>
  <si>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</si>
  <si>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</si>
  <si>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</si>
  <si>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</si>
  <si>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</si>
  <si>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</si>
  <si>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</si>
  <si>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</si>
  <si>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</si>
  <si>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</si>
  <si>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</si>
  <si>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</si>
  <si>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</si>
  <si>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</si>
  <si>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</si>
  <si>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</si>
  <si>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</si>
  <si>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</si>
  <si>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</si>
  <si>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</si>
  <si>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</si>
  <si>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</si>
  <si>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</si>
  <si>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</si>
  <si>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</si>
  <si>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</si>
  <si>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</si>
  <si>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</si>
  <si>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</si>
  <si>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</si>
  <si>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</si>
  <si>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</si>
  <si>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</si>
  <si>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</si>
  <si>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</si>
  <si>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</si>
  <si>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</si>
  <si>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</si>
  <si>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</si>
  <si>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</si>
  <si>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</si>
  <si>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</si>
  <si>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</si>
  <si>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</si>
  <si>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</si>
  <si>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</si>
  <si>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</si>
  <si>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</si>
  <si>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</si>
  <si>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</si>
  <si>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</si>
  <si>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</si>
  <si>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</si>
  <si>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</si>
  <si>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</si>
  <si>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</si>
  <si>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</si>
  <si>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</si>
  <si>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</si>
  <si>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</si>
  <si>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</si>
  <si>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</si>
  <si>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</si>
  <si>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</si>
  <si>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</si>
  <si>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</si>
  <si>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</si>
  <si>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</si>
  <si>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</si>
  <si>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</si>
  <si>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</si>
  <si>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</si>
  <si>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</si>
  <si>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</si>
  <si>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</si>
  <si>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</si>
  <si>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</si>
  <si>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</si>
  <si>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</si>
  <si>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</si>
  <si>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</si>
  <si>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</si>
  <si>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</si>
  <si>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</si>
  <si>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</si>
  <si>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</si>
  <si>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</si>
  <si>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</si>
  <si>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</si>
  <si>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</si>
  <si>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</si>
  <si>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</si>
  <si>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</si>
  <si>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</si>
  <si>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</si>
  <si>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</si>
  <si>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</si>
  <si>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</si>
  <si>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</si>
  <si>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</si>
  <si>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</si>
  <si>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</si>
  <si>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</si>
  <si>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</si>
  <si>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</si>
  <si>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</si>
  <si>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</si>
  <si>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</si>
  <si>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</si>
  <si>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</si>
  <si>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</si>
  <si>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</si>
  <si>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</si>
  <si>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</si>
  <si>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</si>
  <si>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</si>
  <si>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</si>
  <si>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</si>
  <si>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</si>
  <si>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</si>
  <si>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</si>
  <si>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</si>
  <si>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</si>
  <si>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</si>
  <si>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</si>
  <si>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</si>
  <si>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</si>
  <si>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</si>
  <si>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</si>
  <si>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</si>
  <si>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</si>
  <si>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</si>
  <si>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</si>
  <si>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</si>
  <si>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</si>
  <si>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</si>
  <si>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</si>
  <si>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</si>
  <si>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</si>
  <si>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</si>
  <si>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</si>
  <si>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</si>
  <si>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</si>
  <si>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</si>
  <si>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</si>
  <si>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</si>
  <si>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</si>
  <si>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</si>
  <si>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</si>
  <si>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</si>
  <si>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</si>
  <si>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</si>
  <si>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</si>
  <si>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</si>
  <si>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</si>
  <si>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</si>
  <si>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</si>
  <si>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</si>
  <si>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</si>
  <si>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</si>
  <si>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</si>
  <si>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</si>
  <si>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</si>
  <si>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</si>
  <si>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</si>
  <si>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</si>
  <si>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</si>
  <si>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</si>
  <si>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</si>
  <si>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</si>
  <si>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</si>
  <si>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</si>
  <si>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</si>
  <si>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</si>
  <si>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</si>
  <si>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</si>
  <si>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</si>
  <si>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</si>
  <si>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</si>
  <si>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</si>
  <si>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</si>
  <si>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</si>
  <si>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</si>
  <si>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</si>
  <si>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</si>
  <si>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</si>
  <si>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</si>
  <si>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</si>
  <si>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</si>
  <si>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</si>
  <si>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</si>
  <si>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</si>
  <si>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</si>
  <si>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</si>
  <si>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</si>
  <si>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</si>
  <si>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</si>
  <si>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</si>
  <si>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</si>
  <si>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</si>
  <si>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</si>
  <si>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</si>
  <si>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</si>
  <si>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</si>
  <si>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</si>
  <si>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</si>
  <si>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</si>
  <si>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</si>
  <si>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</si>
  <si>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</si>
  <si>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</si>
  <si>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</si>
  <si>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</si>
  <si>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</si>
  <si>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</si>
  <si>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</si>
  <si>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</si>
  <si>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</si>
  <si>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</si>
  <si>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</si>
  <si>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</si>
  <si>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</si>
  <si>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</si>
  <si>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</si>
  <si>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</si>
  <si>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</si>
  <si>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</si>
  <si>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</si>
  <si>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</si>
  <si>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</si>
  <si>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</si>
  <si>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</si>
  <si>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</si>
  <si>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</si>
  <si>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</si>
  <si>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</si>
  <si>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</si>
  <si>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</si>
  <si>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</si>
  <si>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</si>
  <si>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</si>
  <si>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</si>
  <si>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</si>
  <si>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</si>
  <si>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</si>
  <si>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</si>
  <si>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</si>
  <si>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</si>
  <si>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</si>
  <si>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</si>
  <si>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</si>
  <si>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</si>
  <si>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</si>
  <si>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</si>
  <si>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</si>
  <si>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</si>
  <si>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</si>
  <si>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</si>
  <si>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</si>
  <si>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</si>
  <si>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</si>
  <si>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</si>
  <si>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</si>
  <si>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</si>
  <si>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</si>
  <si>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</si>
  <si>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</si>
  <si>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</si>
  <si>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</si>
  <si>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</si>
  <si>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</si>
  <si>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</si>
  <si>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</si>
  <si>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</si>
  <si>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</si>
  <si>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</si>
  <si>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</si>
  <si>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</si>
  <si>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</si>
  <si>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</si>
  <si>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</si>
  <si>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</si>
  <si>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</si>
  <si>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</si>
  <si>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</si>
  <si>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</si>
  <si>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</si>
  <si>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</si>
  <si>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</si>
  <si>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</si>
  <si>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</si>
  <si>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</si>
  <si>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</si>
  <si>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</si>
  <si>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</si>
  <si>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</si>
  <si>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</si>
  <si>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</si>
  <si>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</si>
  <si>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</si>
  <si>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</si>
  <si>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</si>
  <si>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</si>
  <si>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</si>
  <si>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</si>
  <si>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</si>
  <si>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</si>
  <si>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</si>
  <si>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</si>
  <si>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</si>
  <si>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</si>
  <si>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</si>
  <si>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</si>
  <si>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</si>
  <si>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</si>
  <si>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</si>
  <si>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</si>
  <si>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</si>
  <si>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</si>
  <si>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</si>
  <si>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</si>
  <si>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</si>
  <si>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</si>
  <si>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</si>
  <si>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</si>
  <si>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</si>
  <si>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</si>
  <si>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</si>
  <si>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</si>
  <si>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</si>
  <si>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</si>
  <si>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</si>
  <si>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</si>
  <si>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</si>
  <si>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</si>
  <si>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</si>
  <si>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</si>
  <si>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</si>
  <si>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</si>
  <si>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</si>
  <si>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</si>
  <si>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</si>
  <si>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</si>
  <si>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</si>
  <si>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</si>
  <si>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</si>
  <si>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</si>
  <si>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</si>
  <si>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</si>
  <si>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</si>
  <si>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</si>
  <si>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</si>
  <si>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</si>
  <si>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</si>
  <si>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</si>
  <si>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</si>
  <si>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</si>
  <si>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</si>
  <si>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</si>
  <si>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</si>
  <si>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</si>
  <si>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</si>
  <si>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</si>
  <si>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</si>
  <si>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</si>
  <si>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</si>
  <si>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</si>
  <si>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</si>
  <si>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</si>
  <si>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</si>
  <si>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</si>
  <si>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</si>
  <si>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</si>
  <si>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</si>
  <si>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</si>
  <si>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</si>
  <si>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</si>
  <si>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</si>
  <si>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</si>
  <si>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</si>
  <si>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</si>
  <si>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</si>
  <si>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</si>
  <si>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</si>
  <si>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</si>
  <si>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</si>
  <si>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</si>
  <si>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</si>
  <si>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</si>
  <si>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</si>
  <si>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</si>
  <si>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</si>
  <si>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</si>
  <si>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</si>
  <si>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</si>
  <si>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</si>
  <si>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</si>
  <si>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</si>
  <si>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</si>
  <si>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</si>
  <si>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</si>
  <si>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</si>
  <si>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</si>
  <si>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</si>
  <si>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</si>
  <si>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</si>
  <si>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</si>
  <si>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</si>
  <si>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</si>
  <si>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</si>
  <si>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</si>
  <si>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</si>
  <si>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</si>
  <si>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</si>
  <si>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</si>
  <si>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</si>
  <si>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</si>
  <si>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</si>
  <si>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</si>
  <si>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</si>
  <si>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</si>
  <si>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</si>
  <si>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</si>
  <si>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</si>
  <si>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</si>
  <si>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</si>
  <si>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</si>
  <si>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</si>
  <si>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</si>
  <si>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</si>
  <si>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</si>
  <si>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</si>
  <si>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</si>
  <si>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</si>
  <si>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</si>
  <si>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</si>
  <si>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</si>
  <si>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</si>
  <si>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</si>
  <si>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</si>
  <si>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</si>
  <si>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</si>
  <si>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</si>
  <si>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</si>
  <si>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</si>
  <si>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</si>
  <si>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</si>
  <si>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</si>
  <si>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</si>
  <si>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</si>
  <si>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</si>
  <si>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</si>
  <si>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</si>
  <si>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</si>
  <si>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</si>
  <si>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</si>
  <si>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</si>
  <si>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</si>
  <si>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</si>
  <si>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</si>
  <si>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</si>
  <si>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</si>
  <si>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</si>
  <si>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</si>
  <si>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</si>
  <si>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</si>
  <si>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</si>
  <si>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</si>
  <si>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</si>
  <si>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</si>
  <si>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</si>
  <si>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</si>
  <si>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</si>
  <si>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</si>
  <si>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</si>
  <si>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</si>
  <si>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</si>
  <si>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</si>
  <si>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</si>
  <si>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</si>
  <si>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</si>
  <si>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</si>
  <si>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</si>
  <si>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</si>
  <si>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</si>
  <si>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</si>
  <si>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</si>
  <si>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</si>
  <si>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</si>
  <si>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</si>
  <si>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</si>
  <si>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</si>
  <si>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</si>
  <si>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</si>
  <si>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</si>
  <si>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</si>
  <si>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</si>
  <si>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</si>
  <si>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</si>
  <si>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</si>
  <si>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</si>
  <si>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</si>
  <si>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</si>
  <si>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</si>
  <si>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</si>
  <si>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</si>
  <si>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</si>
  <si>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</si>
  <si>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</si>
  <si>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</si>
  <si>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</si>
  <si>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</si>
  <si>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</si>
  <si>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</si>
  <si>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</si>
  <si>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</si>
  <si>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</si>
  <si>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</si>
  <si>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</si>
  <si>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</si>
  <si>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</si>
  <si>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</si>
  <si>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</si>
  <si>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</si>
  <si>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</si>
  <si>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</si>
  <si>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</si>
  <si>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</si>
  <si>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</si>
  <si>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</si>
  <si>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</si>
  <si>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</si>
  <si>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</si>
  <si>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</si>
  <si>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</si>
  <si>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</si>
  <si>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</si>
  <si>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</si>
  <si>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</si>
  <si>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</si>
  <si>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</si>
  <si>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</si>
  <si>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</si>
  <si>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</si>
  <si>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</si>
  <si>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</si>
  <si>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</si>
  <si>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</si>
  <si>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</si>
  <si>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</si>
  <si>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</si>
  <si>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</si>
  <si>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</si>
  <si>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</si>
  <si>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</si>
  <si>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</si>
  <si>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</si>
  <si>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</si>
  <si>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</si>
  <si>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</si>
  <si>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</si>
  <si>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</si>
  <si>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</si>
  <si>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</si>
  <si>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</si>
  <si>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</si>
  <si>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</si>
  <si>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</si>
  <si>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</si>
  <si>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</si>
  <si>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</si>
  <si>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</si>
  <si>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</si>
  <si>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</si>
  <si>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</si>
  <si>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</si>
  <si>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</si>
  <si>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</si>
  <si>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</si>
  <si>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</si>
  <si>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</si>
  <si>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</si>
  <si>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</si>
  <si>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</si>
  <si>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</si>
  <si>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</si>
  <si>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</si>
  <si>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</si>
  <si>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</si>
  <si>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</si>
  <si>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</si>
  <si>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</si>
  <si>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</si>
  <si>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</si>
  <si>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</si>
  <si>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</si>
  <si>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</si>
  <si>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</si>
  <si>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</si>
  <si>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</si>
  <si>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</si>
  <si>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</si>
  <si>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</si>
  <si>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</si>
  <si>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</si>
  <si>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</si>
  <si>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</si>
  <si>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</si>
  <si>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</si>
  <si>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</si>
  <si>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</si>
  <si>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</si>
  <si>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</si>
  <si>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</si>
  <si>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</si>
  <si>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</si>
  <si>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</si>
  <si>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</si>
  <si>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</si>
  <si>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</si>
  <si>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</si>
  <si>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</si>
  <si>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</si>
  <si>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</si>
  <si>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</si>
  <si>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</si>
  <si>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</si>
  <si>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</si>
  <si>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</si>
  <si>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</si>
  <si>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</si>
  <si>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</si>
  <si>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</si>
  <si>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</si>
  <si>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</si>
  <si>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</si>
  <si>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</si>
  <si>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</si>
  <si>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</si>
  <si>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</si>
  <si>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</si>
  <si>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</si>
  <si>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</si>
  <si>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</si>
  <si>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</si>
  <si>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</si>
  <si>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</si>
  <si>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</si>
  <si>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</si>
  <si>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</si>
  <si>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</si>
  <si>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</si>
  <si>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</si>
  <si>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</si>
  <si>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</si>
  <si>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</si>
  <si>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</si>
  <si>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</si>
  <si>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</si>
  <si>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</si>
  <si>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</si>
  <si>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</si>
  <si>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</si>
  <si>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</si>
  <si>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</si>
  <si>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</si>
  <si>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</si>
  <si>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</si>
  <si>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</si>
  <si>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</si>
  <si>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</si>
  <si>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</si>
  <si>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</si>
  <si>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</si>
  <si>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</si>
  <si>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</si>
  <si>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</si>
  <si>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</si>
  <si>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</si>
  <si>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</si>
  <si>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</si>
  <si>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</si>
  <si>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</si>
  <si>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</si>
  <si>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</si>
  <si>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</si>
  <si>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</si>
  <si>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</si>
  <si>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</si>
  <si>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</si>
  <si>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</si>
  <si>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</si>
  <si>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</si>
  <si>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</si>
  <si>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</si>
  <si>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</si>
  <si>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</si>
  <si>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</si>
  <si>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</si>
  <si>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</si>
  <si>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</si>
  <si>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</si>
  <si>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</si>
  <si>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</si>
  <si>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</si>
  <si>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</si>
  <si>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</si>
  <si>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</si>
  <si>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</si>
  <si>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</si>
  <si>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</si>
  <si>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</si>
  <si>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</si>
  <si>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</si>
  <si>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</si>
  <si>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</si>
  <si>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</si>
  <si>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</si>
  <si>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</si>
  <si>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</si>
  <si>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</si>
  <si>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</si>
  <si>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</si>
  <si>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</si>
  <si>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</si>
  <si>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</si>
  <si>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</si>
  <si>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</si>
  <si>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</si>
  <si>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</si>
  <si>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</si>
  <si>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</si>
  <si>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</si>
  <si>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</si>
  <si>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</si>
  <si>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</si>
  <si>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</si>
  <si>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</si>
  <si>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</si>
  <si>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</si>
  <si>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</si>
  <si>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</si>
  <si>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</si>
  <si>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</si>
  <si>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</si>
  <si>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</si>
  <si>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</si>
  <si>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</si>
  <si>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</si>
  <si>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</si>
  <si>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</si>
  <si>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</si>
  <si>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</si>
  <si>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</si>
  <si>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</si>
  <si>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</si>
  <si>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</si>
  <si>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</si>
  <si>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</si>
  <si>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</si>
  <si>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</si>
  <si>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</si>
  <si>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</si>
  <si>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</si>
  <si>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</si>
  <si>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</si>
  <si>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</si>
  <si>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</si>
  <si>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</si>
  <si>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</si>
  <si>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</si>
  <si>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</si>
  <si>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</si>
  <si>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</si>
  <si>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</si>
  <si>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</si>
  <si>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</si>
  <si>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</si>
  <si>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</si>
  <si>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</si>
  <si>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</si>
  <si>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</si>
  <si>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</si>
  <si>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</si>
  <si>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</si>
  <si>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</si>
  <si>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</si>
  <si>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</si>
  <si>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</si>
  <si>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</si>
  <si>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</si>
  <si>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</si>
  <si>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</si>
  <si>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</si>
  <si>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</si>
  <si>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</si>
  <si>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</si>
  <si>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</si>
  <si>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</si>
  <si>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</si>
  <si>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</si>
  <si>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</si>
  <si>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</si>
  <si>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</si>
  <si>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</si>
  <si>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</si>
  <si>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</si>
  <si>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</si>
  <si>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</si>
  <si>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</si>
  <si>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</si>
  <si>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</si>
  <si>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</si>
  <si>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</si>
  <si>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</si>
  <si>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</si>
  <si>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</si>
  <si>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</si>
  <si>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</si>
  <si>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</si>
  <si>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</si>
  <si>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</si>
  <si>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</si>
  <si>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</si>
  <si>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</si>
  <si>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</si>
  <si>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</si>
  <si>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</si>
  <si>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</si>
  <si>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</si>
  <si>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</si>
  <si>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</si>
  <si>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</si>
  <si>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</si>
  <si>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</si>
  <si>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</si>
  <si>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</si>
  <si>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</si>
  <si>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</si>
  <si>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</si>
  <si>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</si>
  <si>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</si>
  <si>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</si>
  <si>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</si>
  <si>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</si>
  <si>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</si>
  <si>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</si>
  <si>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</si>
  <si>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</si>
  <si>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</si>
  <si>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</si>
  <si>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</si>
  <si>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</si>
  <si>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</si>
  <si>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</si>
  <si>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</si>
  <si>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</si>
  <si>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</si>
  <si>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</si>
  <si>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</si>
  <si>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</si>
  <si>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</si>
  <si>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</si>
  <si>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</si>
  <si>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</si>
  <si>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</si>
  <si>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</si>
  <si>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</si>
  <si>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</si>
  <si>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</si>
  <si>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</si>
  <si>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</si>
  <si>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</si>
  <si>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</si>
  <si>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</si>
  <si>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</si>
  <si>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</si>
  <si>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</si>
  <si>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</si>
  <si>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</si>
  <si>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</si>
  <si>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</si>
  <si>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</si>
  <si>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</si>
  <si>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</si>
  <si>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</si>
  <si>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</si>
  <si>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</si>
  <si>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</si>
  <si>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</si>
  <si>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</si>
  <si>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</si>
  <si>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</si>
  <si>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</si>
  <si>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</si>
  <si>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</si>
  <si>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</si>
  <si>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</si>
  <si>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</si>
  <si>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</si>
  <si>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</si>
  <si>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</si>
  <si>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</si>
  <si>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</si>
  <si>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</si>
  <si>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</si>
  <si>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</si>
  <si>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</si>
  <si>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</si>
  <si>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</si>
  <si>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</si>
  <si>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</si>
  <si>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</si>
  <si>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</si>
  <si>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</si>
  <si>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</si>
  <si>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</si>
  <si>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</si>
  <si>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</si>
  <si>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</si>
  <si>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</si>
  <si>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</si>
  <si>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</si>
  <si>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</si>
  <si>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</si>
  <si>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</si>
  <si>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</si>
  <si>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</si>
  <si>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</si>
  <si>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</si>
  <si>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</si>
  <si>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</si>
  <si>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</si>
  <si>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</si>
  <si>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</si>
  <si>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</si>
  <si>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</si>
  <si>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</si>
  <si>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</si>
  <si>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</si>
  <si>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</si>
  <si>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</si>
  <si>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</si>
  <si>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</si>
  <si>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</si>
  <si>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</si>
  <si>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</si>
  <si>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</si>
  <si>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</si>
  <si>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</si>
  <si>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</si>
  <si>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</si>
  <si>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</si>
  <si>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</si>
  <si>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</si>
  <si>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</si>
  <si>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</si>
  <si>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</si>
  <si>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</si>
  <si>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</si>
  <si>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</si>
  <si>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</si>
  <si>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</si>
  <si>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</si>
  <si>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</si>
  <si>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</si>
  <si>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</si>
  <si>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</si>
  <si>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</si>
  <si>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</si>
  <si>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</si>
  <si>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</si>
  <si>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</si>
  <si>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</si>
  <si>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</si>
  <si>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</si>
  <si>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</si>
  <si>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</si>
  <si>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</si>
  <si>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</si>
  <si>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</si>
  <si>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</si>
  <si>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</si>
  <si>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</si>
  <si>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</si>
  <si>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</si>
  <si>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</si>
  <si>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</si>
  <si>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</si>
  <si>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</si>
  <si>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</si>
  <si>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</si>
  <si>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</si>
  <si>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</si>
  <si>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</si>
  <si>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</si>
  <si>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</si>
  <si>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</si>
  <si>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</si>
  <si>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</si>
  <si>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</si>
  <si>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</si>
  <si>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</si>
  <si>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</si>
  <si>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</si>
  <si>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</si>
  <si>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</si>
  <si>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</si>
  <si>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</si>
  <si>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</si>
  <si>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</si>
  <si>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</si>
  <si>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</si>
  <si>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</si>
  <si>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</si>
  <si>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</si>
  <si>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</si>
  <si>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</si>
  <si>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</si>
  <si>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</si>
  <si>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</si>
  <si>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</si>
  <si>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</si>
  <si>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</si>
  <si>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</si>
  <si>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</si>
  <si>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</si>
  <si>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</si>
  <si>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</si>
  <si>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</si>
  <si>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</si>
  <si>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</si>
  <si>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</si>
  <si>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</si>
  <si>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</si>
  <si>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</si>
  <si>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</si>
  <si>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</si>
  <si>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</si>
  <si>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</si>
  <si>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</si>
  <si>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</si>
  <si>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</si>
  <si>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</si>
  <si>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</si>
  <si>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</si>
  <si>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</si>
  <si>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</si>
  <si>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</si>
  <si>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</si>
  <si>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</si>
  <si>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</si>
  <si>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</si>
  <si>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</si>
  <si>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</si>
  <si>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</si>
  <si>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</si>
  <si>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</si>
  <si>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</si>
  <si>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</si>
  <si>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</si>
  <si>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</si>
  <si>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</si>
  <si>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</si>
  <si>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</si>
  <si>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</si>
  <si>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</si>
  <si>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</si>
  <si>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</si>
  <si>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</si>
  <si>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</si>
  <si>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</si>
  <si>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</si>
  <si>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</si>
  <si>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</si>
  <si>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</si>
  <si>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</si>
  <si>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</si>
  <si>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</si>
  <si>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</si>
  <si>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</si>
  <si>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</si>
  <si>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</si>
  <si>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</si>
  <si>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</si>
  <si>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</si>
  <si>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</si>
  <si>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</si>
  <si>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</si>
  <si>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</si>
  <si>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</si>
  <si>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</si>
  <si>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</si>
  <si>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</si>
  <si>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</si>
  <si>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</si>
  <si>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</si>
  <si>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</si>
  <si>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</si>
  <si>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</si>
  <si>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</si>
  <si>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</si>
  <si>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</si>
  <si>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</si>
  <si>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</si>
  <si>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</si>
  <si>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</si>
  <si>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</si>
  <si>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</si>
  <si>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</si>
  <si>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</si>
  <si>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</si>
  <si>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</si>
  <si>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</si>
  <si>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</si>
  <si>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</si>
  <si>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</si>
  <si>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</si>
  <si>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</si>
  <si>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</si>
  <si>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</si>
  <si>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</si>
  <si>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</si>
  <si>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</si>
  <si>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</si>
  <si>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</si>
  <si>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</si>
  <si>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</si>
  <si>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</si>
  <si>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</si>
  <si>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</si>
  <si>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</si>
  <si>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</si>
  <si>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</si>
  <si>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</si>
  <si>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</si>
  <si>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</si>
  <si>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</si>
  <si>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</si>
  <si>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</si>
  <si>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</si>
  <si>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</si>
  <si>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</si>
  <si>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</si>
  <si>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</si>
  <si>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</si>
  <si>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</si>
  <si>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</si>
  <si>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</si>
  <si>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</si>
  <si>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</si>
  <si>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</si>
  <si>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</si>
  <si>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</si>
  <si>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</si>
  <si>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</si>
  <si>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</si>
  <si>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</si>
  <si>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</si>
  <si>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</si>
  <si>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</si>
  <si>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</si>
  <si>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</si>
  <si>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</si>
  <si>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</si>
  <si>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</si>
  <si>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</si>
  <si>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</si>
  <si>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</si>
  <si>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</si>
  <si>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</si>
  <si>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</si>
  <si>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</si>
  <si>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</si>
  <si>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</si>
  <si>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</si>
  <si>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</si>
  <si>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</si>
  <si>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</si>
  <si>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</si>
  <si>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</si>
  <si>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</si>
  <si>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</si>
  <si>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</si>
  <si>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</si>
  <si>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</si>
  <si>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</si>
  <si>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</si>
  <si>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</si>
  <si>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</si>
  <si>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</si>
  <si>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</si>
  <si>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</si>
  <si>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</si>
  <si>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</si>
  <si>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</si>
  <si>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</si>
  <si>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</si>
  <si>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</si>
  <si>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</si>
  <si>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</si>
  <si>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</si>
  <si>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</si>
  <si>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</si>
  <si>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</si>
  <si>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</si>
  <si>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</si>
  <si>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</si>
  <si>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</si>
  <si>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</si>
  <si>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</si>
  <si>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</si>
  <si>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</si>
  <si>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</si>
  <si>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</si>
  <si>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</si>
  <si>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</si>
  <si>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</si>
  <si>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</si>
  <si>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</si>
  <si>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</si>
  <si>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</si>
  <si>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</si>
  <si>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</si>
  <si>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</si>
  <si>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</si>
  <si>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</si>
  <si>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</si>
  <si>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</si>
  <si>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</si>
  <si>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</si>
  <si>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</si>
  <si>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</si>
  <si>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</si>
  <si>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</si>
  <si>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</si>
  <si>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</si>
  <si>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</si>
  <si>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</si>
  <si>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</si>
  <si>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</si>
  <si>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</si>
  <si>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</si>
  <si>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</si>
  <si>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</si>
  <si>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</si>
  <si>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</si>
  <si>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</si>
  <si>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</si>
  <si>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</si>
  <si>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</si>
  <si>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</si>
  <si>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</si>
  <si>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</si>
  <si>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</si>
  <si>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</si>
  <si>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</si>
  <si>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</si>
  <si>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</si>
  <si>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</si>
  <si>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</si>
  <si>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</si>
  <si>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</si>
  <si>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</si>
  <si>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</si>
  <si>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</si>
  <si>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</si>
  <si>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</si>
  <si>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</si>
  <si>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</si>
  <si>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</si>
  <si>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</si>
  <si>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</si>
  <si>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</si>
  <si>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</si>
  <si>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</si>
  <si>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</si>
  <si>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</si>
  <si>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</si>
  <si>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</si>
  <si>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</si>
  <si>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</si>
  <si>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</si>
  <si>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</si>
  <si>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</si>
  <si>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</si>
  <si>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</si>
  <si>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</si>
  <si>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</si>
  <si>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</si>
  <si>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</si>
  <si>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</si>
  <si>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</si>
  <si>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</si>
  <si>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</si>
  <si>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</si>
  <si>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</si>
  <si>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</si>
  <si>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</si>
  <si>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</si>
  <si>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</si>
  <si>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</si>
  <si>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</si>
  <si>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</si>
  <si>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</si>
  <si>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</si>
  <si>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</si>
  <si>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</si>
  <si>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</si>
  <si>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</si>
  <si>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</si>
  <si>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</si>
  <si>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</si>
  <si>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</si>
  <si>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</si>
  <si>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</si>
  <si>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</si>
  <si>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</si>
  <si>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</si>
  <si>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</si>
  <si>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</si>
  <si>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</si>
  <si>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</si>
  <si>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</si>
  <si>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</si>
  <si>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</si>
  <si>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</si>
  <si>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</si>
  <si>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</si>
  <si>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</si>
  <si>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</si>
  <si>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</si>
  <si>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</si>
  <si>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</si>
  <si>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</si>
  <si>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</si>
  <si>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</si>
  <si>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</si>
  <si>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</si>
  <si>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</si>
  <si>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</si>
  <si>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</si>
  <si>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</si>
  <si>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</si>
  <si>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</si>
  <si>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</si>
  <si>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</si>
  <si>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</si>
  <si>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</si>
  <si>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</si>
  <si>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</si>
  <si>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</si>
  <si>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</si>
  <si>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</si>
  <si>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</si>
  <si>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</si>
  <si>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</si>
  <si>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</si>
  <si>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</si>
  <si>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</si>
  <si>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</si>
  <si>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</si>
  <si>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</si>
  <si>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</si>
  <si>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</si>
  <si>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</si>
  <si>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</si>
  <si>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</si>
  <si>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</si>
  <si>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</si>
  <si>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</si>
  <si>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</si>
  <si>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</si>
  <si>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</si>
  <si>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</si>
  <si>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</si>
  <si>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</si>
  <si>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</si>
  <si>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</si>
  <si>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</si>
  <si>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</si>
  <si>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</si>
  <si>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</si>
  <si>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</si>
  <si>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</si>
  <si>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</si>
  <si>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</si>
  <si>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</si>
  <si>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</si>
  <si>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</si>
  <si>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</si>
  <si>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</si>
  <si>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</si>
  <si>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</si>
  <si>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</si>
  <si>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</si>
  <si>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</si>
  <si>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</si>
  <si>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</si>
  <si>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</si>
  <si>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</si>
  <si>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</si>
  <si>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</si>
  <si>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</si>
  <si>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</si>
  <si>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</si>
  <si>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</si>
  <si>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</si>
  <si>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</si>
  <si>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</si>
  <si>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</si>
  <si>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</si>
  <si>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</si>
  <si>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</si>
  <si>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</si>
  <si>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</si>
  <si>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</si>
  <si>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</si>
  <si>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</si>
  <si>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</si>
  <si>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</si>
  <si>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</si>
  <si>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</si>
  <si>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</si>
  <si>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</si>
  <si>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</si>
  <si>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</si>
  <si>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</si>
  <si>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</si>
  <si>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</si>
  <si>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</si>
  <si>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</si>
  <si>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</si>
  <si>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</si>
  <si>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</si>
  <si>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</si>
  <si>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</si>
  <si>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</si>
  <si>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</si>
  <si>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</si>
  <si>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</si>
  <si>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</si>
  <si>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</si>
  <si>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</si>
  <si>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</si>
  <si>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</si>
  <si>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</si>
  <si>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</si>
  <si>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</si>
  <si>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</si>
  <si>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</si>
  <si>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</si>
  <si>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</si>
  <si>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</si>
  <si>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</si>
  <si>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</si>
  <si>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</si>
  <si>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</si>
  <si>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</si>
  <si>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</si>
  <si>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</si>
  <si>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</si>
  <si>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</si>
  <si>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</si>
  <si>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</si>
  <si>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</si>
  <si>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</si>
  <si>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</si>
  <si>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</si>
  <si>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</si>
  <si>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</si>
  <si>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</si>
  <si>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</si>
  <si>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</si>
  <si>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</si>
  <si>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</si>
  <si>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</si>
  <si>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</si>
  <si>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</si>
  <si>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</si>
  <si>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</si>
  <si>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</si>
  <si>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</si>
  <si>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</si>
  <si>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</si>
  <si>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</si>
  <si>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</si>
  <si>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</si>
  <si>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</si>
  <si>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</si>
  <si>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</si>
  <si>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</si>
  <si>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</si>
  <si>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</si>
  <si>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</si>
  <si>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</si>
  <si>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</si>
  <si>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</si>
  <si>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</si>
  <si>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</si>
  <si>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</si>
  <si>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</si>
  <si>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</si>
  <si>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</si>
  <si>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</si>
  <si>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</si>
  <si>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</si>
  <si>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</si>
  <si>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</si>
  <si>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</si>
  <si>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</si>
  <si>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</si>
  <si>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</si>
  <si>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</si>
  <si>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</si>
  <si>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</si>
  <si>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</si>
  <si>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</si>
  <si>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</si>
  <si>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</si>
  <si>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</si>
  <si>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</si>
  <si>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</si>
  <si>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</si>
  <si>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</si>
  <si>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</si>
  <si>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</si>
  <si>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</si>
  <si>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</si>
  <si>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</si>
  <si>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</si>
  <si>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</si>
  <si>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</si>
  <si>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</si>
  <si>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</si>
  <si>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</si>
  <si>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</si>
  <si>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</si>
  <si>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</si>
  <si>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</si>
  <si>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</si>
  <si>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</si>
  <si>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</si>
  <si>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</si>
  <si>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</si>
  <si>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</si>
  <si>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</si>
  <si>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</si>
  <si>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</si>
  <si>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</si>
  <si>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</si>
  <si>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</si>
  <si>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</si>
  <si>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</si>
  <si>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</si>
  <si>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</si>
  <si>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</si>
  <si>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</si>
  <si>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</si>
  <si>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</si>
  <si>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</si>
  <si>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</si>
  <si>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</si>
  <si>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</si>
  <si>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</si>
  <si>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</si>
  <si>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</si>
  <si>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</si>
  <si>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</si>
  <si>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</si>
  <si>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</si>
  <si>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</si>
  <si>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</si>
  <si>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</si>
  <si>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</si>
  <si>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</si>
  <si>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</si>
  <si>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</si>
  <si>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</si>
  <si>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</si>
  <si>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</si>
  <si>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</si>
  <si>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</si>
  <si>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</si>
  <si>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</si>
  <si>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</si>
  <si>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</si>
  <si>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</si>
  <si>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</si>
  <si>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</si>
  <si>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</si>
  <si>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</si>
  <si>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</si>
  <si>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</si>
  <si>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</si>
  <si>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</si>
  <si>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</si>
  <si>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</si>
  <si>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</si>
  <si>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</si>
  <si>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</si>
  <si>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</si>
  <si>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</si>
  <si>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</si>
  <si>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</si>
  <si>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</si>
  <si>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</si>
  <si>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</si>
  <si>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</si>
  <si>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</si>
  <si>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</si>
  <si>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</si>
  <si>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</si>
  <si>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</si>
  <si>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</si>
  <si>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</si>
  <si>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</si>
  <si>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</si>
  <si>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</si>
  <si>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</si>
  <si>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</si>
  <si>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</si>
  <si>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</si>
  <si>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</si>
  <si>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</si>
  <si>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</si>
  <si>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</si>
  <si>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</si>
  <si>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</si>
  <si>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</si>
  <si>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</si>
  <si>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</si>
  <si>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</si>
  <si>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</si>
  <si>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</si>
  <si>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</si>
  <si>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</si>
  <si>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</si>
  <si>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</si>
  <si>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</si>
  <si>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</si>
  <si>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</si>
  <si>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</si>
  <si>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</si>
  <si>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</si>
  <si>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</si>
  <si>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</si>
  <si>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</si>
  <si>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</si>
  <si>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</si>
  <si>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</si>
  <si>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</si>
  <si>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</si>
  <si>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</si>
  <si>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</si>
  <si>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</si>
  <si>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</si>
  <si>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</si>
  <si>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</si>
  <si>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</si>
  <si>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</si>
  <si>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</si>
  <si>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</si>
  <si>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</si>
  <si>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</si>
  <si>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</si>
  <si>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</si>
  <si>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</si>
  <si>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</si>
  <si>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</si>
  <si>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</si>
  <si>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</si>
  <si>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</si>
  <si>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</si>
  <si>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</si>
  <si>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</si>
  <si>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</si>
  <si>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</si>
  <si>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</si>
  <si>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</si>
  <si>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</si>
  <si>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</si>
  <si>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</si>
  <si>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</si>
  <si>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</si>
  <si>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</si>
  <si>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</si>
  <si>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</si>
  <si>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</si>
  <si>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</si>
  <si>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</si>
  <si>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</si>
  <si>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</si>
  <si>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</si>
  <si>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</si>
  <si>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</si>
  <si>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</si>
  <si>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</si>
  <si>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</si>
  <si>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</si>
  <si>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</si>
  <si>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</si>
  <si>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</si>
  <si>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</si>
  <si>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</si>
  <si>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</si>
  <si>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</si>
  <si>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</si>
  <si>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</si>
  <si>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</si>
  <si>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</si>
  <si>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</si>
  <si>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</si>
  <si>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</si>
  <si>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</si>
  <si>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</si>
  <si>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</si>
  <si>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</si>
  <si>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</si>
  <si>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</si>
  <si>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</si>
  <si>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</si>
  <si>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</si>
  <si>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</si>
  <si>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</si>
  <si>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</si>
  <si>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</si>
  <si>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</si>
  <si>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</si>
  <si>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</si>
  <si>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</si>
  <si>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</si>
  <si>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</si>
  <si>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</si>
  <si>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</si>
  <si>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</si>
  <si>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</si>
  <si>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</si>
  <si>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</si>
  <si>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</si>
  <si>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</si>
  <si>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</si>
  <si>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</si>
  <si>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</si>
  <si>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</si>
  <si>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</si>
  <si>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</si>
  <si>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</si>
  <si>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</si>
  <si>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</si>
  <si>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</si>
  <si>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</si>
  <si>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</si>
  <si>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</si>
  <si>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</si>
  <si>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</si>
  <si>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</si>
  <si>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</si>
  <si>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</si>
  <si>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</si>
  <si>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</si>
  <si>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</si>
  <si>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</si>
  <si>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</si>
  <si>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</si>
  <si>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</si>
  <si>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</si>
  <si>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</si>
  <si>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</si>
  <si>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</si>
  <si>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</si>
  <si>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</si>
  <si>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</si>
  <si>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</si>
  <si>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</si>
  <si>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</si>
  <si>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</si>
  <si>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</si>
  <si>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</si>
  <si>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</si>
  <si>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</si>
  <si>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</si>
  <si>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</si>
  <si>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</si>
  <si>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</si>
  <si>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</si>
  <si>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</si>
  <si>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</si>
  <si>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</si>
  <si>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</si>
  <si>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</si>
  <si>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</si>
  <si>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</si>
  <si>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</si>
  <si>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</si>
  <si>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</si>
  <si>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</si>
  <si>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</si>
  <si>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</si>
  <si>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</si>
  <si>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</si>
  <si>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</si>
  <si>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</si>
  <si>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</si>
  <si>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</si>
  <si>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</si>
  <si>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</si>
  <si>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</si>
  <si>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</si>
  <si>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</si>
  <si>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</si>
  <si>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</si>
  <si>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</si>
  <si>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</si>
  <si>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</si>
  <si>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</si>
  <si>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</si>
  <si>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</si>
  <si>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</si>
  <si>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</si>
  <si>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</si>
  <si>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</si>
  <si>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</si>
  <si>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</si>
  <si>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</si>
  <si>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</si>
  <si>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</si>
  <si>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</si>
  <si>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</si>
  <si>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</si>
  <si>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</si>
  <si>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</si>
  <si>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</si>
  <si>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</si>
  <si>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</si>
  <si>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</si>
  <si>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</si>
  <si>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</si>
  <si>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</si>
  <si>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</si>
  <si>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</si>
  <si>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</si>
  <si>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</si>
  <si>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</si>
  <si>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</si>
  <si>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</si>
  <si>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</si>
  <si>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</si>
  <si>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</si>
  <si>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</si>
  <si>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</si>
  <si>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</si>
  <si>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</si>
  <si>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</si>
  <si>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</si>
  <si>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</si>
  <si>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</si>
  <si>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</si>
  <si>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</si>
  <si>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</si>
  <si>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</si>
  <si>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</si>
  <si>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</si>
  <si>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</si>
  <si>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</si>
  <si>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</si>
  <si>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</si>
  <si>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</si>
  <si>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</si>
  <si>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</si>
  <si>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</si>
  <si>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</si>
  <si>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</si>
  <si>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</si>
  <si>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</si>
  <si>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</si>
  <si>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</si>
  <si>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</si>
  <si>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</si>
  <si>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</si>
  <si>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</si>
  <si>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</si>
  <si>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</si>
  <si>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</si>
  <si>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</si>
  <si>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</si>
  <si>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</si>
  <si>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</si>
  <si>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</si>
  <si>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</si>
  <si>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</si>
  <si>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</si>
  <si>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</si>
  <si>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</si>
  <si>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</si>
  <si>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</si>
  <si>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</si>
  <si>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</si>
  <si>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</si>
  <si>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</si>
  <si>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</si>
  <si>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</si>
  <si>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</si>
  <si>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</si>
  <si>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</si>
  <si>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</si>
  <si>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</si>
  <si>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</si>
  <si>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</si>
  <si>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</si>
  <si>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</si>
  <si>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</si>
  <si>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</si>
  <si>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</si>
  <si>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</si>
  <si>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</si>
  <si>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</si>
  <si>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</si>
  <si>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</si>
  <si>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</si>
  <si>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</si>
  <si>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</si>
  <si>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</si>
  <si>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</si>
  <si>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</si>
  <si>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</si>
  <si>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</si>
  <si>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</si>
  <si>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</si>
  <si>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</si>
  <si>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</si>
  <si>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</si>
  <si>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</si>
  <si>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</si>
  <si>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</si>
  <si>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</si>
  <si>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</si>
  <si>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</si>
  <si>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</si>
  <si>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</si>
  <si>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</si>
  <si>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</si>
  <si>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</si>
  <si>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</si>
  <si>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</si>
  <si>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</si>
  <si>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</si>
  <si>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</si>
  <si>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</si>
  <si>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</si>
  <si>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</si>
  <si>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</si>
  <si>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</si>
  <si>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</si>
  <si>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</si>
  <si>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</si>
  <si>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</si>
  <si>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</si>
  <si>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</si>
  <si>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</si>
  <si>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</si>
  <si>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</si>
  <si>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</si>
  <si>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</si>
  <si>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</si>
  <si>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</si>
  <si>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</si>
  <si>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</si>
  <si>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</si>
  <si>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</si>
  <si>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</si>
  <si>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</si>
  <si>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</si>
  <si>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</si>
  <si>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</si>
  <si>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</si>
  <si>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</si>
  <si>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</si>
  <si>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</si>
  <si>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</si>
  <si>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</si>
  <si>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</si>
  <si>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</si>
  <si>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</si>
  <si>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</si>
  <si>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</si>
  <si>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</si>
  <si>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</si>
  <si>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</si>
  <si>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</si>
  <si>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</si>
  <si>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</si>
  <si>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</si>
  <si>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</si>
  <si>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</si>
  <si>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</si>
  <si>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</si>
  <si>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</si>
  <si>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</si>
  <si>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</si>
  <si>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</si>
  <si>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</si>
  <si>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</si>
  <si>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</si>
  <si>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</si>
  <si>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</si>
  <si>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</si>
  <si>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</si>
  <si>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</si>
  <si>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</si>
  <si>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</si>
  <si>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</si>
  <si>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</si>
  <si>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</si>
  <si>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</si>
  <si>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</si>
  <si>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</si>
  <si>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</si>
  <si>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</si>
  <si>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</si>
  <si>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</si>
  <si>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</si>
  <si>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</si>
  <si>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</si>
  <si>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</si>
  <si>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</si>
  <si>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</si>
  <si>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</si>
  <si>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</si>
  <si>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</si>
  <si>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</si>
  <si>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</si>
  <si>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</si>
  <si>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</si>
  <si>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</si>
  <si>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</si>
  <si>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</si>
  <si>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</si>
  <si>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</si>
  <si>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</si>
  <si>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</si>
  <si>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</si>
  <si>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</si>
  <si>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</si>
  <si>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</si>
  <si>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</si>
  <si>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</si>
  <si>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</si>
  <si>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</si>
  <si>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</si>
  <si>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</si>
  <si>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</si>
  <si>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</si>
  <si>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</si>
  <si>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</si>
  <si>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</si>
  <si>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</si>
  <si>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</si>
  <si>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</si>
  <si>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</si>
  <si>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</si>
  <si>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</si>
  <si>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</si>
  <si>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</si>
  <si>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</si>
  <si>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</si>
  <si>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</si>
  <si>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</si>
  <si>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</si>
  <si>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</si>
  <si>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</si>
  <si>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</si>
  <si>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</si>
  <si>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</si>
  <si>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</si>
  <si>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</si>
  <si>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</si>
  <si>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</si>
  <si>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</si>
  <si>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</si>
  <si>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</si>
  <si>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</si>
  <si>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</si>
  <si>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</si>
  <si>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</si>
  <si>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</si>
  <si>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</si>
  <si>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</si>
  <si>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</si>
  <si>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</si>
  <si>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</si>
  <si>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</si>
  <si>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</si>
  <si>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</si>
  <si>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</si>
  <si>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</si>
  <si>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</si>
  <si>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</si>
  <si>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</si>
  <si>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</si>
  <si>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</si>
  <si>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</si>
  <si>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</si>
  <si>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</si>
  <si>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</si>
  <si>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</si>
  <si>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</si>
  <si>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</si>
  <si>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</si>
  <si>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</si>
  <si>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</si>
  <si>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</si>
  <si>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</si>
  <si>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</si>
  <si>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</si>
  <si>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</si>
  <si>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</si>
  <si>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</si>
  <si>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</si>
  <si>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</si>
  <si>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</si>
  <si>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</si>
  <si>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</si>
  <si>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</si>
  <si>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</si>
  <si>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</si>
  <si>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</si>
  <si>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</si>
  <si>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</si>
  <si>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</si>
  <si>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</si>
  <si>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</si>
  <si>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</si>
  <si>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</si>
  <si>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</si>
  <si>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</si>
  <si>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</si>
  <si>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</si>
  <si>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</si>
  <si>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</si>
  <si>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</si>
  <si>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</si>
  <si>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</si>
  <si>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</si>
  <si>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</si>
  <si>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</si>
  <si>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</si>
  <si>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</si>
  <si>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</si>
  <si>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</si>
  <si>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</si>
  <si>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</si>
  <si>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</si>
  <si>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</si>
  <si>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</si>
  <si>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</si>
  <si>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</si>
  <si>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</si>
  <si>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</si>
  <si>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</si>
  <si>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</si>
  <si>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</si>
  <si>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</si>
  <si>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</si>
  <si>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</si>
  <si>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</si>
  <si>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</si>
  <si>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</si>
  <si>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</si>
  <si>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</si>
  <si>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</si>
  <si>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</si>
  <si>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</si>
  <si>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</si>
  <si>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</si>
  <si>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</si>
  <si>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</si>
  <si>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</si>
  <si>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</si>
  <si>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</si>
  <si>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</si>
  <si>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</si>
  <si>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</si>
  <si>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</si>
  <si>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</si>
  <si>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</si>
  <si>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</si>
  <si>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</si>
  <si>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</si>
  <si>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</si>
  <si>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</si>
  <si>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</si>
  <si>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</si>
  <si>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</si>
  <si>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</si>
  <si>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</si>
  <si>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</si>
  <si>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</si>
  <si>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</si>
  <si>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</si>
  <si>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</si>
  <si>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</si>
  <si>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</si>
  <si>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</si>
  <si>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</si>
  <si>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</si>
  <si>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</si>
  <si>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</si>
  <si>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</si>
  <si>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</si>
  <si>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</si>
  <si>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</si>
  <si>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</si>
  <si>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</si>
  <si>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</si>
  <si>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</si>
  <si>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</si>
  <si>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</si>
  <si>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</si>
  <si>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</si>
  <si>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</si>
  <si>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</si>
  <si>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</si>
  <si>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</si>
  <si>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</si>
  <si>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</si>
  <si>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</si>
  <si>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</si>
  <si>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</si>
  <si>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</si>
  <si>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</si>
  <si>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</si>
  <si>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</si>
  <si>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</si>
  <si>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</si>
  <si>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</si>
  <si>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</si>
  <si>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</si>
  <si>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</si>
  <si>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</si>
  <si>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</si>
  <si>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</si>
  <si>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</si>
  <si>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</si>
  <si>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</si>
  <si>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</si>
  <si>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</si>
  <si>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</si>
  <si>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</si>
  <si>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</si>
  <si>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</si>
  <si>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</si>
  <si>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</si>
  <si>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</si>
  <si>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</si>
  <si>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</si>
  <si>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</si>
  <si>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</si>
  <si>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</si>
  <si>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</si>
  <si>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</si>
  <si>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</si>
  <si>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</si>
  <si>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</si>
  <si>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</si>
  <si>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</si>
  <si>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</si>
  <si>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</si>
  <si>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</si>
  <si>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</si>
  <si>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</si>
  <si>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</si>
  <si>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</si>
  <si>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</si>
  <si>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</si>
  <si>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</si>
  <si>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</si>
  <si>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</si>
  <si>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</si>
  <si>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</si>
  <si>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</si>
  <si>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</si>
  <si>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</si>
  <si>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</si>
  <si>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</si>
  <si>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</si>
  <si>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</si>
  <si>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</si>
  <si>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</si>
  <si>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</si>
  <si>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</si>
  <si>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</si>
  <si>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</si>
  <si>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</si>
  <si>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</si>
  <si>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</si>
  <si>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</si>
  <si>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</si>
  <si>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</si>
  <si>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</si>
  <si>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</si>
  <si>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</si>
  <si>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</si>
  <si>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</si>
  <si>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</si>
  <si>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</si>
  <si>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</si>
  <si>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</si>
  <si>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</si>
  <si>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</si>
  <si>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</si>
  <si>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</si>
  <si>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</si>
  <si>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</si>
  <si>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</si>
  <si>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</si>
  <si>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</si>
  <si>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</si>
  <si>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</si>
  <si>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</si>
  <si>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</si>
  <si>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</si>
  <si>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</si>
  <si>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</si>
  <si>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</si>
  <si>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</si>
  <si>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</si>
  <si>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</si>
  <si>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</si>
  <si>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</si>
  <si>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</si>
  <si>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</si>
  <si>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</si>
  <si>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</si>
  <si>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</si>
  <si>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</si>
  <si>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</si>
  <si>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</si>
  <si>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</si>
  <si>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</si>
  <si>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</si>
  <si>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</si>
  <si>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</si>
  <si>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</si>
  <si>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</si>
  <si>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</si>
  <si>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</si>
  <si>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</si>
  <si>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</si>
  <si>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</si>
  <si>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</si>
  <si>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</si>
  <si>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</si>
  <si>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</si>
  <si>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</si>
  <si>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</si>
  <si>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</si>
  <si>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</si>
  <si>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</si>
  <si>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</si>
  <si>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</si>
  <si>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</si>
  <si>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</si>
  <si>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</si>
  <si>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</si>
  <si>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</si>
  <si>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</si>
  <si>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</si>
  <si>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</si>
  <si>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</si>
  <si>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</si>
  <si>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</si>
  <si>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</si>
  <si>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</si>
  <si>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</si>
  <si>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</si>
  <si>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</si>
  <si>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</si>
  <si>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</si>
  <si>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</si>
  <si>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</si>
  <si>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</si>
  <si>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</si>
  <si>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</si>
  <si>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</si>
  <si>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</si>
  <si>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</si>
  <si>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</si>
  <si>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</si>
  <si>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</si>
  <si>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</si>
  <si>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</si>
  <si>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</si>
  <si>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</si>
  <si>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</si>
  <si>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</si>
  <si>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</si>
  <si>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</si>
  <si>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</si>
  <si>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</si>
  <si>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</si>
  <si>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</si>
  <si>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</si>
  <si>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</si>
  <si>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</si>
  <si>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</si>
  <si>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</si>
  <si>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</si>
  <si>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</si>
  <si>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</si>
  <si>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</si>
  <si>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</si>
  <si>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</si>
  <si>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</si>
  <si>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</si>
  <si>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</si>
  <si>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</si>
  <si>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</si>
  <si>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</si>
  <si>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</si>
  <si>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</si>
  <si>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</si>
  <si>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Backers</t>
  </si>
  <si>
    <t>Unsucccessful Backers</t>
  </si>
  <si>
    <t>Mean</t>
  </si>
  <si>
    <t>Median</t>
  </si>
  <si>
    <t>Min</t>
  </si>
  <si>
    <t>Max</t>
  </si>
  <si>
    <t>Variance</t>
  </si>
  <si>
    <t>STDV</t>
  </si>
  <si>
    <t>(Multiple Items)</t>
  </si>
  <si>
    <t>Pledge Average</t>
  </si>
  <si>
    <t>Total</t>
  </si>
  <si>
    <t>Combined Pledge</t>
  </si>
  <si>
    <t>Total w/o film &amp; video</t>
  </si>
  <si>
    <t>Count of Backers</t>
  </si>
  <si>
    <t>% of total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</si>
</sst>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>
      <alignment wrapText="1"/>
    </xf>
    <xf numFmtId="9" fontId="0" fillId="0" borderId="0" xfId="1" applyFont="1"/>
    <xf numFmtId="164" fontId="0" fillId="0" borderId="0" xfId="2" applyNumberFormat="1" applyFont="1"/>
    <xf numFmtId="164" fontId="0" fillId="0" borderId="0" xfId="0" applyNumberFormat="1"/>
    <xf numFmtId="0" fontId="0" fillId="0" borderId="0" xfId="0" applyFill="1" applyAlignment="1">
      <alignment horizontal="left"/>
    </xf>
    <xf numFmtId="0" fontId="0" fillId="0" borderId="0" xfId="0" applyNumberFormat="1" applyFill="1"/>
    <xf numFmtId="2" fontId="0" fillId="0" borderId="0" xfId="0" applyNumberFormat="1" applyFill="1"/>
    <xf numFmtId="0" fontId="0" fillId="0" borderId="0" xfId="0" applyFill="1"/>
    <xf numFmtId="0" fontId="1" fillId="0" borderId="1" xfId="0" applyNumberFormat="1" applyFont="1" applyFill="1" applyBorder="1"/>
    <xf numFmtId="165" fontId="0" fillId="0" borderId="0" xfId="0" applyNumberFormat="1"/>
    <xf numFmtId="43" fontId="0" fillId="0" borderId="0" xfId="2" applyFont="1"/>
    <xf numFmtId="0" fontId="1" fillId="0" borderId="0" xfId="0" applyFont="1" applyAlignment="1">
      <alignment horizontal="right"/>
    </xf>
    <xf numFmtId="164" fontId="1" fillId="0" borderId="0" xfId="0" applyNumberFormat="1" applyFont="1"/>
    <xf numFmtId="9" fontId="1" fillId="0" borderId="0" xfId="1" applyFont="1"/>
    <xf numFmtId="0" fontId="1" fillId="0" borderId="0" xfId="0" applyFont="1"/>
    <xf numFmtId="10" fontId="0" fillId="0" borderId="0" xfId="1" applyNumberFormat="1" applyFont="1"/>
  </cellXfs>
  <cellStyles count="3">
    <cellStyle name="Comma" xfId="2" builtinId="3"/>
    <cellStyle name="Normal" xfId="0" builtinId="0"/>
    <cellStyle name="Percent" xfId="1" builtinId="5"/>
  </cellStyles>
  <dxfs count="12"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[StarterBook_JC.xlsx]Sheet2!PivotTable4</c:name>
    <c:fmtId val="1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12-4A61-9363-EB1073D9D21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E1-4746-92F7-9AA4B9B4732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E1-4746-92F7-9AA4B9B4732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E1-4746-92F7-9AA4B9B47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0596480"/>
        <c:axId val="907528432"/>
      </c:barChart>
      <c:catAx>
        <c:axId val="102059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528432"/>
        <c:crosses val="autoZero"/>
        <c:auto val="1"/>
        <c:lblAlgn val="ctr"/>
        <c:lblOffset val="100"/>
        <c:noMultiLvlLbl val="0"/>
      </c:catAx>
      <c:valAx>
        <c:axId val="9075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59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[StarterBook_JC.xlsx]Sheet3!PivotTable5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B-42C7-851E-27CDE989053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B-42C7-851E-27CDE989053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B-42C7-851E-27CDE989053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Sheet3!$E$6:$E$15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B-42C7-851E-27CDE9890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00608"/>
        <c:axId val="1025810464"/>
      </c:barChart>
      <c:catAx>
        <c:axId val="91080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10464"/>
        <c:crosses val="autoZero"/>
        <c:auto val="1"/>
        <c:lblAlgn val="ctr"/>
        <c:lblOffset val="100"/>
        <c:noMultiLvlLbl val="0"/>
      </c:catAx>
      <c:valAx>
        <c:axId val="102581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0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[StarterBook_JC.xlsx]Sheet4!PivotTable6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0-4C4C-9C6C-E2CAAE39A2D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E0-4132-AC2F-1D784614F86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E0-4132-AC2F-1D784614F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390768"/>
        <c:axId val="1021715712"/>
      </c:lineChart>
      <c:catAx>
        <c:axId val="89939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715712"/>
        <c:crosses val="autoZero"/>
        <c:auto val="1"/>
        <c:lblAlgn val="ctr"/>
        <c:lblOffset val="100"/>
        <c:noMultiLvlLbl val="0"/>
      </c:catAx>
      <c:valAx>
        <c:axId val="102171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39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Chances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0.69500372856077552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0.421875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8-4A77-826A-9ACF1E7580F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0.26621923937360181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0.421875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8-4A77-826A-9ACF1E7580F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3.877703206562267E-2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0.15625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8-4A77-826A-9ACF1E758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7009455"/>
        <c:axId val="688369007"/>
      </c:lineChart>
      <c:catAx>
        <c:axId val="67700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369007"/>
        <c:crosses val="autoZero"/>
        <c:auto val="1"/>
        <c:lblAlgn val="ctr"/>
        <c:lblOffset val="100"/>
        <c:noMultiLvlLbl val="0"/>
      </c:catAx>
      <c:valAx>
        <c:axId val="68836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00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129901</xdr:colOff>
      <xdr:row>3</xdr:row>
      <xdr:rowOff>60959</xdr:rowOff>
    </xdr:from>
    <xdr:to>
      <xdr:col>18</xdr:col>
      <xdr:colOff>522513</xdr:colOff>
      <xdr:row>25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D96DFB-69A8-47E6-AE59-8DC93E29F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502920</xdr:colOff>
      <xdr:row>3</xdr:row>
      <xdr:rowOff>7620</xdr:rowOff>
    </xdr:from>
    <xdr:to>
      <xdr:col>19</xdr:col>
      <xdr:colOff>525780</xdr:colOff>
      <xdr:row>26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C1599-A213-4640-867F-E74F7F320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175260</xdr:rowOff>
    </xdr:from>
    <xdr:to>
      <xdr:col>15</xdr:col>
      <xdr:colOff>518160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49D6A-EBD1-479D-939C-ABB047894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</xdr:colOff>
      <xdr:row>1</xdr:row>
      <xdr:rowOff>137160</xdr:rowOff>
    </xdr:from>
    <xdr:to>
      <xdr:col>20</xdr:col>
      <xdr:colOff>160867</xdr:colOff>
      <xdr:row>20</xdr:row>
      <xdr:rowOff>84667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8CFFE-5147-4BFE-A0FD-1722F01447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rillo, Jaime" refreshedDate="43988.795810532407" createdVersion="6" refreshedVersion="6" minRefreshableVersion="3" recordCount="4115" xr:uid="{D74AE9B0-A9FB-480A-97CF-6409104BC0B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d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rillo, Jaime" refreshedDate="43988.832422222222" createdVersion="6" refreshedVersion="6" minRefreshableVersion="3" recordCount="4115" xr:uid="{8FB94C14-957D-4CE1-AE31-9C37844B128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d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C67EDA-C1B3-4678-B98C-9855B4C33FD7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0"/>
        <item x="2"/>
        <item x="1"/>
        <item x="3"/>
        <item h="1" x="4"/>
        <item t="countA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311A9-3FA0-4F3A-A7C2-0321EF58929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x="4"/>
        <item h="1" x="8"/>
        <item h="1" x="3"/>
        <item h="1"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EFD72-94C8-4888-B682-5B70A6FEA99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4104" zoomScale="55" zoomScaleNormal="55" workbookViewId="0">
      <selection activeCell="Q1" sqref="Q1:Q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5546875" customWidth="1"/>
    <col min="16" max="16" width="21.6640625" customWidth="1"/>
    <col min="17" max="17" width="15.33203125" customWidth="1"/>
    <col min="18" max="18" width="17.6640625" customWidth="1"/>
    <col min="19" max="19" width="29.5546875" customWidth="1"/>
    <col min="20" max="20" width="29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8379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6">
        <f>(E2/L2)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6">
        <f t="shared" ref="P3:P66" si="1">(E3/L3)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6">
        <f t="shared" ref="P67:P130" si="5">(E67/L67)</f>
        <v>132.05263157894737</v>
      </c>
      <c r="Q67" t="s">
        <v>8309</v>
      </c>
      <c r="R67" t="s">
        <v>8311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6" t="e">
        <f t="shared" ref="P131:P194" si="9">(E131/L131)</f>
        <v>#DIV/0!</v>
      </c>
      <c r="Q131" t="s">
        <v>8309</v>
      </c>
      <c r="R131" t="s">
        <v>8312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6" t="e">
        <f t="shared" ref="P195:P258" si="13">(E195/L195)</f>
        <v>#DIV/0!</v>
      </c>
      <c r="Q195" t="s">
        <v>8309</v>
      </c>
      <c r="R195" t="s">
        <v>8313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6">
        <f t="shared" ref="P259:P322" si="17">(E259/L259)</f>
        <v>66.70405357142856</v>
      </c>
      <c r="Q259" t="s">
        <v>8309</v>
      </c>
      <c r="R259" t="s">
        <v>8314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6">
        <f t="shared" ref="P323:P386" si="21">(E323/L323)</f>
        <v>106.62314540059347</v>
      </c>
      <c r="Q323" t="s">
        <v>8309</v>
      </c>
      <c r="R323" t="s">
        <v>8314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6">
        <f t="shared" ref="P387:P450" si="25">(E387/L387)</f>
        <v>111.79535864978902</v>
      </c>
      <c r="Q387" t="s">
        <v>8309</v>
      </c>
      <c r="R387" t="s">
        <v>8314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6">
        <f t="shared" ref="P451:P514" si="29">(E451/L451)</f>
        <v>9</v>
      </c>
      <c r="Q451" t="s">
        <v>8309</v>
      </c>
      <c r="R451" t="s">
        <v>8315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6">
        <f t="shared" ref="P515:P578" si="33">(E515/L515)</f>
        <v>102.38235294117646</v>
      </c>
      <c r="Q515" t="s">
        <v>8309</v>
      </c>
      <c r="R515" t="s">
        <v>8315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6">
        <f t="shared" ref="P579:P642" si="37">(E579/L579)</f>
        <v>10</v>
      </c>
      <c r="Q579" t="s">
        <v>8318</v>
      </c>
      <c r="R579" t="s">
        <v>8319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6">
        <f t="shared" ref="P643:P706" si="41">(E643/L643)</f>
        <v>151.31746031746033</v>
      </c>
      <c r="Q643" t="s">
        <v>8318</v>
      </c>
      <c r="R643" t="s">
        <v>8320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6">
        <f t="shared" ref="P707:P770" si="45">(E707/L707)</f>
        <v>195.4</v>
      </c>
      <c r="Q707" t="s">
        <v>8318</v>
      </c>
      <c r="R707" t="s">
        <v>8320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6">
        <f t="shared" ref="P771:P834" si="49">(E771/L771)</f>
        <v>31.846153846153847</v>
      </c>
      <c r="Q771" t="s">
        <v>8321</v>
      </c>
      <c r="R771" t="s">
        <v>8323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6">
        <f t="shared" ref="P835:P898" si="53">(E835/L835)</f>
        <v>148.78048780487805</v>
      </c>
      <c r="Q835" t="s">
        <v>8324</v>
      </c>
      <c r="R835" t="s">
        <v>8325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6" t="e">
        <f t="shared" ref="P899:P962" si="57">(E899/L899)</f>
        <v>#DIV/0!</v>
      </c>
      <c r="Q899" t="s">
        <v>8324</v>
      </c>
      <c r="R899" t="s">
        <v>8328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6">
        <f t="shared" ref="P963:P1026" si="61">(E963/L963)</f>
        <v>364.35454545454547</v>
      </c>
      <c r="Q963" t="s">
        <v>8318</v>
      </c>
      <c r="R963" t="s">
        <v>8320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6">
        <f t="shared" ref="P1027:P1090" si="65">(E1027/L1027)</f>
        <v>71.848571428571432</v>
      </c>
      <c r="Q1027" t="s">
        <v>8324</v>
      </c>
      <c r="R1027" t="s">
        <v>8329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6">
        <f t="shared" ref="P1091:P1154" si="69">(E1091/L1091)</f>
        <v>23.959183673469386</v>
      </c>
      <c r="Q1091" t="s">
        <v>8332</v>
      </c>
      <c r="R1091" t="s">
        <v>8333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6">
        <f t="shared" ref="P1155:P1218" si="73">(E1155/L1155)</f>
        <v>50</v>
      </c>
      <c r="Q1155" t="s">
        <v>8335</v>
      </c>
      <c r="R1155" t="s">
        <v>8336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6">
        <f t="shared" ref="P1219:P1282" si="77">(E1219/L1219)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6">
        <f t="shared" ref="P1283:P1346" si="81">(E1283/L1283)</f>
        <v>104.72972972972973</v>
      </c>
      <c r="Q1283" t="s">
        <v>8324</v>
      </c>
      <c r="R1283" t="s">
        <v>8325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6">
        <f t="shared" ref="P1347:P1410" si="85">(E1347/L1347)</f>
        <v>53.571428571428569</v>
      </c>
      <c r="Q1347" t="s">
        <v>8321</v>
      </c>
      <c r="R1347" t="s">
        <v>8322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6" t="e">
        <f t="shared" ref="P1411:P1474" si="89">(E1411/L1411)</f>
        <v>#DIV/0!</v>
      </c>
      <c r="Q1411" t="s">
        <v>8321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6">
        <f t="shared" ref="P1475:P1538" si="93">(E1475/L1475)</f>
        <v>38.462553191489363</v>
      </c>
      <c r="Q1475" t="s">
        <v>8321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6">
        <f t="shared" ref="P1539:P1602" si="97">(E1539/L1539)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6">
        <f t="shared" ref="P1603:P1666" si="101">(E1603/L1603)</f>
        <v>48.325535714285714</v>
      </c>
      <c r="Q1603" t="s">
        <v>8324</v>
      </c>
      <c r="R1603" t="s">
        <v>8325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6">
        <f t="shared" ref="P1667:P1730" si="105">(E1667/L1667)</f>
        <v>44.956989247311824</v>
      </c>
      <c r="Q1667" t="s">
        <v>8324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6" t="e">
        <f t="shared" ref="P1731:P1794" si="109">(E1731/L1731)</f>
        <v>#DIV/0!</v>
      </c>
      <c r="Q1731" t="s">
        <v>8324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6">
        <f t="shared" ref="P1795:P1858" si="113">(E1795/L1795)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6">
        <f t="shared" ref="P1859:P1922" si="117">(E1859/L1859)</f>
        <v>136.36363636363637</v>
      </c>
      <c r="Q1859" t="s">
        <v>8324</v>
      </c>
      <c r="R1859" t="s">
        <v>8325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6">
        <f t="shared" ref="P1923:P1986" si="121">(E1923/L1923)</f>
        <v>54</v>
      </c>
      <c r="Q1923" t="s">
        <v>8324</v>
      </c>
      <c r="R1923" t="s">
        <v>8328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6">
        <f t="shared" ref="P1987:P2050" si="125">(E1987/L1987)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6">
        <f t="shared" ref="P2051:P2114" si="129">(E2051/L2051)</f>
        <v>80.991037735849048</v>
      </c>
      <c r="Q2051" t="s">
        <v>8318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6">
        <f t="shared" ref="P2115:P2178" si="133">(E2115/L2115)</f>
        <v>68.598130841121488</v>
      </c>
      <c r="Q2115" t="s">
        <v>8324</v>
      </c>
      <c r="R2115" t="s">
        <v>8328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6">
        <f t="shared" ref="P2179:P2242" si="137">(E2179/L2179)</f>
        <v>65.868421052631575</v>
      </c>
      <c r="Q2179" t="s">
        <v>8324</v>
      </c>
      <c r="R2179" t="s">
        <v>8325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6">
        <f t="shared" ref="P2243:P2306" si="141">(E2243/L2243)</f>
        <v>49.472392638036808</v>
      </c>
      <c r="Q2243" t="s">
        <v>8332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6">
        <f t="shared" ref="P2307:P2370" si="145">(E2307/L2307)</f>
        <v>109.10778443113773</v>
      </c>
      <c r="Q2307" t="s">
        <v>8324</v>
      </c>
      <c r="R2307" t="s">
        <v>8328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6" t="e">
        <f t="shared" ref="P2371:P2434" si="149">(E2371/L2371)</f>
        <v>#DIV/0!</v>
      </c>
      <c r="Q2371" t="s">
        <v>8318</v>
      </c>
      <c r="R2371" t="s">
        <v>8319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6" t="e">
        <f t="shared" ref="P2435:P2498" si="153">(E2435/L2435)</f>
        <v>#DIV/0!</v>
      </c>
      <c r="Q2435" t="s">
        <v>8335</v>
      </c>
      <c r="R2435" t="s">
        <v>8336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6">
        <f t="shared" ref="P2499:P2562" si="157">(E2499/L2499)</f>
        <v>80.551071428571419</v>
      </c>
      <c r="Q2499" t="s">
        <v>8324</v>
      </c>
      <c r="R2499" t="s">
        <v>8328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6" t="e">
        <f t="shared" ref="P2563:P2626" si="161">(E2563/L2563)</f>
        <v>#DIV/0!</v>
      </c>
      <c r="Q2563" t="s">
        <v>8335</v>
      </c>
      <c r="R2563" t="s">
        <v>8336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6">
        <f t="shared" ref="P2627:P2690" si="165">(E2627/L2627)</f>
        <v>27.576923076923077</v>
      </c>
      <c r="Q2627" t="s">
        <v>8318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6">
        <f t="shared" ref="P2691:P2754" si="169">(E2691/L2691)</f>
        <v>1</v>
      </c>
      <c r="Q2691" t="s">
        <v>8335</v>
      </c>
      <c r="R2691" t="s">
        <v>8336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6">
        <f t="shared" ref="P2755:P2818" si="173">(E2755/L2755)</f>
        <v>47.5</v>
      </c>
      <c r="Q2755" t="s">
        <v>8321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6">
        <f t="shared" ref="P2819:P2882" si="177">(E2819/L2819)</f>
        <v>23.636363636363637</v>
      </c>
      <c r="Q2819" t="s">
        <v>8316</v>
      </c>
      <c r="R2819" t="s">
        <v>8317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6" t="e">
        <f t="shared" ref="P2883:P2946" si="181">(E2883/L2883)</f>
        <v>#DIV/0!</v>
      </c>
      <c r="Q2883" t="s">
        <v>8316</v>
      </c>
      <c r="R2883" t="s">
        <v>8317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6" t="e">
        <f t="shared" ref="P2947:P3010" si="185">(E2947/L2947)</f>
        <v>#DIV/0!</v>
      </c>
      <c r="Q2947" t="s">
        <v>8316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6">
        <f t="shared" ref="P3011:P3074" si="189">(E3011/L3011)</f>
        <v>233.8984375</v>
      </c>
      <c r="Q3011" t="s">
        <v>8316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6">
        <f t="shared" ref="P3075:P3138" si="193">(E3075/L3075)</f>
        <v>92.142857142857139</v>
      </c>
      <c r="Q3075" t="s">
        <v>8316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6">
        <f t="shared" ref="P3139:P3202" si="197">(E3139/L3139)</f>
        <v>50</v>
      </c>
      <c r="Q3139" t="s">
        <v>8316</v>
      </c>
      <c r="R3139" t="s">
        <v>8317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6">
        <f t="shared" ref="P3203:P3266" si="201">(E3203/L3203)</f>
        <v>12.5</v>
      </c>
      <c r="Q3203" t="s">
        <v>8316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6">
        <f t="shared" ref="P3267:P3330" si="205">(E3267/L3267)</f>
        <v>70.285714285714292</v>
      </c>
      <c r="Q3267" t="s">
        <v>8316</v>
      </c>
      <c r="R3267" t="s">
        <v>8317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6">
        <f t="shared" ref="P3331:P3394" si="209">(E3331/L3331)</f>
        <v>44.92307692307692</v>
      </c>
      <c r="Q3331" t="s">
        <v>8316</v>
      </c>
      <c r="R3331" t="s">
        <v>8317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6">
        <f t="shared" ref="P3395:P3458" si="213">(E3395/L3395)</f>
        <v>36.06818181818182</v>
      </c>
      <c r="Q3395" t="s">
        <v>8316</v>
      </c>
      <c r="R3395" t="s">
        <v>8317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6">
        <f t="shared" ref="P3459:P3522" si="217">(E3459/L3459)</f>
        <v>50.981818181818184</v>
      </c>
      <c r="Q3459" t="s">
        <v>8316</v>
      </c>
      <c r="R3459" t="s">
        <v>8317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6">
        <f t="shared" ref="P3523:P3586" si="221">(E3523/L3523)</f>
        <v>45.615384615384613</v>
      </c>
      <c r="Q3523" t="s">
        <v>8316</v>
      </c>
      <c r="R3523" t="s">
        <v>8317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6">
        <f t="shared" ref="P3587:P3650" si="225">(E3587/L3587)</f>
        <v>176.08695652173913</v>
      </c>
      <c r="Q3587" t="s">
        <v>8316</v>
      </c>
      <c r="R3587" t="s">
        <v>8317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6">
        <f t="shared" ref="P3651:P3714" si="229">(E3651/L3651)</f>
        <v>97.5</v>
      </c>
      <c r="Q3651" t="s">
        <v>8316</v>
      </c>
      <c r="R3651" t="s">
        <v>8317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6">
        <f t="shared" ref="P3715:P3778" si="233">(E3715/L3715)</f>
        <v>106.84210526315789</v>
      </c>
      <c r="Q3715" t="s">
        <v>8316</v>
      </c>
      <c r="R3715" t="s">
        <v>8317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6">
        <f t="shared" ref="P3779:P3842" si="237">(E3779/L3779)</f>
        <v>48.542372881355931</v>
      </c>
      <c r="Q3779" t="s">
        <v>8316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6">
        <f t="shared" ref="P3843:P3906" si="241">(E3843/L3843)</f>
        <v>25.647058823529413</v>
      </c>
      <c r="Q3843" t="s">
        <v>8316</v>
      </c>
      <c r="R3843" t="s">
        <v>8317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6">
        <f t="shared" ref="P3907:P3970" si="245">(E3907/L3907)</f>
        <v>24.714285714285715</v>
      </c>
      <c r="Q3907" t="s">
        <v>8316</v>
      </c>
      <c r="R3907" t="s">
        <v>8317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6">
        <f t="shared" ref="P3971:P4034" si="249">(E3971/L3971)</f>
        <v>35.166666666666664</v>
      </c>
      <c r="Q3971" t="s">
        <v>8316</v>
      </c>
      <c r="R3971" t="s">
        <v>8317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6">
        <f t="shared" ref="P4035:P4098" si="253">(E4035/L4035)</f>
        <v>65.340319148936175</v>
      </c>
      <c r="Q4035" t="s">
        <v>8316</v>
      </c>
      <c r="R4035" t="s">
        <v>8317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6" t="e">
        <f t="shared" ref="P4099:P4115" si="257">(E4099/L4099)</f>
        <v>#DIV/0!</v>
      </c>
      <c r="Q4099" t="s">
        <v>8316</v>
      </c>
      <c r="R4099" t="s">
        <v>8317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lorScale" priority="2">
      <colorScale>
        <cfvo type="num" val="0"/>
        <cfvo type="num" val="0"/>
        <cfvo type="num" val="0"/>
        <color rgb="FFC00000"/>
        <color rgb="FF00B050"/>
        <color rgb="FF0070C0"/>
      </colorScale>
    </cfRule>
    <cfRule type="containsText" dxfId="11" priority="4" operator="containsText" text="live">
      <formula>NOT(ISERROR(SEARCH("live",F2)))</formula>
    </cfRule>
    <cfRule type="containsText" dxfId="10" priority="5" operator="containsText" text="canceled">
      <formula>NOT(ISERROR(SEARCH("canceled",F2)))</formula>
    </cfRule>
    <cfRule type="containsText" dxfId="9" priority="6" operator="containsText" text="failed">
      <formula>NOT(ISERROR(SEARCH("failed",F2)))</formula>
    </cfRule>
    <cfRule type="containsText" dxfId="8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B288D-B870-43AB-9E62-4AA883469C42}">
  <dimension ref="A1:I46"/>
  <sheetViews>
    <sheetView zoomScale="70" zoomScaleNormal="70" workbookViewId="0">
      <selection activeCell="A5" sqref="A5:A13"/>
    </sheetView>
  </sheetViews>
  <sheetFormatPr defaultRowHeight="14.4" x14ac:dyDescent="0.3"/>
  <cols>
    <col min="1" max="1" width="13.88671875" bestFit="1" customWidth="1"/>
    <col min="2" max="2" width="18.33203125" bestFit="1" customWidth="1"/>
    <col min="3" max="3" width="5.77734375" bestFit="1" customWidth="1"/>
    <col min="4" max="4" width="8.5546875" bestFit="1" customWidth="1"/>
    <col min="5" max="5" width="5.21875" customWidth="1"/>
    <col min="6" max="6" width="11.109375" bestFit="1" customWidth="1"/>
    <col min="7" max="7" width="10.77734375" bestFit="1" customWidth="1"/>
    <col min="9" max="9" width="10.33203125" bestFit="1" customWidth="1"/>
  </cols>
  <sheetData>
    <row r="1" spans="1:9" x14ac:dyDescent="0.3">
      <c r="A1" s="7" t="s">
        <v>8223</v>
      </c>
      <c r="B1" t="s">
        <v>8408</v>
      </c>
      <c r="D1" s="12">
        <f>3030/4114</f>
        <v>0.73650947982498782</v>
      </c>
    </row>
    <row r="3" spans="1:9" x14ac:dyDescent="0.3">
      <c r="A3" s="7" t="s">
        <v>8362</v>
      </c>
      <c r="B3" s="7" t="s">
        <v>8361</v>
      </c>
    </row>
    <row r="4" spans="1:9" x14ac:dyDescent="0.3">
      <c r="A4" s="7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9" x14ac:dyDescent="0.3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  <c r="G5" s="12">
        <f>F5/$F$14</f>
        <v>0.12639766650461837</v>
      </c>
      <c r="H5" s="6"/>
      <c r="I5" s="6"/>
    </row>
    <row r="6" spans="1:9" x14ac:dyDescent="0.3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12">
        <f t="shared" ref="G6:G13" si="0">F6/$F$14</f>
        <v>4.8614487117160911E-2</v>
      </c>
      <c r="H6" s="6"/>
      <c r="I6" s="6"/>
    </row>
    <row r="7" spans="1:9" x14ac:dyDescent="0.3">
      <c r="A7" s="8" t="s">
        <v>8332</v>
      </c>
      <c r="B7" s="9">
        <v>80</v>
      </c>
      <c r="C7" s="9">
        <v>140</v>
      </c>
      <c r="D7" s="9"/>
      <c r="E7" s="9"/>
      <c r="F7" s="9">
        <v>220</v>
      </c>
      <c r="G7" s="12">
        <f t="shared" si="0"/>
        <v>5.3475935828877004E-2</v>
      </c>
      <c r="H7" s="6"/>
      <c r="I7" s="6"/>
    </row>
    <row r="8" spans="1:9" x14ac:dyDescent="0.3">
      <c r="A8" s="8" t="s">
        <v>8330</v>
      </c>
      <c r="B8" s="9"/>
      <c r="C8" s="9"/>
      <c r="D8" s="9">
        <v>24</v>
      </c>
      <c r="E8" s="9"/>
      <c r="F8" s="9">
        <v>24</v>
      </c>
      <c r="G8" s="12">
        <f t="shared" si="0"/>
        <v>5.8337384540593099E-3</v>
      </c>
      <c r="H8" s="6"/>
      <c r="I8" s="6"/>
    </row>
    <row r="9" spans="1:9" x14ac:dyDescent="0.3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12">
        <f t="shared" si="0"/>
        <v>0.17015070491006321</v>
      </c>
      <c r="H9" s="6"/>
      <c r="I9" s="6"/>
    </row>
    <row r="10" spans="1:9" x14ac:dyDescent="0.3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  <c r="G10" s="12">
        <f t="shared" si="0"/>
        <v>5.3475935828877004E-2</v>
      </c>
      <c r="H10" s="6"/>
      <c r="I10" s="6"/>
    </row>
    <row r="11" spans="1:9" x14ac:dyDescent="0.3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  <c r="G11" s="12">
        <f t="shared" si="0"/>
        <v>5.7608167233835682E-2</v>
      </c>
      <c r="H11" s="6"/>
      <c r="I11" s="6"/>
    </row>
    <row r="12" spans="1:9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  <c r="G12" s="12">
        <f t="shared" si="0"/>
        <v>0.14584346135148274</v>
      </c>
      <c r="H12" s="6"/>
      <c r="I12" s="6"/>
    </row>
    <row r="13" spans="1:9" x14ac:dyDescent="0.3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12">
        <f t="shared" si="0"/>
        <v>0.33859990277102575</v>
      </c>
      <c r="H13" s="6"/>
      <c r="I13" s="6"/>
    </row>
    <row r="14" spans="1:9" x14ac:dyDescent="0.3">
      <c r="A14" s="8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H14" s="6"/>
    </row>
    <row r="15" spans="1:9" x14ac:dyDescent="0.3">
      <c r="B15" s="12">
        <f>B14/$F$14</f>
        <v>0.53111327175498302</v>
      </c>
      <c r="C15" s="12">
        <f t="shared" ref="C15:E15" si="1">C14/$F$14</f>
        <v>0.37190082644628097</v>
      </c>
      <c r="D15" s="12">
        <f t="shared" si="1"/>
        <v>8.4832280019445788E-2</v>
      </c>
      <c r="E15" s="12">
        <f t="shared" si="1"/>
        <v>1.2153621779290228E-2</v>
      </c>
      <c r="F15" s="6"/>
    </row>
    <row r="17" spans="1:6" x14ac:dyDescent="0.3">
      <c r="B17" s="6"/>
      <c r="C17" s="6"/>
    </row>
    <row r="18" spans="1:6" x14ac:dyDescent="0.3">
      <c r="A18" s="8" t="s">
        <v>8316</v>
      </c>
      <c r="B18" s="9">
        <v>839</v>
      </c>
      <c r="C18" s="12">
        <f t="shared" ref="C18:C26" si="2">B18/$B$27</f>
        <v>0.38398169336384441</v>
      </c>
      <c r="D18" s="9">
        <v>493</v>
      </c>
      <c r="E18" s="12">
        <f t="shared" ref="E18:E26" si="3">D18/$D$27</f>
        <v>0.32222222222222224</v>
      </c>
    </row>
    <row r="19" spans="1:6" x14ac:dyDescent="0.3">
      <c r="A19" s="8" t="s">
        <v>8324</v>
      </c>
      <c r="B19" s="9">
        <v>540</v>
      </c>
      <c r="C19" s="12">
        <f t="shared" si="2"/>
        <v>0.24713958810068651</v>
      </c>
      <c r="D19" s="9">
        <v>120</v>
      </c>
      <c r="E19" s="12">
        <f t="shared" si="3"/>
        <v>7.8431372549019607E-2</v>
      </c>
    </row>
    <row r="20" spans="1:6" x14ac:dyDescent="0.3">
      <c r="A20" s="8" t="s">
        <v>8309</v>
      </c>
      <c r="B20" s="9">
        <v>300</v>
      </c>
      <c r="C20" s="12">
        <f t="shared" si="2"/>
        <v>0.13729977116704806</v>
      </c>
      <c r="D20" s="9">
        <v>180</v>
      </c>
      <c r="E20" s="12">
        <f t="shared" si="3"/>
        <v>0.11764705882352941</v>
      </c>
    </row>
    <row r="21" spans="1:6" x14ac:dyDescent="0.3">
      <c r="A21" s="8" t="s">
        <v>8318</v>
      </c>
      <c r="B21" s="9">
        <v>209</v>
      </c>
      <c r="C21" s="12">
        <f t="shared" si="2"/>
        <v>9.5652173913043481E-2</v>
      </c>
      <c r="D21" s="9">
        <v>213</v>
      </c>
      <c r="E21" s="12">
        <f t="shared" si="3"/>
        <v>0.13921568627450981</v>
      </c>
    </row>
    <row r="22" spans="1:6" x14ac:dyDescent="0.3">
      <c r="A22" s="8" t="s">
        <v>8337</v>
      </c>
      <c r="B22" s="9">
        <v>103</v>
      </c>
      <c r="C22" s="12">
        <f t="shared" si="2"/>
        <v>4.7139588100686497E-2</v>
      </c>
      <c r="D22" s="9">
        <v>117</v>
      </c>
      <c r="E22" s="12">
        <f t="shared" si="3"/>
        <v>7.6470588235294124E-2</v>
      </c>
    </row>
    <row r="23" spans="1:6" x14ac:dyDescent="0.3">
      <c r="A23" s="8" t="s">
        <v>8332</v>
      </c>
      <c r="B23" s="9">
        <v>80</v>
      </c>
      <c r="C23" s="12">
        <f t="shared" si="2"/>
        <v>3.6613272311212815E-2</v>
      </c>
      <c r="D23" s="9">
        <v>140</v>
      </c>
      <c r="E23" s="12">
        <f t="shared" si="3"/>
        <v>9.1503267973856203E-2</v>
      </c>
    </row>
    <row r="24" spans="1:6" x14ac:dyDescent="0.3">
      <c r="A24" s="8" t="s">
        <v>8321</v>
      </c>
      <c r="B24" s="9">
        <v>80</v>
      </c>
      <c r="C24" s="12">
        <f t="shared" si="2"/>
        <v>3.6613272311212815E-2</v>
      </c>
      <c r="D24" s="9">
        <v>127</v>
      </c>
      <c r="E24" s="12">
        <f t="shared" si="3"/>
        <v>8.3006535947712415E-2</v>
      </c>
    </row>
    <row r="25" spans="1:6" x14ac:dyDescent="0.3">
      <c r="A25" s="8" t="s">
        <v>8335</v>
      </c>
      <c r="B25" s="9">
        <v>34</v>
      </c>
      <c r="C25" s="12">
        <f t="shared" si="2"/>
        <v>1.5560640732265447E-2</v>
      </c>
      <c r="D25" s="9">
        <v>140</v>
      </c>
      <c r="E25" s="12">
        <f t="shared" si="3"/>
        <v>9.1503267973856203E-2</v>
      </c>
    </row>
    <row r="26" spans="1:6" x14ac:dyDescent="0.3">
      <c r="A26" s="8" t="s">
        <v>8330</v>
      </c>
      <c r="B26" s="9"/>
      <c r="C26" s="12">
        <f t="shared" si="2"/>
        <v>0</v>
      </c>
      <c r="D26" s="9"/>
      <c r="E26" s="12">
        <f t="shared" si="3"/>
        <v>0</v>
      </c>
    </row>
    <row r="27" spans="1:6" x14ac:dyDescent="0.3">
      <c r="A27" s="15"/>
      <c r="B27" s="16">
        <f>SUM(B18:B26)</f>
        <v>2185</v>
      </c>
      <c r="C27" s="17"/>
      <c r="D27" s="16">
        <f>SUM(D18:D26)</f>
        <v>1530</v>
      </c>
      <c r="E27" s="18"/>
    </row>
    <row r="28" spans="1:6" x14ac:dyDescent="0.3">
      <c r="A28" s="18"/>
      <c r="B28" s="19"/>
      <c r="C28" s="18"/>
      <c r="D28" s="19"/>
      <c r="E28" s="18"/>
    </row>
    <row r="30" spans="1:6" x14ac:dyDescent="0.3">
      <c r="A30" s="8" t="s">
        <v>8330</v>
      </c>
      <c r="B30" s="9"/>
      <c r="C30" s="12">
        <f t="shared" ref="C30:C38" si="4">B30/F30</f>
        <v>0</v>
      </c>
      <c r="D30" s="9"/>
      <c r="E30" s="12">
        <f t="shared" ref="E30:E38" si="5">D30/F30</f>
        <v>0</v>
      </c>
      <c r="F30" s="9">
        <v>24</v>
      </c>
    </row>
    <row r="31" spans="1:6" x14ac:dyDescent="0.3">
      <c r="A31" s="8" t="s">
        <v>8335</v>
      </c>
      <c r="B31" s="9">
        <v>34</v>
      </c>
      <c r="C31" s="12">
        <f t="shared" si="4"/>
        <v>0.17</v>
      </c>
      <c r="D31" s="9">
        <v>140</v>
      </c>
      <c r="E31" s="12">
        <f t="shared" si="5"/>
        <v>0.7</v>
      </c>
      <c r="F31" s="9">
        <v>200</v>
      </c>
    </row>
    <row r="32" spans="1:6" x14ac:dyDescent="0.3">
      <c r="A32" s="8" t="s">
        <v>8337</v>
      </c>
      <c r="B32" s="9">
        <v>103</v>
      </c>
      <c r="C32" s="12">
        <f t="shared" si="4"/>
        <v>0.4681818181818182</v>
      </c>
      <c r="D32" s="9">
        <v>117</v>
      </c>
      <c r="E32" s="12">
        <f t="shared" si="5"/>
        <v>0.53181818181818186</v>
      </c>
      <c r="F32" s="9">
        <v>220</v>
      </c>
    </row>
    <row r="33" spans="1:9" x14ac:dyDescent="0.3">
      <c r="A33" s="8" t="s">
        <v>8332</v>
      </c>
      <c r="B33" s="9">
        <v>80</v>
      </c>
      <c r="C33" s="12">
        <f t="shared" si="4"/>
        <v>0.36363636363636365</v>
      </c>
      <c r="D33" s="9">
        <v>140</v>
      </c>
      <c r="E33" s="12">
        <f t="shared" si="5"/>
        <v>0.63636363636363635</v>
      </c>
      <c r="F33" s="9">
        <v>220</v>
      </c>
    </row>
    <row r="34" spans="1:9" x14ac:dyDescent="0.3">
      <c r="A34" s="8" t="s">
        <v>8321</v>
      </c>
      <c r="B34" s="9">
        <v>80</v>
      </c>
      <c r="C34" s="12">
        <f t="shared" si="4"/>
        <v>0.33755274261603374</v>
      </c>
      <c r="D34" s="9">
        <v>127</v>
      </c>
      <c r="E34" s="12">
        <f t="shared" si="5"/>
        <v>0.53586497890295359</v>
      </c>
      <c r="F34" s="9">
        <v>237</v>
      </c>
    </row>
    <row r="35" spans="1:9" x14ac:dyDescent="0.3">
      <c r="A35" s="8" t="s">
        <v>8309</v>
      </c>
      <c r="B35" s="9">
        <v>300</v>
      </c>
      <c r="C35" s="12">
        <f t="shared" si="4"/>
        <v>0.57692307692307687</v>
      </c>
      <c r="D35" s="9">
        <v>180</v>
      </c>
      <c r="E35" s="12">
        <f t="shared" si="5"/>
        <v>0.34615384615384615</v>
      </c>
      <c r="F35" s="9">
        <v>520</v>
      </c>
    </row>
    <row r="36" spans="1:9" x14ac:dyDescent="0.3">
      <c r="A36" s="8" t="s">
        <v>8318</v>
      </c>
      <c r="B36" s="9">
        <v>209</v>
      </c>
      <c r="C36" s="12">
        <f t="shared" si="4"/>
        <v>0.34833333333333333</v>
      </c>
      <c r="D36" s="9">
        <v>213</v>
      </c>
      <c r="E36" s="12">
        <f t="shared" si="5"/>
        <v>0.35499999999999998</v>
      </c>
      <c r="F36" s="9">
        <v>600</v>
      </c>
      <c r="G36" s="5">
        <v>178</v>
      </c>
      <c r="H36" s="12">
        <f>G36/F36</f>
        <v>0.29666666666666669</v>
      </c>
      <c r="I36" s="12">
        <f>G36/D15</f>
        <v>2098.2578796561606</v>
      </c>
    </row>
    <row r="37" spans="1:9" x14ac:dyDescent="0.3">
      <c r="A37" s="8" t="s">
        <v>8324</v>
      </c>
      <c r="B37" s="9">
        <v>540</v>
      </c>
      <c r="C37" s="12">
        <f t="shared" si="4"/>
        <v>0.77142857142857146</v>
      </c>
      <c r="D37" s="9">
        <v>120</v>
      </c>
      <c r="E37" s="12">
        <f t="shared" si="5"/>
        <v>0.17142857142857143</v>
      </c>
      <c r="F37" s="9">
        <v>700</v>
      </c>
      <c r="G37" s="5">
        <v>20</v>
      </c>
      <c r="H37" s="12">
        <f>G37/F37</f>
        <v>2.8571428571428571E-2</v>
      </c>
    </row>
    <row r="38" spans="1:9" x14ac:dyDescent="0.3">
      <c r="A38" s="8" t="s">
        <v>8316</v>
      </c>
      <c r="B38" s="9">
        <v>839</v>
      </c>
      <c r="C38" s="12">
        <f t="shared" si="4"/>
        <v>0.60229720028715006</v>
      </c>
      <c r="D38" s="9">
        <v>493</v>
      </c>
      <c r="E38" s="12">
        <f t="shared" si="5"/>
        <v>0.35391241923905242</v>
      </c>
      <c r="F38" s="9">
        <v>1393</v>
      </c>
    </row>
    <row r="39" spans="1:9" x14ac:dyDescent="0.3">
      <c r="A39" s="15"/>
      <c r="B39" s="16"/>
      <c r="D39" s="16"/>
    </row>
    <row r="42" spans="1:9" x14ac:dyDescent="0.3">
      <c r="F42" s="20">
        <f>AVERAGE(F30:F38)</f>
        <v>457.11111111111109</v>
      </c>
    </row>
    <row r="43" spans="1:9" x14ac:dyDescent="0.3">
      <c r="F43">
        <f>MEDIAN(F30:F38)</f>
        <v>237</v>
      </c>
    </row>
    <row r="44" spans="1:9" x14ac:dyDescent="0.3">
      <c r="F44">
        <f>MODE(F30:F38)</f>
        <v>220</v>
      </c>
    </row>
    <row r="45" spans="1:9" x14ac:dyDescent="0.3">
      <c r="F45" s="20">
        <f>_xlfn.VAR.P(F30:F38)</f>
        <v>152648.76543209876</v>
      </c>
    </row>
    <row r="46" spans="1:9" x14ac:dyDescent="0.3">
      <c r="F46" s="20">
        <f>_xlfn.STDEV.P(F30:F38)</f>
        <v>390.70291198313168</v>
      </c>
    </row>
  </sheetData>
  <sortState ref="A30:I38">
    <sortCondition ref="F30:F38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E55A1-7676-404D-B7C7-84BFBE68C33A}">
  <dimension ref="A1:F15"/>
  <sheetViews>
    <sheetView zoomScale="50" zoomScaleNormal="50" workbookViewId="0">
      <selection activeCell="B23" sqref="B23"/>
    </sheetView>
  </sheetViews>
  <sheetFormatPr defaultRowHeight="14.4" x14ac:dyDescent="0.3"/>
  <cols>
    <col min="1" max="1" width="19.21875" bestFit="1" customWidth="1"/>
    <col min="2" max="2" width="23.21875" bestFit="1" customWidth="1"/>
    <col min="3" max="3" width="8.109375" bestFit="1" customWidth="1"/>
    <col min="4" max="4" width="11.88671875" bestFit="1" customWidth="1"/>
    <col min="5" max="5" width="5.88671875" bestFit="1" customWidth="1"/>
    <col min="6" max="6" width="15.44140625" bestFit="1" customWidth="1"/>
    <col min="7" max="7" width="10.77734375" bestFit="1" customWidth="1"/>
  </cols>
  <sheetData>
    <row r="1" spans="1:6" x14ac:dyDescent="0.3">
      <c r="A1" s="7" t="s">
        <v>8223</v>
      </c>
      <c r="B1" t="s">
        <v>8408</v>
      </c>
    </row>
    <row r="2" spans="1:6" x14ac:dyDescent="0.3">
      <c r="A2" s="7" t="s">
        <v>8307</v>
      </c>
      <c r="B2" t="s">
        <v>8324</v>
      </c>
    </row>
    <row r="4" spans="1:6" x14ac:dyDescent="0.3">
      <c r="A4" s="7" t="s">
        <v>8362</v>
      </c>
      <c r="B4" s="7" t="s">
        <v>8361</v>
      </c>
    </row>
    <row r="5" spans="1:6" x14ac:dyDescent="0.3">
      <c r="A5" s="7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">
      <c r="A6" s="8" t="s">
        <v>8353</v>
      </c>
      <c r="B6" s="9">
        <v>40</v>
      </c>
      <c r="C6" s="9"/>
      <c r="D6" s="9"/>
      <c r="E6" s="9"/>
      <c r="F6" s="9">
        <v>40</v>
      </c>
    </row>
    <row r="7" spans="1:6" x14ac:dyDescent="0.3">
      <c r="A7" s="8" t="s">
        <v>8329</v>
      </c>
      <c r="B7" s="9">
        <v>40</v>
      </c>
      <c r="C7" s="9"/>
      <c r="D7" s="9"/>
      <c r="E7" s="9"/>
      <c r="F7" s="9">
        <v>40</v>
      </c>
    </row>
    <row r="8" spans="1:6" x14ac:dyDescent="0.3">
      <c r="A8" s="8" t="s">
        <v>8346</v>
      </c>
      <c r="B8" s="9"/>
      <c r="C8" s="9">
        <v>40</v>
      </c>
      <c r="D8" s="9"/>
      <c r="E8" s="9">
        <v>20</v>
      </c>
      <c r="F8" s="9">
        <v>60</v>
      </c>
    </row>
    <row r="9" spans="1:6" x14ac:dyDescent="0.3">
      <c r="A9" s="8" t="s">
        <v>8328</v>
      </c>
      <c r="B9" s="9">
        <v>140</v>
      </c>
      <c r="C9" s="9">
        <v>20</v>
      </c>
      <c r="D9" s="9"/>
      <c r="E9" s="9"/>
      <c r="F9" s="9">
        <v>160</v>
      </c>
    </row>
    <row r="10" spans="1:6" x14ac:dyDescent="0.3">
      <c r="A10" s="8" t="s">
        <v>8327</v>
      </c>
      <c r="B10" s="9"/>
      <c r="C10" s="9">
        <v>60</v>
      </c>
      <c r="D10" s="9"/>
      <c r="E10" s="9"/>
      <c r="F10" s="9">
        <v>60</v>
      </c>
    </row>
    <row r="11" spans="1:6" x14ac:dyDescent="0.3">
      <c r="A11" s="8" t="s">
        <v>8326</v>
      </c>
      <c r="B11" s="9">
        <v>20</v>
      </c>
      <c r="C11" s="9"/>
      <c r="D11" s="9"/>
      <c r="E11" s="9"/>
      <c r="F11" s="9">
        <v>20</v>
      </c>
    </row>
    <row r="12" spans="1:6" x14ac:dyDescent="0.3">
      <c r="A12" s="8" t="s">
        <v>8345</v>
      </c>
      <c r="B12" s="9">
        <v>40</v>
      </c>
      <c r="C12" s="9"/>
      <c r="D12" s="9"/>
      <c r="E12" s="9"/>
      <c r="F12" s="9">
        <v>40</v>
      </c>
    </row>
    <row r="13" spans="1:6" x14ac:dyDescent="0.3">
      <c r="A13" s="8" t="s">
        <v>8325</v>
      </c>
      <c r="B13" s="9">
        <v>260</v>
      </c>
      <c r="C13" s="9"/>
      <c r="D13" s="9"/>
      <c r="E13" s="9"/>
      <c r="F13" s="9">
        <v>260</v>
      </c>
    </row>
    <row r="14" spans="1:6" x14ac:dyDescent="0.3">
      <c r="A14" s="8" t="s">
        <v>8339</v>
      </c>
      <c r="B14" s="9"/>
      <c r="C14" s="9"/>
      <c r="D14" s="9">
        <v>20</v>
      </c>
      <c r="E14" s="9"/>
      <c r="F14" s="9">
        <v>20</v>
      </c>
    </row>
    <row r="15" spans="1:6" x14ac:dyDescent="0.3">
      <c r="A15" s="8" t="s">
        <v>8360</v>
      </c>
      <c r="B15" s="9">
        <v>540</v>
      </c>
      <c r="C15" s="9">
        <v>120</v>
      </c>
      <c r="D15" s="9">
        <v>20</v>
      </c>
      <c r="E15" s="9">
        <v>20</v>
      </c>
      <c r="F15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4D16F-D0A5-46B9-B0AD-FD14DC859C7F}">
  <dimension ref="A1:E18"/>
  <sheetViews>
    <sheetView zoomScaleNormal="100" workbookViewId="0">
      <selection activeCell="S14" sqref="S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8307</v>
      </c>
      <c r="B1" t="s">
        <v>8363</v>
      </c>
    </row>
    <row r="2" spans="1:5" x14ac:dyDescent="0.3">
      <c r="A2" s="7" t="s">
        <v>8378</v>
      </c>
      <c r="B2" t="s">
        <v>8363</v>
      </c>
    </row>
    <row r="4" spans="1:5" x14ac:dyDescent="0.3">
      <c r="A4" s="7" t="s">
        <v>8362</v>
      </c>
      <c r="B4" s="7" t="s">
        <v>8361</v>
      </c>
    </row>
    <row r="5" spans="1:5" x14ac:dyDescent="0.3">
      <c r="A5" s="7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3">
      <c r="A6" s="8" t="s">
        <v>8372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8373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8374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8375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8366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8376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8367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8360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60F4C-EB7B-42C4-9F95-0EF613B384DF}">
  <dimension ref="A1:I13"/>
  <sheetViews>
    <sheetView zoomScale="90" zoomScaleNormal="90" workbookViewId="0">
      <selection activeCell="H19" sqref="H19"/>
    </sheetView>
  </sheetViews>
  <sheetFormatPr defaultRowHeight="14.4" x14ac:dyDescent="0.3"/>
  <cols>
    <col min="1" max="1" width="28.5546875" customWidth="1"/>
    <col min="2" max="2" width="19.21875" customWidth="1"/>
    <col min="6" max="6" width="11" customWidth="1"/>
    <col min="7" max="7" width="11.5546875" customWidth="1"/>
    <col min="8" max="8" width="11.109375" customWidth="1"/>
  </cols>
  <sheetData>
    <row r="1" spans="1:9" ht="57.6" x14ac:dyDescent="0.3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  <c r="I1" s="11"/>
    </row>
    <row r="2" spans="1:9" x14ac:dyDescent="0.3">
      <c r="A2" t="s">
        <v>8388</v>
      </c>
      <c r="B2">
        <f>COUNTIFS(Sheet1!$F$2:$F$4115, 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9" x14ac:dyDescent="0.3">
      <c r="A3" t="s">
        <v>8389</v>
      </c>
      <c r="B3">
        <f>COUNTIFS(Sheet1!$F$2:$F$4115, "successful",Sheet1!$D$2:$D$4115,"&gt;=1000",Sheet1!$D$2:$D$4115,"&lt;5000")</f>
        <v>932</v>
      </c>
      <c r="C3">
        <f>COUNTIFS(Sheet1!$F$2:$F$4115,"failed",Sheet1!$D$2:$D$4115,"&gt;1000",Sheet1!$D$2:$D$4115,"&lt;4999")</f>
        <v>357</v>
      </c>
      <c r="D3">
        <f>COUNTIFS(Sheet1!$F$2:$F$4115,"canceled",Sheet1!$D$2:$D$4115,"&gt;1000",Sheet1!$D$2:$D$4115,"&lt;4999")</f>
        <v>52</v>
      </c>
      <c r="E3">
        <f t="shared" ref="E3:E13" si="0">SUM(B3:D3)</f>
        <v>1341</v>
      </c>
      <c r="F3" s="12">
        <f t="shared" ref="F3:F13" si="1">B3/E3</f>
        <v>0.69500372856077552</v>
      </c>
      <c r="G3" s="12">
        <f t="shared" ref="G3:G13" si="2">C3/E3</f>
        <v>0.26621923937360181</v>
      </c>
      <c r="H3" s="12">
        <f t="shared" ref="H3:H13" si="3">D3/E3</f>
        <v>3.877703206562267E-2</v>
      </c>
    </row>
    <row r="4" spans="1:9" x14ac:dyDescent="0.3">
      <c r="A4" t="s">
        <v>8390</v>
      </c>
      <c r="B4">
        <f>COUNTIFS(Sheet1!$F$2:$F$4115, 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9" x14ac:dyDescent="0.3">
      <c r="A5" t="s">
        <v>8391</v>
      </c>
      <c r="B5">
        <f>COUNTIFS(Sheet1!$F$2:$F$4115, 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9" x14ac:dyDescent="0.3">
      <c r="A6" t="s">
        <v>8392</v>
      </c>
      <c r="B6">
        <f>COUNTIFS(Sheet1!$F$2:$F$4115, 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COUNTIFS(Sheet1!$F$2:$F$4115,"canceled",Sheet1!$D$2:$D$4115,"&gt;=15000",Sheet1!$D$2:$D$4115,"&lt;20000")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9" x14ac:dyDescent="0.3">
      <c r="A7" t="s">
        <v>8393</v>
      </c>
      <c r="B7">
        <f>COUNTIFS(Sheet1!$F$2:$F$4115, 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9" x14ac:dyDescent="0.3">
      <c r="A8" t="s">
        <v>8394</v>
      </c>
      <c r="B8">
        <f>COUNTIFS(Sheet1!$F$2:$F$4115, 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9" x14ac:dyDescent="0.3">
      <c r="A9" t="s">
        <v>8395</v>
      </c>
      <c r="B9">
        <f>COUNTIFS(Sheet1!$F$2:$F$4115, 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9" x14ac:dyDescent="0.3">
      <c r="A10" t="s">
        <v>8396</v>
      </c>
      <c r="B10">
        <f>COUNTIFS(Sheet1!$F$2:$F$4115, 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9" x14ac:dyDescent="0.3">
      <c r="A11" t="s">
        <v>8397</v>
      </c>
      <c r="B11">
        <f>COUNTIFS(Sheet1!$F$2:$F$4115, "successful",Sheet1!$D$2:$D$4115,"&gt;=40000",Sheet1!$D$2:$D$4115,"&lt;50000")</f>
        <v>27</v>
      </c>
      <c r="C11">
        <f>COUNTIFS(Sheet1!$F$2:$F$4115,"failed",Sheet1!$D$2:$D$4115,"&gt;=40000",Sheet1!$D$2:$D$4115,"&lt;50000")</f>
        <v>27</v>
      </c>
      <c r="D11">
        <f>COUNTIFS(Sheet1!$F$2:$F$4115,"canceled",Sheet1!$D$2:$D$4115,"&gt;=40000",Sheet1!$D$2:$D$4115,"&lt;50000")</f>
        <v>10</v>
      </c>
      <c r="E11">
        <f t="shared" si="0"/>
        <v>64</v>
      </c>
      <c r="F11" s="12">
        <f t="shared" si="1"/>
        <v>0.421875</v>
      </c>
      <c r="G11" s="12">
        <f t="shared" si="2"/>
        <v>0.421875</v>
      </c>
      <c r="H11" s="12">
        <f t="shared" si="3"/>
        <v>0.15625</v>
      </c>
    </row>
    <row r="12" spans="1:9" x14ac:dyDescent="0.3">
      <c r="A12" t="s">
        <v>8398</v>
      </c>
      <c r="B12">
        <f>COUNTIFS(Sheet1!$F$2:$F$4115, "successful",Sheet1!$D$2:$D$4115,"&gt;45000",Sheet1!$D$2:$D$4115,"&lt;50000")</f>
        <v>3</v>
      </c>
      <c r="C12">
        <f>COUNTIFS(Sheet1!$F$2:$F$4115,"failed",Sheet1!$D$2:$D$4115,"&gt;45000",Sheet1!$D$2:$D$4115,"&lt;50000")</f>
        <v>5</v>
      </c>
      <c r="D12">
        <f>COUNTIFS(Sheet1!$F$2:$F$4115,"canceled",Sheet1!$D$2:$D$4115,"&gt;45000",Sheet1!$D$2:$D$4115,"&lt;50000")</f>
        <v>2</v>
      </c>
      <c r="E12">
        <f t="shared" si="0"/>
        <v>10</v>
      </c>
      <c r="F12" s="12">
        <f t="shared" si="1"/>
        <v>0.3</v>
      </c>
      <c r="G12" s="12">
        <f t="shared" si="2"/>
        <v>0.5</v>
      </c>
      <c r="H12" s="12">
        <f t="shared" si="3"/>
        <v>0.2</v>
      </c>
    </row>
    <row r="13" spans="1:9" x14ac:dyDescent="0.3">
      <c r="A13" t="s">
        <v>8399</v>
      </c>
      <c r="B13">
        <f>COUNTIFS(Sheet1!$F$2:$F$4115, 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04FBE-4451-4FF2-8E91-CBB7BB9679A7}">
  <dimension ref="A1:K22"/>
  <sheetViews>
    <sheetView topLeftCell="E1" workbookViewId="0">
      <selection activeCell="I2" sqref="I2"/>
    </sheetView>
  </sheetViews>
  <sheetFormatPr defaultRowHeight="14.4" x14ac:dyDescent="0.3"/>
  <cols>
    <col min="2" max="2" width="19.109375" customWidth="1"/>
    <col min="3" max="6" width="19.5546875" customWidth="1"/>
    <col min="7" max="7" width="13.33203125" customWidth="1"/>
    <col min="9" max="9" width="13.44140625" customWidth="1"/>
    <col min="10" max="10" width="14.5546875" customWidth="1"/>
    <col min="11" max="11" width="13.33203125" customWidth="1"/>
  </cols>
  <sheetData>
    <row r="1" spans="1:11" x14ac:dyDescent="0.3">
      <c r="B1" s="25" t="s">
        <v>8400</v>
      </c>
      <c r="C1" s="25" t="s">
        <v>8401</v>
      </c>
      <c r="F1" s="1" t="s">
        <v>8411</v>
      </c>
      <c r="G1" s="1" t="s">
        <v>8380</v>
      </c>
      <c r="H1" s="1"/>
      <c r="I1" s="1" t="s">
        <v>8409</v>
      </c>
      <c r="J1" s="1" t="s">
        <v>8413</v>
      </c>
      <c r="K1" s="1" t="s">
        <v>8414</v>
      </c>
    </row>
    <row r="2" spans="1:11" x14ac:dyDescent="0.3">
      <c r="B2" s="13">
        <f>SUMIF(State,"successful",Sheet1!$L$2:$L$4115)</f>
        <v>424819</v>
      </c>
      <c r="C2" s="13">
        <f>SUMIF(State,"failed",Sheet1!$L$2:$L$4115)</f>
        <v>27096</v>
      </c>
      <c r="D2" s="13"/>
      <c r="E2" s="8" t="s">
        <v>8309</v>
      </c>
      <c r="F2" s="13">
        <f>SUMIF(Sheet1!$Q$2:$Q$4115,"film &amp; video",Sheet1!$E$2:$E$4115)</f>
        <v>5704816.9499999974</v>
      </c>
      <c r="G2" s="13">
        <f>SUMIF(Sheet1!$Q$2:$Q$4115,"film &amp; video",goal)</f>
        <v>138292319</v>
      </c>
      <c r="H2" s="12">
        <f t="shared" ref="H2:H10" si="0">F2/G2</f>
        <v>4.1251871334950986E-2</v>
      </c>
      <c r="I2" s="21">
        <f>AVERAGEIF(Sheet1!$Q$2:$Q$4115,"film &amp; video",Sheet1!$E$2:$E$4115)</f>
        <v>10970.801826923072</v>
      </c>
      <c r="J2" s="13">
        <f>SUMIF(Sheet1!$Q$2:$Q$4115,"film &amp; video",Sheet1!$L$2:$L$4115)</f>
        <v>58346</v>
      </c>
      <c r="K2" s="12">
        <f>J2/$J$11</f>
        <v>0.12595035898852877</v>
      </c>
    </row>
    <row r="3" spans="1:11" x14ac:dyDescent="0.3">
      <c r="E3" s="8" t="s">
        <v>8316</v>
      </c>
      <c r="F3" s="13">
        <f>SUMIF(Sheet1!$Q$2:$Q$4115,"theater",Sheet1!$E$2:$E$4115)</f>
        <v>5731796.2700000005</v>
      </c>
      <c r="G3" s="13">
        <f>SUMIF(Sheet1!$Q$2:$Q$4115,"theater",goal)</f>
        <v>65236770</v>
      </c>
      <c r="H3" s="12">
        <f t="shared" si="0"/>
        <v>8.7861435659674761E-2</v>
      </c>
      <c r="I3" s="21">
        <f>AVERAGEIF(Sheet1!$Q$2:$Q$4115,"theater",Sheet1!$E$2:$E$4115)</f>
        <v>4114.7137616654709</v>
      </c>
      <c r="J3" s="13">
        <f>SUMIF(Sheet1!$Q$2:$Q$4115,"theater",Sheet1!$L$2:$L$4115)</f>
        <v>64196</v>
      </c>
      <c r="K3" s="12">
        <f t="shared" ref="K3:K10" si="1">J3/$J$11</f>
        <v>0.13857863856352781</v>
      </c>
    </row>
    <row r="4" spans="1:11" x14ac:dyDescent="0.3">
      <c r="A4" t="s">
        <v>8402</v>
      </c>
      <c r="B4" s="14">
        <f>AVERAGEIF(State,"successful",Sheet1!L2:L4115)</f>
        <v>194.42517162471395</v>
      </c>
      <c r="C4" s="14">
        <f>AVERAGEIF(State,"failed",Sheet1!$L$2:$L$4115)</f>
        <v>17.709803921568628</v>
      </c>
      <c r="D4" s="14"/>
      <c r="E4" s="8" t="s">
        <v>8318</v>
      </c>
      <c r="F4" s="13">
        <f>SUMIF(Sheet1!$Q$2:$Q$4115,"technology",Sheet1!$E$2:$E$4115)</f>
        <v>23403723.68</v>
      </c>
      <c r="G4" s="13">
        <f>SUMIF(Sheet1!$Q$2:$Q$4115,"technology",goal)</f>
        <v>42071072.789999999</v>
      </c>
      <c r="H4" s="12">
        <f t="shared" si="0"/>
        <v>0.55629015682155136</v>
      </c>
      <c r="I4" s="21">
        <f>AVERAGEIF(Sheet1!$Q$2:$Q$4115,"technology",Sheet1!$E$2:$E$4115)</f>
        <v>39006.206133333333</v>
      </c>
      <c r="J4" s="13">
        <f>SUMIF(Sheet1!$Q$2:$Q$4115,"technology",Sheet1!$L$2:$L$4115)</f>
        <v>174797</v>
      </c>
      <c r="K4" s="12">
        <f t="shared" si="1"/>
        <v>0.37733083502070175</v>
      </c>
    </row>
    <row r="5" spans="1:11" x14ac:dyDescent="0.3">
      <c r="A5" t="s">
        <v>8403</v>
      </c>
      <c r="B5">
        <f>MEDIAN(Sheet7!D2:D2186)</f>
        <v>62</v>
      </c>
      <c r="C5">
        <f>MEDIAN(Sheet7!H2:H1531)</f>
        <v>4</v>
      </c>
      <c r="E5" s="8" t="s">
        <v>8321</v>
      </c>
      <c r="F5" s="13">
        <f>SUMIF(Sheet1!$Q$2:$Q$4115,"publishing",Sheet1!$E$2:$E$4115)</f>
        <v>1603723.15</v>
      </c>
      <c r="G5" s="13">
        <f>SUMIF(Sheet1!$Q$2:$Q$4115,"publishing",goal)</f>
        <v>28468110</v>
      </c>
      <c r="H5" s="12">
        <f t="shared" si="0"/>
        <v>5.6334022525555784E-2</v>
      </c>
      <c r="I5" s="21">
        <f>AVERAGEIF(Sheet1!$Q$2:$Q$4115,"publishing",Sheet1!$E$2:$E$4115)</f>
        <v>6766.7643459915607</v>
      </c>
      <c r="J5" s="13">
        <f>SUMIF(Sheet1!$Q$2:$Q$4115,"publishing",Sheet1!$L$2:$L$4115)</f>
        <v>34672</v>
      </c>
      <c r="K5" s="12">
        <f t="shared" si="1"/>
        <v>7.4845762294763474E-2</v>
      </c>
    </row>
    <row r="6" spans="1:11" x14ac:dyDescent="0.3">
      <c r="A6" t="s">
        <v>8404</v>
      </c>
      <c r="B6">
        <f>MIN(Sheet7!D2:D2186)</f>
        <v>1</v>
      </c>
      <c r="C6">
        <f>MIN(Sheet7!H2:H1531)</f>
        <v>0</v>
      </c>
      <c r="E6" s="8" t="s">
        <v>8332</v>
      </c>
      <c r="F6" s="13">
        <f>SUMIF(Sheet1!$Q$2:$Q$4115,"games",Sheet1!$E$2:$E$4115)</f>
        <v>3052313.89</v>
      </c>
      <c r="G6" s="13">
        <f>SUMIF(Sheet1!$Q$2:$Q$4115,"games",goal)</f>
        <v>7809130</v>
      </c>
      <c r="H6" s="12">
        <f t="shared" si="0"/>
        <v>0.39086478135208408</v>
      </c>
      <c r="I6" s="21">
        <f>AVERAGEIF(Sheet1!$Q$2:$Q$4115,"games",Sheet1!$E$2:$E$4115)</f>
        <v>13874.154045454547</v>
      </c>
      <c r="J6" s="13">
        <f>SUMIF(Sheet1!$Q$2:$Q$4115,"games",Sheet1!$L$2:$L$4115)</f>
        <v>48822</v>
      </c>
      <c r="K6" s="12">
        <f t="shared" si="1"/>
        <v>0.10539108810437652</v>
      </c>
    </row>
    <row r="7" spans="1:11" x14ac:dyDescent="0.3">
      <c r="A7" t="s">
        <v>8405</v>
      </c>
      <c r="B7">
        <f>MAX(Sheet7!D2:D2186)</f>
        <v>26457</v>
      </c>
      <c r="C7">
        <f>MAX(Sheet7!H2:H1531)</f>
        <v>1293</v>
      </c>
      <c r="E7" s="8" t="s">
        <v>8335</v>
      </c>
      <c r="F7" s="13">
        <f>SUMIF(Sheet1!$Q$2:$Q$4115,"food",Sheet1!$E$2:$E$4115)</f>
        <v>936992.65</v>
      </c>
      <c r="G7" s="13">
        <f>SUMIF(Sheet1!$Q$2:$Q$4115,"food",goal)</f>
        <v>5705019</v>
      </c>
      <c r="H7" s="12">
        <f t="shared" si="0"/>
        <v>0.16424005774564468</v>
      </c>
      <c r="I7" s="21">
        <f>AVERAGEIF(Sheet1!$Q$2:$Q$4115,"food",Sheet1!$E$2:$E$4115)</f>
        <v>4684.9632499999998</v>
      </c>
      <c r="J7" s="13">
        <f>SUMIF(Sheet1!$Q$2:$Q$4115,"food",Sheet1!$L$2:$L$4115)</f>
        <v>12998</v>
      </c>
      <c r="K7" s="12">
        <f t="shared" si="1"/>
        <v>2.8058526139459382E-2</v>
      </c>
    </row>
    <row r="8" spans="1:11" x14ac:dyDescent="0.3">
      <c r="A8" t="s">
        <v>8406</v>
      </c>
      <c r="B8" s="6">
        <f>_xlfn.VAR.P(Sheet7!D2:D2186)</f>
        <v>712840.9867348104</v>
      </c>
      <c r="C8" s="6">
        <f>_xlfn.VAR.P(Sheet7!H2:H1531)</f>
        <v>3773.2216685890044</v>
      </c>
      <c r="D8" s="6"/>
      <c r="E8" s="8" t="s">
        <v>8324</v>
      </c>
      <c r="F8" s="13">
        <f>SUMIF(Sheet1!$Q$2:$Q$4115,"music",Sheet1!$E$2:$E$4115)</f>
        <v>3329224.3399999994</v>
      </c>
      <c r="G8" s="13">
        <f>SUMIF(Sheet1!$Q$2:$Q$4115,"music",goal)</f>
        <v>4878710.0199999996</v>
      </c>
      <c r="H8" s="12">
        <f t="shared" si="0"/>
        <v>0.68239848778714662</v>
      </c>
      <c r="I8" s="21">
        <f>AVERAGEIF(Sheet1!$Q$2:$Q$4115,"music",Sheet1!$E$2:$E$4115)</f>
        <v>4756.0347714285708</v>
      </c>
      <c r="J8" s="13">
        <f>SUMIF(Sheet1!$Q$2:$Q$4115,"music",Sheet1!$L$2:$L$4115)</f>
        <v>47297</v>
      </c>
      <c r="K8" s="12">
        <f t="shared" si="1"/>
        <v>0.10209910069379984</v>
      </c>
    </row>
    <row r="9" spans="1:11" x14ac:dyDescent="0.3">
      <c r="A9" t="s">
        <v>8407</v>
      </c>
      <c r="B9" s="6">
        <f>_xlfn.STDEV.P(Sheet7!D2:D2186)</f>
        <v>844.29910975602149</v>
      </c>
      <c r="C9" s="6">
        <f>_xlfn.STDEV.P(Sheet7!H2:H1531)</f>
        <v>61.426555076684906</v>
      </c>
      <c r="D9" s="6"/>
      <c r="E9" s="8" t="s">
        <v>8337</v>
      </c>
      <c r="F9" s="13">
        <f>SUMIF(Sheet1!$Q$2:$Q$4115,"photography",Sheet1!$E$2:$E$4115)</f>
        <v>2401613.7300000004</v>
      </c>
      <c r="G9" s="13">
        <f>SUMIF(Sheet1!$Q$2:$Q$4115,"photography",goal)</f>
        <v>3174504</v>
      </c>
      <c r="H9" s="12">
        <f t="shared" si="0"/>
        <v>0.75653195900839953</v>
      </c>
      <c r="I9" s="21">
        <f>AVERAGEIF(Sheet1!$Q$2:$Q$4115,"photography",Sheet1!$E$2:$E$4115)</f>
        <v>10916.426045454547</v>
      </c>
      <c r="J9" s="13">
        <f>SUMIF(Sheet1!$Q$2:$Q$4115,"photography",Sheet1!$L$2:$L$4115)</f>
        <v>21803</v>
      </c>
      <c r="K9" s="12">
        <f t="shared" si="1"/>
        <v>4.7065705910034838E-2</v>
      </c>
    </row>
    <row r="10" spans="1:11" x14ac:dyDescent="0.3">
      <c r="E10" s="8" t="s">
        <v>8330</v>
      </c>
      <c r="F10" s="13">
        <f>SUMIF(Sheet1!$Q$2:$Q$4115,"journalism",Sheet1!$E$2:$E$4115)</f>
        <v>9537</v>
      </c>
      <c r="G10" s="13">
        <f>SUMIF(Sheet1!$Q$2:$Q$4115,"journalism",goal)</f>
        <v>320835</v>
      </c>
      <c r="H10" s="12">
        <f t="shared" si="0"/>
        <v>2.972555986722147E-2</v>
      </c>
      <c r="I10" s="21">
        <f>AVERAGEIF(Sheet1!$Q$2:$Q$4115,"journalism",Sheet1!$E$2:$E$4115)</f>
        <v>397.375</v>
      </c>
      <c r="J10" s="13">
        <f>SUMIF(Sheet1!$Q$2:$Q$4115,"journalism",Sheet1!$L$2:$L$4115)</f>
        <v>315</v>
      </c>
      <c r="K10" s="26">
        <f t="shared" si="1"/>
        <v>6.7998428480764005E-4</v>
      </c>
    </row>
    <row r="11" spans="1:11" x14ac:dyDescent="0.3">
      <c r="E11" s="22" t="s">
        <v>8410</v>
      </c>
      <c r="F11" s="23">
        <f>SUM(F2:F10)</f>
        <v>46173741.659999996</v>
      </c>
      <c r="G11" s="23">
        <f>SUM(G2:G10)</f>
        <v>295956469.80999994</v>
      </c>
      <c r="H11" s="24">
        <f t="shared" ref="H11:H13" si="2">F11/G11</f>
        <v>0.15601531431173954</v>
      </c>
      <c r="J11" s="14">
        <f>SUM(J2:J10)</f>
        <v>463246</v>
      </c>
      <c r="K11" s="12"/>
    </row>
    <row r="12" spans="1:11" x14ac:dyDescent="0.3">
      <c r="H12" s="14"/>
    </row>
    <row r="13" spans="1:11" x14ac:dyDescent="0.3">
      <c r="E13" s="22" t="s">
        <v>8412</v>
      </c>
      <c r="F13" s="23">
        <f>SUM(F3:F10)</f>
        <v>40468924.709999993</v>
      </c>
      <c r="G13" s="23">
        <f>SUM(G3:G10)</f>
        <v>157664150.81</v>
      </c>
      <c r="H13" s="24">
        <f t="shared" si="2"/>
        <v>0.2566780368402759</v>
      </c>
    </row>
    <row r="14" spans="1:11" x14ac:dyDescent="0.3">
      <c r="G14" s="8"/>
    </row>
    <row r="18" spans="7:7" x14ac:dyDescent="0.3">
      <c r="G18" s="8"/>
    </row>
    <row r="21" spans="7:7" x14ac:dyDescent="0.3">
      <c r="G21" s="8"/>
    </row>
    <row r="22" spans="7:7" x14ac:dyDescent="0.3">
      <c r="G22" s="8"/>
    </row>
  </sheetData>
  <sortState ref="E2:I10">
    <sortCondition descending="1" ref="G2:G10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EAB2-0690-454A-BEF9-5F74B7C87E19}">
  <dimension ref="C1:H2186"/>
  <sheetViews>
    <sheetView tabSelected="1" workbookViewId="0">
      <selection activeCell="J1" sqref="J1:K1048576"/>
    </sheetView>
  </sheetViews>
  <sheetFormatPr defaultRowHeight="14.4" x14ac:dyDescent="0.3"/>
  <sheetData>
    <row r="1" spans="3:8" x14ac:dyDescent="0.3">
      <c r="C1" s="1" t="s">
        <v>8218</v>
      </c>
      <c r="D1" s="1" t="s">
        <v>8262</v>
      </c>
      <c r="G1" s="1" t="s">
        <v>8218</v>
      </c>
      <c r="H1" s="1" t="s">
        <v>8262</v>
      </c>
    </row>
    <row r="2" spans="3:8" x14ac:dyDescent="0.3">
      <c r="C2" t="s">
        <v>8219</v>
      </c>
      <c r="D2">
        <v>182</v>
      </c>
      <c r="G2" t="s">
        <v>8221</v>
      </c>
      <c r="H2">
        <v>0</v>
      </c>
    </row>
    <row r="3" spans="3:8" x14ac:dyDescent="0.3">
      <c r="C3" t="s">
        <v>8219</v>
      </c>
      <c r="D3">
        <v>79</v>
      </c>
      <c r="G3" t="s">
        <v>8221</v>
      </c>
      <c r="H3">
        <v>1</v>
      </c>
    </row>
    <row r="4" spans="3:8" x14ac:dyDescent="0.3">
      <c r="C4" t="s">
        <v>8219</v>
      </c>
      <c r="D4">
        <v>35</v>
      </c>
      <c r="G4" t="s">
        <v>8221</v>
      </c>
      <c r="H4">
        <v>10</v>
      </c>
    </row>
    <row r="5" spans="3:8" x14ac:dyDescent="0.3">
      <c r="C5" t="s">
        <v>8219</v>
      </c>
      <c r="D5">
        <v>150</v>
      </c>
      <c r="G5" t="s">
        <v>8221</v>
      </c>
      <c r="H5">
        <v>0</v>
      </c>
    </row>
    <row r="6" spans="3:8" x14ac:dyDescent="0.3">
      <c r="C6" t="s">
        <v>8219</v>
      </c>
      <c r="D6">
        <v>284</v>
      </c>
      <c r="G6" t="s">
        <v>8221</v>
      </c>
      <c r="H6">
        <v>7</v>
      </c>
    </row>
    <row r="7" spans="3:8" x14ac:dyDescent="0.3">
      <c r="C7" t="s">
        <v>8219</v>
      </c>
      <c r="D7">
        <v>47</v>
      </c>
      <c r="G7" t="s">
        <v>8221</v>
      </c>
      <c r="H7">
        <v>0</v>
      </c>
    </row>
    <row r="8" spans="3:8" x14ac:dyDescent="0.3">
      <c r="C8" t="s">
        <v>8219</v>
      </c>
      <c r="D8">
        <v>58</v>
      </c>
      <c r="G8" t="s">
        <v>8221</v>
      </c>
      <c r="H8">
        <v>1</v>
      </c>
    </row>
    <row r="9" spans="3:8" x14ac:dyDescent="0.3">
      <c r="C9" t="s">
        <v>8219</v>
      </c>
      <c r="D9">
        <v>57</v>
      </c>
      <c r="G9" t="s">
        <v>8221</v>
      </c>
      <c r="H9">
        <v>2</v>
      </c>
    </row>
    <row r="10" spans="3:8" x14ac:dyDescent="0.3">
      <c r="C10" t="s">
        <v>8219</v>
      </c>
      <c r="D10">
        <v>12</v>
      </c>
      <c r="G10" t="s">
        <v>8221</v>
      </c>
      <c r="H10">
        <v>3</v>
      </c>
    </row>
    <row r="11" spans="3:8" x14ac:dyDescent="0.3">
      <c r="C11" t="s">
        <v>8219</v>
      </c>
      <c r="D11">
        <v>20</v>
      </c>
      <c r="G11" t="s">
        <v>8221</v>
      </c>
      <c r="H11">
        <v>10</v>
      </c>
    </row>
    <row r="12" spans="3:8" x14ac:dyDescent="0.3">
      <c r="C12" t="s">
        <v>8219</v>
      </c>
      <c r="D12">
        <v>19</v>
      </c>
      <c r="G12" t="s">
        <v>8221</v>
      </c>
      <c r="H12">
        <v>10</v>
      </c>
    </row>
    <row r="13" spans="3:8" x14ac:dyDescent="0.3">
      <c r="C13" t="s">
        <v>8219</v>
      </c>
      <c r="D13">
        <v>75</v>
      </c>
      <c r="G13" t="s">
        <v>8221</v>
      </c>
      <c r="H13">
        <v>1</v>
      </c>
    </row>
    <row r="14" spans="3:8" x14ac:dyDescent="0.3">
      <c r="C14" t="s">
        <v>8219</v>
      </c>
      <c r="D14">
        <v>827</v>
      </c>
      <c r="G14" t="s">
        <v>8221</v>
      </c>
      <c r="H14">
        <v>0</v>
      </c>
    </row>
    <row r="15" spans="3:8" x14ac:dyDescent="0.3">
      <c r="C15" t="s">
        <v>8219</v>
      </c>
      <c r="D15">
        <v>51</v>
      </c>
      <c r="G15" t="s">
        <v>8221</v>
      </c>
      <c r="H15">
        <v>0</v>
      </c>
    </row>
    <row r="16" spans="3:8" x14ac:dyDescent="0.3">
      <c r="C16" t="s">
        <v>8219</v>
      </c>
      <c r="D16">
        <v>41</v>
      </c>
      <c r="G16" t="s">
        <v>8221</v>
      </c>
      <c r="H16">
        <v>0</v>
      </c>
    </row>
    <row r="17" spans="3:8" x14ac:dyDescent="0.3">
      <c r="C17" t="s">
        <v>8219</v>
      </c>
      <c r="D17">
        <v>98</v>
      </c>
      <c r="G17" t="s">
        <v>8221</v>
      </c>
      <c r="H17">
        <v>26</v>
      </c>
    </row>
    <row r="18" spans="3:8" x14ac:dyDescent="0.3">
      <c r="C18" t="s">
        <v>8219</v>
      </c>
      <c r="D18">
        <v>70</v>
      </c>
      <c r="G18" t="s">
        <v>8221</v>
      </c>
      <c r="H18">
        <v>0</v>
      </c>
    </row>
    <row r="19" spans="3:8" x14ac:dyDescent="0.3">
      <c r="C19" t="s">
        <v>8219</v>
      </c>
      <c r="D19">
        <v>36</v>
      </c>
      <c r="G19" t="s">
        <v>8221</v>
      </c>
      <c r="H19">
        <v>7</v>
      </c>
    </row>
    <row r="20" spans="3:8" x14ac:dyDescent="0.3">
      <c r="C20" t="s">
        <v>8219</v>
      </c>
      <c r="D20">
        <v>342</v>
      </c>
      <c r="G20" t="s">
        <v>8221</v>
      </c>
      <c r="H20">
        <v>0</v>
      </c>
    </row>
    <row r="21" spans="3:8" x14ac:dyDescent="0.3">
      <c r="C21" t="s">
        <v>8219</v>
      </c>
      <c r="D21">
        <v>22</v>
      </c>
      <c r="G21" t="s">
        <v>8221</v>
      </c>
      <c r="H21">
        <v>2</v>
      </c>
    </row>
    <row r="22" spans="3:8" x14ac:dyDescent="0.3">
      <c r="C22" t="s">
        <v>8219</v>
      </c>
      <c r="D22">
        <v>25</v>
      </c>
      <c r="G22" t="s">
        <v>8221</v>
      </c>
      <c r="H22">
        <v>13</v>
      </c>
    </row>
    <row r="23" spans="3:8" x14ac:dyDescent="0.3">
      <c r="C23" t="s">
        <v>8219</v>
      </c>
      <c r="D23">
        <v>101</v>
      </c>
      <c r="G23" t="s">
        <v>8221</v>
      </c>
      <c r="H23">
        <v>4</v>
      </c>
    </row>
    <row r="24" spans="3:8" x14ac:dyDescent="0.3">
      <c r="C24" t="s">
        <v>8219</v>
      </c>
      <c r="D24">
        <v>8</v>
      </c>
      <c r="G24" t="s">
        <v>8221</v>
      </c>
      <c r="H24">
        <v>0</v>
      </c>
    </row>
    <row r="25" spans="3:8" x14ac:dyDescent="0.3">
      <c r="C25" t="s">
        <v>8219</v>
      </c>
      <c r="D25">
        <v>23</v>
      </c>
      <c r="G25" t="s">
        <v>8221</v>
      </c>
      <c r="H25">
        <v>12</v>
      </c>
    </row>
    <row r="26" spans="3:8" x14ac:dyDescent="0.3">
      <c r="C26" t="s">
        <v>8219</v>
      </c>
      <c r="D26">
        <v>574</v>
      </c>
      <c r="G26" t="s">
        <v>8221</v>
      </c>
      <c r="H26">
        <v>2</v>
      </c>
    </row>
    <row r="27" spans="3:8" x14ac:dyDescent="0.3">
      <c r="C27" t="s">
        <v>8219</v>
      </c>
      <c r="D27">
        <v>14</v>
      </c>
      <c r="G27" t="s">
        <v>8221</v>
      </c>
      <c r="H27">
        <v>10</v>
      </c>
    </row>
    <row r="28" spans="3:8" x14ac:dyDescent="0.3">
      <c r="C28" t="s">
        <v>8219</v>
      </c>
      <c r="D28">
        <v>19</v>
      </c>
      <c r="G28" t="s">
        <v>8221</v>
      </c>
      <c r="H28">
        <v>0</v>
      </c>
    </row>
    <row r="29" spans="3:8" x14ac:dyDescent="0.3">
      <c r="C29" t="s">
        <v>8219</v>
      </c>
      <c r="D29">
        <v>150</v>
      </c>
      <c r="G29" t="s">
        <v>8221</v>
      </c>
      <c r="H29">
        <v>5</v>
      </c>
    </row>
    <row r="30" spans="3:8" x14ac:dyDescent="0.3">
      <c r="C30" t="s">
        <v>8219</v>
      </c>
      <c r="D30">
        <v>71</v>
      </c>
      <c r="G30" t="s">
        <v>8221</v>
      </c>
      <c r="H30">
        <v>0</v>
      </c>
    </row>
    <row r="31" spans="3:8" x14ac:dyDescent="0.3">
      <c r="C31" t="s">
        <v>8219</v>
      </c>
      <c r="D31">
        <v>117</v>
      </c>
      <c r="G31" t="s">
        <v>8221</v>
      </c>
      <c r="H31">
        <v>5</v>
      </c>
    </row>
    <row r="32" spans="3:8" x14ac:dyDescent="0.3">
      <c r="C32" t="s">
        <v>8219</v>
      </c>
      <c r="D32">
        <v>53</v>
      </c>
      <c r="G32" t="s">
        <v>8221</v>
      </c>
      <c r="H32">
        <v>1</v>
      </c>
    </row>
    <row r="33" spans="3:8" x14ac:dyDescent="0.3">
      <c r="C33" t="s">
        <v>8219</v>
      </c>
      <c r="D33">
        <v>1</v>
      </c>
      <c r="G33" t="s">
        <v>8221</v>
      </c>
      <c r="H33">
        <v>3</v>
      </c>
    </row>
    <row r="34" spans="3:8" x14ac:dyDescent="0.3">
      <c r="C34" t="s">
        <v>8219</v>
      </c>
      <c r="D34">
        <v>89</v>
      </c>
      <c r="G34" t="s">
        <v>8221</v>
      </c>
      <c r="H34">
        <v>3</v>
      </c>
    </row>
    <row r="35" spans="3:8" x14ac:dyDescent="0.3">
      <c r="C35" t="s">
        <v>8219</v>
      </c>
      <c r="D35">
        <v>64</v>
      </c>
      <c r="G35" t="s">
        <v>8221</v>
      </c>
      <c r="H35">
        <v>0</v>
      </c>
    </row>
    <row r="36" spans="3:8" x14ac:dyDescent="0.3">
      <c r="C36" t="s">
        <v>8219</v>
      </c>
      <c r="D36">
        <v>68</v>
      </c>
      <c r="G36" t="s">
        <v>8221</v>
      </c>
      <c r="H36">
        <v>3</v>
      </c>
    </row>
    <row r="37" spans="3:8" x14ac:dyDescent="0.3">
      <c r="C37" t="s">
        <v>8219</v>
      </c>
      <c r="D37">
        <v>28</v>
      </c>
      <c r="G37" t="s">
        <v>8221</v>
      </c>
      <c r="H37">
        <v>0</v>
      </c>
    </row>
    <row r="38" spans="3:8" x14ac:dyDescent="0.3">
      <c r="C38" t="s">
        <v>8219</v>
      </c>
      <c r="D38">
        <v>44</v>
      </c>
      <c r="G38" t="s">
        <v>8221</v>
      </c>
      <c r="H38">
        <v>19</v>
      </c>
    </row>
    <row r="39" spans="3:8" x14ac:dyDescent="0.3">
      <c r="C39" t="s">
        <v>8219</v>
      </c>
      <c r="D39">
        <v>253</v>
      </c>
      <c r="G39" t="s">
        <v>8221</v>
      </c>
      <c r="H39">
        <v>8</v>
      </c>
    </row>
    <row r="40" spans="3:8" x14ac:dyDescent="0.3">
      <c r="C40" t="s">
        <v>8219</v>
      </c>
      <c r="D40">
        <v>66</v>
      </c>
      <c r="G40" t="s">
        <v>8221</v>
      </c>
      <c r="H40">
        <v>6</v>
      </c>
    </row>
    <row r="41" spans="3:8" x14ac:dyDescent="0.3">
      <c r="C41" t="s">
        <v>8219</v>
      </c>
      <c r="D41">
        <v>217</v>
      </c>
      <c r="G41" t="s">
        <v>8221</v>
      </c>
      <c r="H41">
        <v>0</v>
      </c>
    </row>
    <row r="42" spans="3:8" x14ac:dyDescent="0.3">
      <c r="C42" t="s">
        <v>8219</v>
      </c>
      <c r="D42">
        <v>16</v>
      </c>
      <c r="G42" t="s">
        <v>8221</v>
      </c>
      <c r="H42">
        <v>18</v>
      </c>
    </row>
    <row r="43" spans="3:8" x14ac:dyDescent="0.3">
      <c r="C43" t="s">
        <v>8219</v>
      </c>
      <c r="D43">
        <v>19</v>
      </c>
      <c r="G43" t="s">
        <v>8221</v>
      </c>
      <c r="H43">
        <v>7</v>
      </c>
    </row>
    <row r="44" spans="3:8" x14ac:dyDescent="0.3">
      <c r="C44" t="s">
        <v>8219</v>
      </c>
      <c r="D44">
        <v>169</v>
      </c>
      <c r="G44" t="s">
        <v>8221</v>
      </c>
      <c r="H44">
        <v>0</v>
      </c>
    </row>
    <row r="45" spans="3:8" x14ac:dyDescent="0.3">
      <c r="C45" t="s">
        <v>8219</v>
      </c>
      <c r="D45">
        <v>263</v>
      </c>
      <c r="G45" t="s">
        <v>8221</v>
      </c>
      <c r="H45">
        <v>8</v>
      </c>
    </row>
    <row r="46" spans="3:8" x14ac:dyDescent="0.3">
      <c r="C46" t="s">
        <v>8219</v>
      </c>
      <c r="D46">
        <v>15</v>
      </c>
      <c r="G46" t="s">
        <v>8221</v>
      </c>
      <c r="H46">
        <v>1293</v>
      </c>
    </row>
    <row r="47" spans="3:8" x14ac:dyDescent="0.3">
      <c r="C47" t="s">
        <v>8219</v>
      </c>
      <c r="D47">
        <v>61</v>
      </c>
      <c r="G47" t="s">
        <v>8221</v>
      </c>
      <c r="H47">
        <v>17</v>
      </c>
    </row>
    <row r="48" spans="3:8" x14ac:dyDescent="0.3">
      <c r="C48" t="s">
        <v>8219</v>
      </c>
      <c r="D48">
        <v>45</v>
      </c>
      <c r="G48" t="s">
        <v>8221</v>
      </c>
      <c r="H48">
        <v>0</v>
      </c>
    </row>
    <row r="49" spans="3:8" x14ac:dyDescent="0.3">
      <c r="C49" t="s">
        <v>8219</v>
      </c>
      <c r="D49">
        <v>70</v>
      </c>
      <c r="G49" t="s">
        <v>8221</v>
      </c>
      <c r="H49">
        <v>13</v>
      </c>
    </row>
    <row r="50" spans="3:8" x14ac:dyDescent="0.3">
      <c r="C50" t="s">
        <v>8219</v>
      </c>
      <c r="D50">
        <v>38</v>
      </c>
      <c r="G50" t="s">
        <v>8221</v>
      </c>
      <c r="H50">
        <v>0</v>
      </c>
    </row>
    <row r="51" spans="3:8" x14ac:dyDescent="0.3">
      <c r="C51" t="s">
        <v>8219</v>
      </c>
      <c r="D51">
        <v>87</v>
      </c>
      <c r="G51" t="s">
        <v>8221</v>
      </c>
      <c r="H51">
        <v>0</v>
      </c>
    </row>
    <row r="52" spans="3:8" x14ac:dyDescent="0.3">
      <c r="C52" t="s">
        <v>8219</v>
      </c>
      <c r="D52">
        <v>22</v>
      </c>
      <c r="G52" t="s">
        <v>8221</v>
      </c>
      <c r="H52">
        <v>33</v>
      </c>
    </row>
    <row r="53" spans="3:8" x14ac:dyDescent="0.3">
      <c r="C53" t="s">
        <v>8219</v>
      </c>
      <c r="D53">
        <v>119</v>
      </c>
      <c r="G53" t="s">
        <v>8221</v>
      </c>
      <c r="H53">
        <v>12</v>
      </c>
    </row>
    <row r="54" spans="3:8" x14ac:dyDescent="0.3">
      <c r="C54" t="s">
        <v>8219</v>
      </c>
      <c r="D54">
        <v>52</v>
      </c>
      <c r="G54" t="s">
        <v>8221</v>
      </c>
      <c r="H54">
        <v>1</v>
      </c>
    </row>
    <row r="55" spans="3:8" x14ac:dyDescent="0.3">
      <c r="C55" t="s">
        <v>8219</v>
      </c>
      <c r="D55">
        <v>117</v>
      </c>
      <c r="G55" t="s">
        <v>8221</v>
      </c>
      <c r="H55">
        <v>1</v>
      </c>
    </row>
    <row r="56" spans="3:8" x14ac:dyDescent="0.3">
      <c r="C56" t="s">
        <v>8219</v>
      </c>
      <c r="D56">
        <v>52</v>
      </c>
      <c r="G56" t="s">
        <v>8221</v>
      </c>
      <c r="H56">
        <v>1</v>
      </c>
    </row>
    <row r="57" spans="3:8" x14ac:dyDescent="0.3">
      <c r="C57" t="s">
        <v>8219</v>
      </c>
      <c r="D57">
        <v>86</v>
      </c>
      <c r="G57" t="s">
        <v>8221</v>
      </c>
      <c r="H57">
        <v>1</v>
      </c>
    </row>
    <row r="58" spans="3:8" x14ac:dyDescent="0.3">
      <c r="C58" t="s">
        <v>8219</v>
      </c>
      <c r="D58">
        <v>174</v>
      </c>
      <c r="G58" t="s">
        <v>8221</v>
      </c>
      <c r="H58">
        <v>84</v>
      </c>
    </row>
    <row r="59" spans="3:8" x14ac:dyDescent="0.3">
      <c r="C59" t="s">
        <v>8219</v>
      </c>
      <c r="D59">
        <v>69</v>
      </c>
      <c r="G59" t="s">
        <v>8221</v>
      </c>
      <c r="H59">
        <v>38</v>
      </c>
    </row>
    <row r="60" spans="3:8" x14ac:dyDescent="0.3">
      <c r="C60" t="s">
        <v>8219</v>
      </c>
      <c r="D60">
        <v>75</v>
      </c>
      <c r="G60" t="s">
        <v>8221</v>
      </c>
      <c r="H60">
        <v>1</v>
      </c>
    </row>
    <row r="61" spans="3:8" x14ac:dyDescent="0.3">
      <c r="C61" t="s">
        <v>8219</v>
      </c>
      <c r="D61">
        <v>33</v>
      </c>
      <c r="G61" t="s">
        <v>8221</v>
      </c>
      <c r="H61">
        <v>76</v>
      </c>
    </row>
    <row r="62" spans="3:8" x14ac:dyDescent="0.3">
      <c r="C62" t="s">
        <v>8219</v>
      </c>
      <c r="D62">
        <v>108</v>
      </c>
      <c r="G62" t="s">
        <v>8221</v>
      </c>
      <c r="H62">
        <v>3</v>
      </c>
    </row>
    <row r="63" spans="3:8" x14ac:dyDescent="0.3">
      <c r="C63" t="s">
        <v>8219</v>
      </c>
      <c r="D63">
        <v>23</v>
      </c>
      <c r="G63" t="s">
        <v>8221</v>
      </c>
      <c r="H63">
        <v>0</v>
      </c>
    </row>
    <row r="64" spans="3:8" x14ac:dyDescent="0.3">
      <c r="C64" t="s">
        <v>8219</v>
      </c>
      <c r="D64">
        <v>48</v>
      </c>
      <c r="G64" t="s">
        <v>8221</v>
      </c>
      <c r="H64">
        <v>2</v>
      </c>
    </row>
    <row r="65" spans="3:8" x14ac:dyDescent="0.3">
      <c r="C65" t="s">
        <v>8219</v>
      </c>
      <c r="D65">
        <v>64</v>
      </c>
      <c r="G65" t="s">
        <v>8221</v>
      </c>
      <c r="H65">
        <v>0</v>
      </c>
    </row>
    <row r="66" spans="3:8" x14ac:dyDescent="0.3">
      <c r="C66" t="s">
        <v>8219</v>
      </c>
      <c r="D66">
        <v>24</v>
      </c>
      <c r="G66" t="s">
        <v>8221</v>
      </c>
      <c r="H66">
        <v>0</v>
      </c>
    </row>
    <row r="67" spans="3:8" x14ac:dyDescent="0.3">
      <c r="C67" t="s">
        <v>8219</v>
      </c>
      <c r="D67">
        <v>57</v>
      </c>
      <c r="G67" t="s">
        <v>8221</v>
      </c>
      <c r="H67">
        <v>0</v>
      </c>
    </row>
    <row r="68" spans="3:8" x14ac:dyDescent="0.3">
      <c r="C68" t="s">
        <v>8219</v>
      </c>
      <c r="D68">
        <v>26</v>
      </c>
      <c r="G68" t="s">
        <v>8221</v>
      </c>
      <c r="H68">
        <v>2</v>
      </c>
    </row>
    <row r="69" spans="3:8" x14ac:dyDescent="0.3">
      <c r="C69" t="s">
        <v>8219</v>
      </c>
      <c r="D69">
        <v>20</v>
      </c>
      <c r="G69" t="s">
        <v>8221</v>
      </c>
      <c r="H69">
        <v>0</v>
      </c>
    </row>
    <row r="70" spans="3:8" x14ac:dyDescent="0.3">
      <c r="C70" t="s">
        <v>8219</v>
      </c>
      <c r="D70">
        <v>36</v>
      </c>
      <c r="G70" t="s">
        <v>8221</v>
      </c>
      <c r="H70">
        <v>0</v>
      </c>
    </row>
    <row r="71" spans="3:8" x14ac:dyDescent="0.3">
      <c r="C71" t="s">
        <v>8219</v>
      </c>
      <c r="D71">
        <v>178</v>
      </c>
      <c r="G71" t="s">
        <v>8221</v>
      </c>
      <c r="H71">
        <v>0</v>
      </c>
    </row>
    <row r="72" spans="3:8" x14ac:dyDescent="0.3">
      <c r="C72" t="s">
        <v>8219</v>
      </c>
      <c r="D72">
        <v>17</v>
      </c>
      <c r="G72" t="s">
        <v>8221</v>
      </c>
      <c r="H72">
        <v>2</v>
      </c>
    </row>
    <row r="73" spans="3:8" x14ac:dyDescent="0.3">
      <c r="C73" t="s">
        <v>8219</v>
      </c>
      <c r="D73">
        <v>32</v>
      </c>
      <c r="G73" t="s">
        <v>8221</v>
      </c>
      <c r="H73">
        <v>0</v>
      </c>
    </row>
    <row r="74" spans="3:8" x14ac:dyDescent="0.3">
      <c r="C74" t="s">
        <v>8219</v>
      </c>
      <c r="D74">
        <v>41</v>
      </c>
      <c r="G74" t="s">
        <v>8221</v>
      </c>
      <c r="H74">
        <v>7</v>
      </c>
    </row>
    <row r="75" spans="3:8" x14ac:dyDescent="0.3">
      <c r="C75" t="s">
        <v>8219</v>
      </c>
      <c r="D75">
        <v>18</v>
      </c>
      <c r="G75" t="s">
        <v>8221</v>
      </c>
      <c r="H75">
        <v>0</v>
      </c>
    </row>
    <row r="76" spans="3:8" x14ac:dyDescent="0.3">
      <c r="C76" t="s">
        <v>8219</v>
      </c>
      <c r="D76">
        <v>29</v>
      </c>
      <c r="G76" t="s">
        <v>8221</v>
      </c>
      <c r="H76">
        <v>5</v>
      </c>
    </row>
    <row r="77" spans="3:8" x14ac:dyDescent="0.3">
      <c r="C77" t="s">
        <v>8219</v>
      </c>
      <c r="D77">
        <v>47</v>
      </c>
      <c r="G77" t="s">
        <v>8221</v>
      </c>
      <c r="H77">
        <v>0</v>
      </c>
    </row>
    <row r="78" spans="3:8" x14ac:dyDescent="0.3">
      <c r="C78" t="s">
        <v>8219</v>
      </c>
      <c r="D78">
        <v>15</v>
      </c>
      <c r="G78" t="s">
        <v>8221</v>
      </c>
      <c r="H78">
        <v>0</v>
      </c>
    </row>
    <row r="79" spans="3:8" x14ac:dyDescent="0.3">
      <c r="C79" t="s">
        <v>8219</v>
      </c>
      <c r="D79">
        <v>26</v>
      </c>
      <c r="G79" t="s">
        <v>8221</v>
      </c>
      <c r="H79">
        <v>1</v>
      </c>
    </row>
    <row r="80" spans="3:8" x14ac:dyDescent="0.3">
      <c r="C80" t="s">
        <v>8219</v>
      </c>
      <c r="D80">
        <v>35</v>
      </c>
      <c r="G80" t="s">
        <v>8221</v>
      </c>
      <c r="H80">
        <v>0</v>
      </c>
    </row>
    <row r="81" spans="3:8" x14ac:dyDescent="0.3">
      <c r="C81" t="s">
        <v>8219</v>
      </c>
      <c r="D81">
        <v>41</v>
      </c>
      <c r="G81" t="s">
        <v>8221</v>
      </c>
      <c r="H81">
        <v>5</v>
      </c>
    </row>
    <row r="82" spans="3:8" x14ac:dyDescent="0.3">
      <c r="C82" t="s">
        <v>8219</v>
      </c>
      <c r="D82">
        <v>47</v>
      </c>
      <c r="G82" t="s">
        <v>8221</v>
      </c>
      <c r="H82">
        <v>3</v>
      </c>
    </row>
    <row r="83" spans="3:8" x14ac:dyDescent="0.3">
      <c r="C83" t="s">
        <v>8219</v>
      </c>
      <c r="D83">
        <v>28</v>
      </c>
      <c r="G83" t="s">
        <v>8221</v>
      </c>
      <c r="H83">
        <v>6</v>
      </c>
    </row>
    <row r="84" spans="3:8" x14ac:dyDescent="0.3">
      <c r="C84" t="s">
        <v>8219</v>
      </c>
      <c r="D84">
        <v>100</v>
      </c>
      <c r="G84" t="s">
        <v>8221</v>
      </c>
      <c r="H84">
        <v>12</v>
      </c>
    </row>
    <row r="85" spans="3:8" x14ac:dyDescent="0.3">
      <c r="C85" t="s">
        <v>8219</v>
      </c>
      <c r="D85">
        <v>13</v>
      </c>
      <c r="G85" t="s">
        <v>8221</v>
      </c>
      <c r="H85">
        <v>13</v>
      </c>
    </row>
    <row r="86" spans="3:8" x14ac:dyDescent="0.3">
      <c r="C86" t="s">
        <v>8219</v>
      </c>
      <c r="D86">
        <v>7</v>
      </c>
      <c r="G86" t="s">
        <v>8221</v>
      </c>
      <c r="H86">
        <v>5</v>
      </c>
    </row>
    <row r="87" spans="3:8" x14ac:dyDescent="0.3">
      <c r="C87" t="s">
        <v>8219</v>
      </c>
      <c r="D87">
        <v>21</v>
      </c>
      <c r="G87" t="s">
        <v>8221</v>
      </c>
      <c r="H87">
        <v>2</v>
      </c>
    </row>
    <row r="88" spans="3:8" x14ac:dyDescent="0.3">
      <c r="C88" t="s">
        <v>8219</v>
      </c>
      <c r="D88">
        <v>17</v>
      </c>
      <c r="G88" t="s">
        <v>8221</v>
      </c>
      <c r="H88">
        <v>8</v>
      </c>
    </row>
    <row r="89" spans="3:8" x14ac:dyDescent="0.3">
      <c r="C89" t="s">
        <v>8219</v>
      </c>
      <c r="D89">
        <v>25</v>
      </c>
      <c r="G89" t="s">
        <v>8221</v>
      </c>
      <c r="H89">
        <v>0</v>
      </c>
    </row>
    <row r="90" spans="3:8" x14ac:dyDescent="0.3">
      <c r="C90" t="s">
        <v>8219</v>
      </c>
      <c r="D90">
        <v>60</v>
      </c>
      <c r="G90" t="s">
        <v>8221</v>
      </c>
      <c r="H90">
        <v>13</v>
      </c>
    </row>
    <row r="91" spans="3:8" x14ac:dyDescent="0.3">
      <c r="C91" t="s">
        <v>8219</v>
      </c>
      <c r="D91">
        <v>56</v>
      </c>
      <c r="G91" t="s">
        <v>8221</v>
      </c>
      <c r="H91">
        <v>0</v>
      </c>
    </row>
    <row r="92" spans="3:8" x14ac:dyDescent="0.3">
      <c r="C92" t="s">
        <v>8219</v>
      </c>
      <c r="D92">
        <v>16</v>
      </c>
      <c r="G92" t="s">
        <v>8221</v>
      </c>
      <c r="H92">
        <v>5</v>
      </c>
    </row>
    <row r="93" spans="3:8" x14ac:dyDescent="0.3">
      <c r="C93" t="s">
        <v>8219</v>
      </c>
      <c r="D93">
        <v>46</v>
      </c>
      <c r="G93" t="s">
        <v>8221</v>
      </c>
      <c r="H93">
        <v>8</v>
      </c>
    </row>
    <row r="94" spans="3:8" x14ac:dyDescent="0.3">
      <c r="C94" t="s">
        <v>8219</v>
      </c>
      <c r="D94">
        <v>43</v>
      </c>
      <c r="G94" t="s">
        <v>8221</v>
      </c>
      <c r="H94">
        <v>8</v>
      </c>
    </row>
    <row r="95" spans="3:8" x14ac:dyDescent="0.3">
      <c r="C95" t="s">
        <v>8219</v>
      </c>
      <c r="D95">
        <v>15</v>
      </c>
      <c r="G95" t="s">
        <v>8221</v>
      </c>
      <c r="H95">
        <v>0</v>
      </c>
    </row>
    <row r="96" spans="3:8" x14ac:dyDescent="0.3">
      <c r="C96" t="s">
        <v>8219</v>
      </c>
      <c r="D96">
        <v>12</v>
      </c>
      <c r="G96" t="s">
        <v>8221</v>
      </c>
      <c r="H96">
        <v>2</v>
      </c>
    </row>
    <row r="97" spans="3:8" x14ac:dyDescent="0.3">
      <c r="C97" t="s">
        <v>8219</v>
      </c>
      <c r="D97">
        <v>21</v>
      </c>
      <c r="G97" t="s">
        <v>8221</v>
      </c>
      <c r="H97">
        <v>3</v>
      </c>
    </row>
    <row r="98" spans="3:8" x14ac:dyDescent="0.3">
      <c r="C98" t="s">
        <v>8219</v>
      </c>
      <c r="D98">
        <v>34</v>
      </c>
      <c r="G98" t="s">
        <v>8221</v>
      </c>
      <c r="H98">
        <v>0</v>
      </c>
    </row>
    <row r="99" spans="3:8" x14ac:dyDescent="0.3">
      <c r="C99" t="s">
        <v>8219</v>
      </c>
      <c r="D99">
        <v>8</v>
      </c>
      <c r="G99" t="s">
        <v>8221</v>
      </c>
      <c r="H99">
        <v>0</v>
      </c>
    </row>
    <row r="100" spans="3:8" x14ac:dyDescent="0.3">
      <c r="C100" t="s">
        <v>8219</v>
      </c>
      <c r="D100">
        <v>60</v>
      </c>
      <c r="G100" t="s">
        <v>8221</v>
      </c>
      <c r="H100">
        <v>11</v>
      </c>
    </row>
    <row r="101" spans="3:8" x14ac:dyDescent="0.3">
      <c r="C101" t="s">
        <v>8219</v>
      </c>
      <c r="D101">
        <v>39</v>
      </c>
      <c r="G101" t="s">
        <v>8221</v>
      </c>
      <c r="H101">
        <v>0</v>
      </c>
    </row>
    <row r="102" spans="3:8" x14ac:dyDescent="0.3">
      <c r="C102" t="s">
        <v>8219</v>
      </c>
      <c r="D102">
        <v>26</v>
      </c>
      <c r="G102" t="s">
        <v>8221</v>
      </c>
      <c r="H102">
        <v>1</v>
      </c>
    </row>
    <row r="103" spans="3:8" x14ac:dyDescent="0.3">
      <c r="C103" t="s">
        <v>8219</v>
      </c>
      <c r="D103">
        <v>35</v>
      </c>
      <c r="G103" t="s">
        <v>8221</v>
      </c>
      <c r="H103">
        <v>0</v>
      </c>
    </row>
    <row r="104" spans="3:8" x14ac:dyDescent="0.3">
      <c r="C104" t="s">
        <v>8219</v>
      </c>
      <c r="D104">
        <v>65</v>
      </c>
      <c r="G104" t="s">
        <v>8221</v>
      </c>
      <c r="H104">
        <v>17</v>
      </c>
    </row>
    <row r="105" spans="3:8" x14ac:dyDescent="0.3">
      <c r="C105" t="s">
        <v>8219</v>
      </c>
      <c r="D105">
        <v>49</v>
      </c>
      <c r="G105" t="s">
        <v>8221</v>
      </c>
      <c r="H105">
        <v>2</v>
      </c>
    </row>
    <row r="106" spans="3:8" x14ac:dyDescent="0.3">
      <c r="C106" t="s">
        <v>8219</v>
      </c>
      <c r="D106">
        <v>10</v>
      </c>
      <c r="G106" t="s">
        <v>8221</v>
      </c>
      <c r="H106">
        <v>1</v>
      </c>
    </row>
    <row r="107" spans="3:8" x14ac:dyDescent="0.3">
      <c r="C107" t="s">
        <v>8219</v>
      </c>
      <c r="D107">
        <v>60</v>
      </c>
      <c r="G107" t="s">
        <v>8221</v>
      </c>
      <c r="H107">
        <v>2</v>
      </c>
    </row>
    <row r="108" spans="3:8" x14ac:dyDescent="0.3">
      <c r="C108" t="s">
        <v>8219</v>
      </c>
      <c r="D108">
        <v>27</v>
      </c>
      <c r="G108" t="s">
        <v>8221</v>
      </c>
      <c r="H108">
        <v>16</v>
      </c>
    </row>
    <row r="109" spans="3:8" x14ac:dyDescent="0.3">
      <c r="C109" t="s">
        <v>8219</v>
      </c>
      <c r="D109">
        <v>69</v>
      </c>
      <c r="G109" t="s">
        <v>8221</v>
      </c>
      <c r="H109">
        <v>1</v>
      </c>
    </row>
    <row r="110" spans="3:8" x14ac:dyDescent="0.3">
      <c r="C110" t="s">
        <v>8219</v>
      </c>
      <c r="D110">
        <v>47</v>
      </c>
      <c r="G110" t="s">
        <v>8221</v>
      </c>
      <c r="H110">
        <v>4</v>
      </c>
    </row>
    <row r="111" spans="3:8" x14ac:dyDescent="0.3">
      <c r="C111" t="s">
        <v>8219</v>
      </c>
      <c r="D111">
        <v>47</v>
      </c>
      <c r="G111" t="s">
        <v>8221</v>
      </c>
      <c r="H111">
        <v>5</v>
      </c>
    </row>
    <row r="112" spans="3:8" x14ac:dyDescent="0.3">
      <c r="C112" t="s">
        <v>8219</v>
      </c>
      <c r="D112">
        <v>26</v>
      </c>
      <c r="G112" t="s">
        <v>8221</v>
      </c>
      <c r="H112">
        <v>7</v>
      </c>
    </row>
    <row r="113" spans="3:8" x14ac:dyDescent="0.3">
      <c r="C113" t="s">
        <v>8219</v>
      </c>
      <c r="D113">
        <v>53</v>
      </c>
      <c r="G113" t="s">
        <v>8221</v>
      </c>
      <c r="H113">
        <v>0</v>
      </c>
    </row>
    <row r="114" spans="3:8" x14ac:dyDescent="0.3">
      <c r="C114" t="s">
        <v>8219</v>
      </c>
      <c r="D114">
        <v>81</v>
      </c>
      <c r="G114" t="s">
        <v>8221</v>
      </c>
      <c r="H114">
        <v>12</v>
      </c>
    </row>
    <row r="115" spans="3:8" x14ac:dyDescent="0.3">
      <c r="C115" t="s">
        <v>8219</v>
      </c>
      <c r="D115">
        <v>78</v>
      </c>
      <c r="G115" t="s">
        <v>8221</v>
      </c>
      <c r="H115">
        <v>2</v>
      </c>
    </row>
    <row r="116" spans="3:8" x14ac:dyDescent="0.3">
      <c r="C116" t="s">
        <v>8219</v>
      </c>
      <c r="D116">
        <v>35</v>
      </c>
      <c r="G116" t="s">
        <v>8221</v>
      </c>
      <c r="H116">
        <v>5</v>
      </c>
    </row>
    <row r="117" spans="3:8" x14ac:dyDescent="0.3">
      <c r="C117" t="s">
        <v>8219</v>
      </c>
      <c r="D117">
        <v>22</v>
      </c>
      <c r="G117" t="s">
        <v>8221</v>
      </c>
      <c r="H117">
        <v>2</v>
      </c>
    </row>
    <row r="118" spans="3:8" x14ac:dyDescent="0.3">
      <c r="C118" t="s">
        <v>8219</v>
      </c>
      <c r="D118">
        <v>57</v>
      </c>
      <c r="G118" t="s">
        <v>8221</v>
      </c>
      <c r="H118">
        <v>3</v>
      </c>
    </row>
    <row r="119" spans="3:8" x14ac:dyDescent="0.3">
      <c r="C119" t="s">
        <v>8219</v>
      </c>
      <c r="D119">
        <v>27</v>
      </c>
      <c r="G119" t="s">
        <v>8221</v>
      </c>
      <c r="H119">
        <v>0</v>
      </c>
    </row>
    <row r="120" spans="3:8" x14ac:dyDescent="0.3">
      <c r="C120" t="s">
        <v>8219</v>
      </c>
      <c r="D120">
        <v>39</v>
      </c>
      <c r="G120" t="s">
        <v>8221</v>
      </c>
      <c r="H120">
        <v>49</v>
      </c>
    </row>
    <row r="121" spans="3:8" x14ac:dyDescent="0.3">
      <c r="C121" t="s">
        <v>8219</v>
      </c>
      <c r="D121">
        <v>37</v>
      </c>
      <c r="G121" t="s">
        <v>8221</v>
      </c>
      <c r="H121">
        <v>1</v>
      </c>
    </row>
    <row r="122" spans="3:8" x14ac:dyDescent="0.3">
      <c r="C122" t="s">
        <v>8219</v>
      </c>
      <c r="D122">
        <v>137</v>
      </c>
      <c r="G122" t="s">
        <v>8221</v>
      </c>
      <c r="H122">
        <v>2</v>
      </c>
    </row>
    <row r="123" spans="3:8" x14ac:dyDescent="0.3">
      <c r="C123" t="s">
        <v>8219</v>
      </c>
      <c r="D123">
        <v>376</v>
      </c>
      <c r="G123" t="s">
        <v>8221</v>
      </c>
      <c r="H123">
        <v>0</v>
      </c>
    </row>
    <row r="124" spans="3:8" x14ac:dyDescent="0.3">
      <c r="C124" t="s">
        <v>8219</v>
      </c>
      <c r="D124">
        <v>202</v>
      </c>
      <c r="G124" t="s">
        <v>8221</v>
      </c>
      <c r="H124">
        <v>0</v>
      </c>
    </row>
    <row r="125" spans="3:8" x14ac:dyDescent="0.3">
      <c r="C125" t="s">
        <v>8219</v>
      </c>
      <c r="D125">
        <v>328</v>
      </c>
      <c r="G125" t="s">
        <v>8221</v>
      </c>
      <c r="H125">
        <v>11</v>
      </c>
    </row>
    <row r="126" spans="3:8" x14ac:dyDescent="0.3">
      <c r="C126" t="s">
        <v>8219</v>
      </c>
      <c r="D126">
        <v>84</v>
      </c>
      <c r="G126" t="s">
        <v>8221</v>
      </c>
      <c r="H126">
        <v>1</v>
      </c>
    </row>
    <row r="127" spans="3:8" x14ac:dyDescent="0.3">
      <c r="C127" t="s">
        <v>8219</v>
      </c>
      <c r="D127">
        <v>96</v>
      </c>
      <c r="G127" t="s">
        <v>8221</v>
      </c>
      <c r="H127">
        <v>8</v>
      </c>
    </row>
    <row r="128" spans="3:8" x14ac:dyDescent="0.3">
      <c r="C128" t="s">
        <v>8219</v>
      </c>
      <c r="D128">
        <v>223</v>
      </c>
      <c r="G128" t="s">
        <v>8221</v>
      </c>
      <c r="H128">
        <v>5</v>
      </c>
    </row>
    <row r="129" spans="3:8" x14ac:dyDescent="0.3">
      <c r="C129" t="s">
        <v>8219</v>
      </c>
      <c r="D129">
        <v>62</v>
      </c>
      <c r="G129" t="s">
        <v>8221</v>
      </c>
      <c r="H129">
        <v>39</v>
      </c>
    </row>
    <row r="130" spans="3:8" x14ac:dyDescent="0.3">
      <c r="C130" t="s">
        <v>8219</v>
      </c>
      <c r="D130">
        <v>146</v>
      </c>
      <c r="G130" t="s">
        <v>8221</v>
      </c>
      <c r="H130">
        <v>0</v>
      </c>
    </row>
    <row r="131" spans="3:8" x14ac:dyDescent="0.3">
      <c r="C131" t="s">
        <v>8219</v>
      </c>
      <c r="D131">
        <v>235</v>
      </c>
      <c r="G131" t="s">
        <v>8221</v>
      </c>
      <c r="H131">
        <v>0</v>
      </c>
    </row>
    <row r="132" spans="3:8" x14ac:dyDescent="0.3">
      <c r="C132" t="s">
        <v>8219</v>
      </c>
      <c r="D132">
        <v>437</v>
      </c>
      <c r="G132" t="s">
        <v>8221</v>
      </c>
      <c r="H132">
        <v>2</v>
      </c>
    </row>
    <row r="133" spans="3:8" x14ac:dyDescent="0.3">
      <c r="C133" t="s">
        <v>8219</v>
      </c>
      <c r="D133">
        <v>77</v>
      </c>
      <c r="G133" t="s">
        <v>8221</v>
      </c>
      <c r="H133">
        <v>170</v>
      </c>
    </row>
    <row r="134" spans="3:8" x14ac:dyDescent="0.3">
      <c r="C134" t="s">
        <v>8219</v>
      </c>
      <c r="D134">
        <v>108</v>
      </c>
      <c r="G134" t="s">
        <v>8221</v>
      </c>
      <c r="H134">
        <v>5</v>
      </c>
    </row>
    <row r="135" spans="3:8" x14ac:dyDescent="0.3">
      <c r="C135" t="s">
        <v>8219</v>
      </c>
      <c r="D135">
        <v>7</v>
      </c>
      <c r="G135" t="s">
        <v>8221</v>
      </c>
      <c r="H135">
        <v>14</v>
      </c>
    </row>
    <row r="136" spans="3:8" x14ac:dyDescent="0.3">
      <c r="C136" t="s">
        <v>8219</v>
      </c>
      <c r="D136">
        <v>314</v>
      </c>
      <c r="G136" t="s">
        <v>8221</v>
      </c>
      <c r="H136">
        <v>1</v>
      </c>
    </row>
    <row r="137" spans="3:8" x14ac:dyDescent="0.3">
      <c r="C137" t="s">
        <v>8219</v>
      </c>
      <c r="D137">
        <v>188</v>
      </c>
      <c r="G137" t="s">
        <v>8221</v>
      </c>
      <c r="H137">
        <v>0</v>
      </c>
    </row>
    <row r="138" spans="3:8" x14ac:dyDescent="0.3">
      <c r="C138" t="s">
        <v>8219</v>
      </c>
      <c r="D138">
        <v>275</v>
      </c>
      <c r="G138" t="s">
        <v>8221</v>
      </c>
      <c r="H138">
        <v>124</v>
      </c>
    </row>
    <row r="139" spans="3:8" x14ac:dyDescent="0.3">
      <c r="C139" t="s">
        <v>8219</v>
      </c>
      <c r="D139">
        <v>560</v>
      </c>
      <c r="G139" t="s">
        <v>8221</v>
      </c>
      <c r="H139">
        <v>0</v>
      </c>
    </row>
    <row r="140" spans="3:8" x14ac:dyDescent="0.3">
      <c r="C140" t="s">
        <v>8219</v>
      </c>
      <c r="D140">
        <v>688</v>
      </c>
      <c r="G140" t="s">
        <v>8221</v>
      </c>
      <c r="H140">
        <v>0</v>
      </c>
    </row>
    <row r="141" spans="3:8" x14ac:dyDescent="0.3">
      <c r="C141" t="s">
        <v>8219</v>
      </c>
      <c r="D141">
        <v>942</v>
      </c>
      <c r="G141" t="s">
        <v>8221</v>
      </c>
      <c r="H141">
        <v>55</v>
      </c>
    </row>
    <row r="142" spans="3:8" x14ac:dyDescent="0.3">
      <c r="C142" t="s">
        <v>8219</v>
      </c>
      <c r="D142">
        <v>88</v>
      </c>
      <c r="G142" t="s">
        <v>8221</v>
      </c>
      <c r="H142">
        <v>140</v>
      </c>
    </row>
    <row r="143" spans="3:8" x14ac:dyDescent="0.3">
      <c r="C143" t="s">
        <v>8219</v>
      </c>
      <c r="D143">
        <v>220</v>
      </c>
      <c r="G143" t="s">
        <v>8221</v>
      </c>
      <c r="H143">
        <v>21</v>
      </c>
    </row>
    <row r="144" spans="3:8" x14ac:dyDescent="0.3">
      <c r="C144" t="s">
        <v>8219</v>
      </c>
      <c r="D144">
        <v>145</v>
      </c>
      <c r="G144" t="s">
        <v>8221</v>
      </c>
      <c r="H144">
        <v>1</v>
      </c>
    </row>
    <row r="145" spans="3:8" x14ac:dyDescent="0.3">
      <c r="C145" t="s">
        <v>8219</v>
      </c>
      <c r="D145">
        <v>963</v>
      </c>
      <c r="G145" t="s">
        <v>8221</v>
      </c>
      <c r="H145">
        <v>147</v>
      </c>
    </row>
    <row r="146" spans="3:8" x14ac:dyDescent="0.3">
      <c r="C146" t="s">
        <v>8219</v>
      </c>
      <c r="D146">
        <v>91</v>
      </c>
      <c r="G146" t="s">
        <v>8221</v>
      </c>
      <c r="H146">
        <v>11</v>
      </c>
    </row>
    <row r="147" spans="3:8" x14ac:dyDescent="0.3">
      <c r="C147" t="s">
        <v>8219</v>
      </c>
      <c r="D147">
        <v>58</v>
      </c>
      <c r="G147" t="s">
        <v>8221</v>
      </c>
      <c r="H147">
        <v>125</v>
      </c>
    </row>
    <row r="148" spans="3:8" x14ac:dyDescent="0.3">
      <c r="C148" t="s">
        <v>8219</v>
      </c>
      <c r="D148">
        <v>36</v>
      </c>
      <c r="G148" t="s">
        <v>8221</v>
      </c>
      <c r="H148">
        <v>1</v>
      </c>
    </row>
    <row r="149" spans="3:8" x14ac:dyDescent="0.3">
      <c r="C149" t="s">
        <v>8219</v>
      </c>
      <c r="D149">
        <v>165</v>
      </c>
      <c r="G149" t="s">
        <v>8221</v>
      </c>
      <c r="H149">
        <v>0</v>
      </c>
    </row>
    <row r="150" spans="3:8" x14ac:dyDescent="0.3">
      <c r="C150" t="s">
        <v>8219</v>
      </c>
      <c r="D150">
        <v>111</v>
      </c>
      <c r="G150" t="s">
        <v>8221</v>
      </c>
      <c r="H150">
        <v>0</v>
      </c>
    </row>
    <row r="151" spans="3:8" x14ac:dyDescent="0.3">
      <c r="C151" t="s">
        <v>8219</v>
      </c>
      <c r="D151">
        <v>1596</v>
      </c>
      <c r="G151" t="s">
        <v>8221</v>
      </c>
      <c r="H151">
        <v>3</v>
      </c>
    </row>
    <row r="152" spans="3:8" x14ac:dyDescent="0.3">
      <c r="C152" t="s">
        <v>8219</v>
      </c>
      <c r="D152">
        <v>61</v>
      </c>
      <c r="G152" t="s">
        <v>8221</v>
      </c>
      <c r="H152">
        <v>0</v>
      </c>
    </row>
    <row r="153" spans="3:8" x14ac:dyDescent="0.3">
      <c r="C153" t="s">
        <v>8219</v>
      </c>
      <c r="D153">
        <v>287</v>
      </c>
      <c r="G153" t="s">
        <v>8221</v>
      </c>
      <c r="H153">
        <v>0</v>
      </c>
    </row>
    <row r="154" spans="3:8" x14ac:dyDescent="0.3">
      <c r="C154" t="s">
        <v>8219</v>
      </c>
      <c r="D154">
        <v>65</v>
      </c>
      <c r="G154" t="s">
        <v>8221</v>
      </c>
      <c r="H154">
        <v>0</v>
      </c>
    </row>
    <row r="155" spans="3:8" x14ac:dyDescent="0.3">
      <c r="C155" t="s">
        <v>8219</v>
      </c>
      <c r="D155">
        <v>118</v>
      </c>
      <c r="G155" t="s">
        <v>8221</v>
      </c>
      <c r="H155">
        <v>0</v>
      </c>
    </row>
    <row r="156" spans="3:8" x14ac:dyDescent="0.3">
      <c r="C156" t="s">
        <v>8219</v>
      </c>
      <c r="D156">
        <v>113</v>
      </c>
      <c r="G156" t="s">
        <v>8221</v>
      </c>
      <c r="H156">
        <v>3</v>
      </c>
    </row>
    <row r="157" spans="3:8" x14ac:dyDescent="0.3">
      <c r="C157" t="s">
        <v>8219</v>
      </c>
      <c r="D157">
        <v>332</v>
      </c>
      <c r="G157" t="s">
        <v>8221</v>
      </c>
      <c r="H157">
        <v>0</v>
      </c>
    </row>
    <row r="158" spans="3:8" x14ac:dyDescent="0.3">
      <c r="C158" t="s">
        <v>8219</v>
      </c>
      <c r="D158">
        <v>62</v>
      </c>
      <c r="G158" t="s">
        <v>8221</v>
      </c>
      <c r="H158">
        <v>1</v>
      </c>
    </row>
    <row r="159" spans="3:8" x14ac:dyDescent="0.3">
      <c r="C159" t="s">
        <v>8219</v>
      </c>
      <c r="D159">
        <v>951</v>
      </c>
      <c r="G159" t="s">
        <v>8221</v>
      </c>
      <c r="H159">
        <v>3</v>
      </c>
    </row>
    <row r="160" spans="3:8" x14ac:dyDescent="0.3">
      <c r="C160" t="s">
        <v>8219</v>
      </c>
      <c r="D160">
        <v>415</v>
      </c>
      <c r="G160" t="s">
        <v>8221</v>
      </c>
      <c r="H160">
        <v>22</v>
      </c>
    </row>
    <row r="161" spans="3:8" x14ac:dyDescent="0.3">
      <c r="C161" t="s">
        <v>8219</v>
      </c>
      <c r="D161">
        <v>305</v>
      </c>
      <c r="G161" t="s">
        <v>8221</v>
      </c>
      <c r="H161">
        <v>26</v>
      </c>
    </row>
    <row r="162" spans="3:8" x14ac:dyDescent="0.3">
      <c r="C162" t="s">
        <v>8219</v>
      </c>
      <c r="D162">
        <v>2139</v>
      </c>
      <c r="G162" t="s">
        <v>8221</v>
      </c>
      <c r="H162">
        <v>4</v>
      </c>
    </row>
    <row r="163" spans="3:8" x14ac:dyDescent="0.3">
      <c r="C163" t="s">
        <v>8219</v>
      </c>
      <c r="D163">
        <v>79</v>
      </c>
      <c r="G163" t="s">
        <v>8221</v>
      </c>
      <c r="H163">
        <v>0</v>
      </c>
    </row>
    <row r="164" spans="3:8" x14ac:dyDescent="0.3">
      <c r="C164" t="s">
        <v>8219</v>
      </c>
      <c r="D164">
        <v>179</v>
      </c>
      <c r="G164" t="s">
        <v>8221</v>
      </c>
      <c r="H164">
        <v>4</v>
      </c>
    </row>
    <row r="165" spans="3:8" x14ac:dyDescent="0.3">
      <c r="C165" t="s">
        <v>8219</v>
      </c>
      <c r="D165">
        <v>202</v>
      </c>
      <c r="G165" t="s">
        <v>8221</v>
      </c>
      <c r="H165">
        <v>9</v>
      </c>
    </row>
    <row r="166" spans="3:8" x14ac:dyDescent="0.3">
      <c r="C166" t="s">
        <v>8219</v>
      </c>
      <c r="D166">
        <v>760</v>
      </c>
      <c r="G166" t="s">
        <v>8221</v>
      </c>
      <c r="H166">
        <v>5</v>
      </c>
    </row>
    <row r="167" spans="3:8" x14ac:dyDescent="0.3">
      <c r="C167" t="s">
        <v>8219</v>
      </c>
      <c r="D167">
        <v>563</v>
      </c>
      <c r="G167" t="s">
        <v>8221</v>
      </c>
      <c r="H167">
        <v>14</v>
      </c>
    </row>
    <row r="168" spans="3:8" x14ac:dyDescent="0.3">
      <c r="C168" t="s">
        <v>8219</v>
      </c>
      <c r="D168">
        <v>135</v>
      </c>
      <c r="G168" t="s">
        <v>8221</v>
      </c>
      <c r="H168">
        <v>1</v>
      </c>
    </row>
    <row r="169" spans="3:8" x14ac:dyDescent="0.3">
      <c r="C169" t="s">
        <v>8219</v>
      </c>
      <c r="D169">
        <v>290</v>
      </c>
      <c r="G169" t="s">
        <v>8221</v>
      </c>
      <c r="H169">
        <v>10</v>
      </c>
    </row>
    <row r="170" spans="3:8" x14ac:dyDescent="0.3">
      <c r="C170" t="s">
        <v>8219</v>
      </c>
      <c r="D170">
        <v>447</v>
      </c>
      <c r="G170" t="s">
        <v>8221</v>
      </c>
      <c r="H170">
        <v>3</v>
      </c>
    </row>
    <row r="171" spans="3:8" x14ac:dyDescent="0.3">
      <c r="C171" t="s">
        <v>8219</v>
      </c>
      <c r="D171">
        <v>232</v>
      </c>
      <c r="G171" t="s">
        <v>8221</v>
      </c>
      <c r="H171">
        <v>1</v>
      </c>
    </row>
    <row r="172" spans="3:8" x14ac:dyDescent="0.3">
      <c r="C172" t="s">
        <v>8219</v>
      </c>
      <c r="D172">
        <v>168</v>
      </c>
      <c r="G172" t="s">
        <v>8221</v>
      </c>
      <c r="H172">
        <v>0</v>
      </c>
    </row>
    <row r="173" spans="3:8" x14ac:dyDescent="0.3">
      <c r="C173" t="s">
        <v>8219</v>
      </c>
      <c r="D173">
        <v>128</v>
      </c>
      <c r="G173" t="s">
        <v>8221</v>
      </c>
      <c r="H173">
        <v>5</v>
      </c>
    </row>
    <row r="174" spans="3:8" x14ac:dyDescent="0.3">
      <c r="C174" t="s">
        <v>8219</v>
      </c>
      <c r="D174">
        <v>493</v>
      </c>
      <c r="G174" t="s">
        <v>8221</v>
      </c>
      <c r="H174">
        <v>2</v>
      </c>
    </row>
    <row r="175" spans="3:8" x14ac:dyDescent="0.3">
      <c r="C175" t="s">
        <v>8219</v>
      </c>
      <c r="D175">
        <v>131</v>
      </c>
      <c r="G175" t="s">
        <v>8221</v>
      </c>
      <c r="H175">
        <v>68</v>
      </c>
    </row>
    <row r="176" spans="3:8" x14ac:dyDescent="0.3">
      <c r="C176" t="s">
        <v>8219</v>
      </c>
      <c r="D176">
        <v>50</v>
      </c>
      <c r="G176" t="s">
        <v>8221</v>
      </c>
      <c r="H176">
        <v>3</v>
      </c>
    </row>
    <row r="177" spans="3:8" x14ac:dyDescent="0.3">
      <c r="C177" t="s">
        <v>8219</v>
      </c>
      <c r="D177">
        <v>665</v>
      </c>
      <c r="G177" t="s">
        <v>8221</v>
      </c>
      <c r="H177">
        <v>34</v>
      </c>
    </row>
    <row r="178" spans="3:8" x14ac:dyDescent="0.3">
      <c r="C178" t="s">
        <v>8219</v>
      </c>
      <c r="D178">
        <v>129</v>
      </c>
      <c r="G178" t="s">
        <v>8221</v>
      </c>
      <c r="H178">
        <v>0</v>
      </c>
    </row>
    <row r="179" spans="3:8" x14ac:dyDescent="0.3">
      <c r="C179" t="s">
        <v>8219</v>
      </c>
      <c r="D179">
        <v>142</v>
      </c>
      <c r="G179" t="s">
        <v>8221</v>
      </c>
      <c r="H179">
        <v>3</v>
      </c>
    </row>
    <row r="180" spans="3:8" x14ac:dyDescent="0.3">
      <c r="C180" t="s">
        <v>8219</v>
      </c>
      <c r="D180">
        <v>2436</v>
      </c>
      <c r="G180" t="s">
        <v>8221</v>
      </c>
      <c r="H180">
        <v>0</v>
      </c>
    </row>
    <row r="181" spans="3:8" x14ac:dyDescent="0.3">
      <c r="C181" t="s">
        <v>8219</v>
      </c>
      <c r="D181">
        <v>244</v>
      </c>
      <c r="G181" t="s">
        <v>8221</v>
      </c>
      <c r="H181">
        <v>70</v>
      </c>
    </row>
    <row r="182" spans="3:8" x14ac:dyDescent="0.3">
      <c r="C182" t="s">
        <v>8219</v>
      </c>
      <c r="D182">
        <v>298</v>
      </c>
      <c r="G182" t="s">
        <v>8221</v>
      </c>
      <c r="H182">
        <v>1</v>
      </c>
    </row>
    <row r="183" spans="3:8" x14ac:dyDescent="0.3">
      <c r="C183" t="s">
        <v>8219</v>
      </c>
      <c r="D183">
        <v>251</v>
      </c>
      <c r="G183" t="s">
        <v>8221</v>
      </c>
      <c r="H183">
        <v>1</v>
      </c>
    </row>
    <row r="184" spans="3:8" x14ac:dyDescent="0.3">
      <c r="C184" t="s">
        <v>8219</v>
      </c>
      <c r="D184">
        <v>108</v>
      </c>
      <c r="G184" t="s">
        <v>8221</v>
      </c>
      <c r="H184">
        <v>1</v>
      </c>
    </row>
    <row r="185" spans="3:8" x14ac:dyDescent="0.3">
      <c r="C185" t="s">
        <v>8219</v>
      </c>
      <c r="D185">
        <v>82</v>
      </c>
      <c r="G185" t="s">
        <v>8221</v>
      </c>
      <c r="H185">
        <v>2</v>
      </c>
    </row>
    <row r="186" spans="3:8" x14ac:dyDescent="0.3">
      <c r="C186" t="s">
        <v>8219</v>
      </c>
      <c r="D186">
        <v>74</v>
      </c>
      <c r="G186" t="s">
        <v>8221</v>
      </c>
      <c r="H186">
        <v>2</v>
      </c>
    </row>
    <row r="187" spans="3:8" x14ac:dyDescent="0.3">
      <c r="C187" t="s">
        <v>8219</v>
      </c>
      <c r="D187">
        <v>189</v>
      </c>
      <c r="G187" t="s">
        <v>8221</v>
      </c>
      <c r="H187">
        <v>34</v>
      </c>
    </row>
    <row r="188" spans="3:8" x14ac:dyDescent="0.3">
      <c r="C188" t="s">
        <v>8219</v>
      </c>
      <c r="D188">
        <v>80</v>
      </c>
      <c r="G188" t="s">
        <v>8221</v>
      </c>
      <c r="H188">
        <v>2</v>
      </c>
    </row>
    <row r="189" spans="3:8" x14ac:dyDescent="0.3">
      <c r="C189" t="s">
        <v>8219</v>
      </c>
      <c r="D189">
        <v>576</v>
      </c>
      <c r="G189" t="s">
        <v>8221</v>
      </c>
      <c r="H189">
        <v>0</v>
      </c>
    </row>
    <row r="190" spans="3:8" x14ac:dyDescent="0.3">
      <c r="C190" t="s">
        <v>8219</v>
      </c>
      <c r="D190">
        <v>202</v>
      </c>
      <c r="G190" t="s">
        <v>8221</v>
      </c>
      <c r="H190">
        <v>1</v>
      </c>
    </row>
    <row r="191" spans="3:8" x14ac:dyDescent="0.3">
      <c r="C191" t="s">
        <v>8219</v>
      </c>
      <c r="D191">
        <v>238</v>
      </c>
      <c r="G191" t="s">
        <v>8221</v>
      </c>
      <c r="H191">
        <v>8</v>
      </c>
    </row>
    <row r="192" spans="3:8" x14ac:dyDescent="0.3">
      <c r="C192" t="s">
        <v>8219</v>
      </c>
      <c r="D192">
        <v>36</v>
      </c>
      <c r="G192" t="s">
        <v>8221</v>
      </c>
      <c r="H192">
        <v>4</v>
      </c>
    </row>
    <row r="193" spans="3:8" x14ac:dyDescent="0.3">
      <c r="C193" t="s">
        <v>8219</v>
      </c>
      <c r="D193">
        <v>150</v>
      </c>
      <c r="G193" t="s">
        <v>8221</v>
      </c>
      <c r="H193">
        <v>28</v>
      </c>
    </row>
    <row r="194" spans="3:8" x14ac:dyDescent="0.3">
      <c r="C194" t="s">
        <v>8219</v>
      </c>
      <c r="D194">
        <v>146</v>
      </c>
      <c r="G194" t="s">
        <v>8221</v>
      </c>
      <c r="H194">
        <v>0</v>
      </c>
    </row>
    <row r="195" spans="3:8" x14ac:dyDescent="0.3">
      <c r="C195" t="s">
        <v>8219</v>
      </c>
      <c r="D195">
        <v>222</v>
      </c>
      <c r="G195" t="s">
        <v>8221</v>
      </c>
      <c r="H195">
        <v>6</v>
      </c>
    </row>
    <row r="196" spans="3:8" x14ac:dyDescent="0.3">
      <c r="C196" t="s">
        <v>8219</v>
      </c>
      <c r="D196">
        <v>120</v>
      </c>
      <c r="G196" t="s">
        <v>8221</v>
      </c>
      <c r="H196">
        <v>22</v>
      </c>
    </row>
    <row r="197" spans="3:8" x14ac:dyDescent="0.3">
      <c r="C197" t="s">
        <v>8219</v>
      </c>
      <c r="D197">
        <v>126</v>
      </c>
      <c r="G197" t="s">
        <v>8221</v>
      </c>
      <c r="H197">
        <v>0</v>
      </c>
    </row>
    <row r="198" spans="3:8" x14ac:dyDescent="0.3">
      <c r="C198" t="s">
        <v>8219</v>
      </c>
      <c r="D198">
        <v>158</v>
      </c>
      <c r="G198" t="s">
        <v>8221</v>
      </c>
      <c r="H198">
        <v>1</v>
      </c>
    </row>
    <row r="199" spans="3:8" x14ac:dyDescent="0.3">
      <c r="C199" t="s">
        <v>8219</v>
      </c>
      <c r="D199">
        <v>316</v>
      </c>
      <c r="G199" t="s">
        <v>8221</v>
      </c>
      <c r="H199">
        <v>20</v>
      </c>
    </row>
    <row r="200" spans="3:8" x14ac:dyDescent="0.3">
      <c r="C200" t="s">
        <v>8219</v>
      </c>
      <c r="D200">
        <v>284</v>
      </c>
      <c r="G200" t="s">
        <v>8221</v>
      </c>
      <c r="H200">
        <v>0</v>
      </c>
    </row>
    <row r="201" spans="3:8" x14ac:dyDescent="0.3">
      <c r="C201" t="s">
        <v>8219</v>
      </c>
      <c r="D201">
        <v>51</v>
      </c>
      <c r="G201" t="s">
        <v>8221</v>
      </c>
      <c r="H201">
        <v>1</v>
      </c>
    </row>
    <row r="202" spans="3:8" x14ac:dyDescent="0.3">
      <c r="C202" t="s">
        <v>8219</v>
      </c>
      <c r="D202">
        <v>158</v>
      </c>
      <c r="G202" t="s">
        <v>8221</v>
      </c>
      <c r="H202">
        <v>3</v>
      </c>
    </row>
    <row r="203" spans="3:8" x14ac:dyDescent="0.3">
      <c r="C203" t="s">
        <v>8219</v>
      </c>
      <c r="D203">
        <v>337</v>
      </c>
      <c r="G203" t="s">
        <v>8221</v>
      </c>
      <c r="H203">
        <v>2</v>
      </c>
    </row>
    <row r="204" spans="3:8" x14ac:dyDescent="0.3">
      <c r="C204" t="s">
        <v>8219</v>
      </c>
      <c r="D204">
        <v>186</v>
      </c>
      <c r="G204" t="s">
        <v>8221</v>
      </c>
      <c r="H204">
        <v>0</v>
      </c>
    </row>
    <row r="205" spans="3:8" x14ac:dyDescent="0.3">
      <c r="C205" t="s">
        <v>8219</v>
      </c>
      <c r="D205">
        <v>58</v>
      </c>
      <c r="G205" t="s">
        <v>8221</v>
      </c>
      <c r="H205">
        <v>2</v>
      </c>
    </row>
    <row r="206" spans="3:8" x14ac:dyDescent="0.3">
      <c r="C206" t="s">
        <v>8219</v>
      </c>
      <c r="D206">
        <v>82</v>
      </c>
      <c r="G206" t="s">
        <v>8221</v>
      </c>
      <c r="H206">
        <v>1</v>
      </c>
    </row>
    <row r="207" spans="3:8" x14ac:dyDescent="0.3">
      <c r="C207" t="s">
        <v>8219</v>
      </c>
      <c r="D207">
        <v>736</v>
      </c>
      <c r="G207" t="s">
        <v>8221</v>
      </c>
      <c r="H207">
        <v>0</v>
      </c>
    </row>
    <row r="208" spans="3:8" x14ac:dyDescent="0.3">
      <c r="C208" t="s">
        <v>8219</v>
      </c>
      <c r="D208">
        <v>1151</v>
      </c>
      <c r="G208" t="s">
        <v>8221</v>
      </c>
      <c r="H208">
        <v>1</v>
      </c>
    </row>
    <row r="209" spans="3:8" x14ac:dyDescent="0.3">
      <c r="C209" t="s">
        <v>8219</v>
      </c>
      <c r="D209">
        <v>34</v>
      </c>
      <c r="G209" t="s">
        <v>8221</v>
      </c>
      <c r="H209">
        <v>0</v>
      </c>
    </row>
    <row r="210" spans="3:8" x14ac:dyDescent="0.3">
      <c r="C210" t="s">
        <v>8219</v>
      </c>
      <c r="D210">
        <v>498</v>
      </c>
      <c r="G210" t="s">
        <v>8221</v>
      </c>
      <c r="H210">
        <v>5</v>
      </c>
    </row>
    <row r="211" spans="3:8" x14ac:dyDescent="0.3">
      <c r="C211" t="s">
        <v>8219</v>
      </c>
      <c r="D211">
        <v>167</v>
      </c>
      <c r="G211" t="s">
        <v>8221</v>
      </c>
      <c r="H211">
        <v>1</v>
      </c>
    </row>
    <row r="212" spans="3:8" x14ac:dyDescent="0.3">
      <c r="C212" t="s">
        <v>8219</v>
      </c>
      <c r="D212">
        <v>340</v>
      </c>
      <c r="G212" t="s">
        <v>8221</v>
      </c>
      <c r="H212">
        <v>1</v>
      </c>
    </row>
    <row r="213" spans="3:8" x14ac:dyDescent="0.3">
      <c r="C213" t="s">
        <v>8219</v>
      </c>
      <c r="D213">
        <v>438</v>
      </c>
      <c r="G213" t="s">
        <v>8221</v>
      </c>
      <c r="H213">
        <v>2</v>
      </c>
    </row>
    <row r="214" spans="3:8" x14ac:dyDescent="0.3">
      <c r="C214" t="s">
        <v>8219</v>
      </c>
      <c r="D214">
        <v>555</v>
      </c>
      <c r="G214" t="s">
        <v>8221</v>
      </c>
      <c r="H214">
        <v>0</v>
      </c>
    </row>
    <row r="215" spans="3:8" x14ac:dyDescent="0.3">
      <c r="C215" t="s">
        <v>8219</v>
      </c>
      <c r="D215">
        <v>266</v>
      </c>
      <c r="G215" t="s">
        <v>8221</v>
      </c>
      <c r="H215">
        <v>9</v>
      </c>
    </row>
    <row r="216" spans="3:8" x14ac:dyDescent="0.3">
      <c r="C216" t="s">
        <v>8219</v>
      </c>
      <c r="D216">
        <v>69</v>
      </c>
      <c r="G216" t="s">
        <v>8221</v>
      </c>
      <c r="H216">
        <v>4</v>
      </c>
    </row>
    <row r="217" spans="3:8" x14ac:dyDescent="0.3">
      <c r="C217" t="s">
        <v>8219</v>
      </c>
      <c r="D217">
        <v>80</v>
      </c>
      <c r="G217" t="s">
        <v>8221</v>
      </c>
      <c r="H217">
        <v>4</v>
      </c>
    </row>
    <row r="218" spans="3:8" x14ac:dyDescent="0.3">
      <c r="C218" t="s">
        <v>8219</v>
      </c>
      <c r="D218">
        <v>493</v>
      </c>
      <c r="G218" t="s">
        <v>8221</v>
      </c>
      <c r="H218">
        <v>1</v>
      </c>
    </row>
    <row r="219" spans="3:8" x14ac:dyDescent="0.3">
      <c r="C219" t="s">
        <v>8219</v>
      </c>
      <c r="D219">
        <v>31</v>
      </c>
      <c r="G219" t="s">
        <v>8221</v>
      </c>
      <c r="H219">
        <v>1</v>
      </c>
    </row>
    <row r="220" spans="3:8" x14ac:dyDescent="0.3">
      <c r="C220" t="s">
        <v>8219</v>
      </c>
      <c r="D220">
        <v>236</v>
      </c>
      <c r="G220" t="s">
        <v>8221</v>
      </c>
      <c r="H220">
        <v>7</v>
      </c>
    </row>
    <row r="221" spans="3:8" x14ac:dyDescent="0.3">
      <c r="C221" t="s">
        <v>8219</v>
      </c>
      <c r="D221">
        <v>89</v>
      </c>
      <c r="G221" t="s">
        <v>8221</v>
      </c>
      <c r="H221">
        <v>5</v>
      </c>
    </row>
    <row r="222" spans="3:8" x14ac:dyDescent="0.3">
      <c r="C222" t="s">
        <v>8219</v>
      </c>
      <c r="D222">
        <v>299</v>
      </c>
      <c r="G222" t="s">
        <v>8221</v>
      </c>
      <c r="H222">
        <v>1</v>
      </c>
    </row>
    <row r="223" spans="3:8" x14ac:dyDescent="0.3">
      <c r="C223" t="s">
        <v>8219</v>
      </c>
      <c r="D223">
        <v>55</v>
      </c>
      <c r="G223" t="s">
        <v>8221</v>
      </c>
      <c r="H223">
        <v>0</v>
      </c>
    </row>
    <row r="224" spans="3:8" x14ac:dyDescent="0.3">
      <c r="C224" t="s">
        <v>8219</v>
      </c>
      <c r="D224">
        <v>325</v>
      </c>
      <c r="G224" t="s">
        <v>8221</v>
      </c>
      <c r="H224">
        <v>0</v>
      </c>
    </row>
    <row r="225" spans="3:8" x14ac:dyDescent="0.3">
      <c r="C225" t="s">
        <v>8219</v>
      </c>
      <c r="D225">
        <v>524</v>
      </c>
      <c r="G225" t="s">
        <v>8221</v>
      </c>
      <c r="H225">
        <v>1</v>
      </c>
    </row>
    <row r="226" spans="3:8" x14ac:dyDescent="0.3">
      <c r="C226" t="s">
        <v>8219</v>
      </c>
      <c r="D226">
        <v>285</v>
      </c>
      <c r="G226" t="s">
        <v>8221</v>
      </c>
      <c r="H226">
        <v>2</v>
      </c>
    </row>
    <row r="227" spans="3:8" x14ac:dyDescent="0.3">
      <c r="C227" t="s">
        <v>8219</v>
      </c>
      <c r="D227">
        <v>179</v>
      </c>
      <c r="G227" t="s">
        <v>8221</v>
      </c>
      <c r="H227">
        <v>0</v>
      </c>
    </row>
    <row r="228" spans="3:8" x14ac:dyDescent="0.3">
      <c r="C228" t="s">
        <v>8219</v>
      </c>
      <c r="D228">
        <v>188</v>
      </c>
      <c r="G228" t="s">
        <v>8221</v>
      </c>
      <c r="H228">
        <v>4</v>
      </c>
    </row>
    <row r="229" spans="3:8" x14ac:dyDescent="0.3">
      <c r="C229" t="s">
        <v>8219</v>
      </c>
      <c r="D229">
        <v>379</v>
      </c>
      <c r="G229" t="s">
        <v>8221</v>
      </c>
      <c r="H229">
        <v>7</v>
      </c>
    </row>
    <row r="230" spans="3:8" x14ac:dyDescent="0.3">
      <c r="C230" t="s">
        <v>8219</v>
      </c>
      <c r="D230">
        <v>119</v>
      </c>
      <c r="G230" t="s">
        <v>8221</v>
      </c>
      <c r="H230">
        <v>2</v>
      </c>
    </row>
    <row r="231" spans="3:8" x14ac:dyDescent="0.3">
      <c r="C231" t="s">
        <v>8219</v>
      </c>
      <c r="D231">
        <v>167</v>
      </c>
      <c r="G231" t="s">
        <v>8221</v>
      </c>
      <c r="H231">
        <v>1</v>
      </c>
    </row>
    <row r="232" spans="3:8" x14ac:dyDescent="0.3">
      <c r="C232" t="s">
        <v>8219</v>
      </c>
      <c r="D232">
        <v>221</v>
      </c>
      <c r="G232" t="s">
        <v>8221</v>
      </c>
      <c r="H232">
        <v>9</v>
      </c>
    </row>
    <row r="233" spans="3:8" x14ac:dyDescent="0.3">
      <c r="C233" t="s">
        <v>8219</v>
      </c>
      <c r="D233">
        <v>964</v>
      </c>
      <c r="G233" t="s">
        <v>8221</v>
      </c>
      <c r="H233">
        <v>2</v>
      </c>
    </row>
    <row r="234" spans="3:8" x14ac:dyDescent="0.3">
      <c r="C234" t="s">
        <v>8219</v>
      </c>
      <c r="D234">
        <v>286</v>
      </c>
      <c r="G234" t="s">
        <v>8221</v>
      </c>
      <c r="H234">
        <v>1</v>
      </c>
    </row>
    <row r="235" spans="3:8" x14ac:dyDescent="0.3">
      <c r="C235" t="s">
        <v>8219</v>
      </c>
      <c r="D235">
        <v>613</v>
      </c>
      <c r="G235" t="s">
        <v>8221</v>
      </c>
      <c r="H235">
        <v>7</v>
      </c>
    </row>
    <row r="236" spans="3:8" x14ac:dyDescent="0.3">
      <c r="C236" t="s">
        <v>8219</v>
      </c>
      <c r="D236">
        <v>29</v>
      </c>
      <c r="G236" t="s">
        <v>8221</v>
      </c>
      <c r="H236">
        <v>2</v>
      </c>
    </row>
    <row r="237" spans="3:8" x14ac:dyDescent="0.3">
      <c r="C237" t="s">
        <v>8219</v>
      </c>
      <c r="D237">
        <v>165</v>
      </c>
      <c r="G237" t="s">
        <v>8221</v>
      </c>
      <c r="H237">
        <v>8</v>
      </c>
    </row>
    <row r="238" spans="3:8" x14ac:dyDescent="0.3">
      <c r="C238" t="s">
        <v>8219</v>
      </c>
      <c r="D238">
        <v>97</v>
      </c>
      <c r="G238" t="s">
        <v>8221</v>
      </c>
      <c r="H238">
        <v>2</v>
      </c>
    </row>
    <row r="239" spans="3:8" x14ac:dyDescent="0.3">
      <c r="C239" t="s">
        <v>8219</v>
      </c>
      <c r="D239">
        <v>303</v>
      </c>
      <c r="G239" t="s">
        <v>8221</v>
      </c>
      <c r="H239">
        <v>2</v>
      </c>
    </row>
    <row r="240" spans="3:8" x14ac:dyDescent="0.3">
      <c r="C240" t="s">
        <v>8219</v>
      </c>
      <c r="D240">
        <v>267</v>
      </c>
      <c r="G240" t="s">
        <v>8221</v>
      </c>
      <c r="H240">
        <v>7</v>
      </c>
    </row>
    <row r="241" spans="3:8" x14ac:dyDescent="0.3">
      <c r="C241" t="s">
        <v>8219</v>
      </c>
      <c r="D241">
        <v>302</v>
      </c>
      <c r="G241" t="s">
        <v>8221</v>
      </c>
      <c r="H241">
        <v>2</v>
      </c>
    </row>
    <row r="242" spans="3:8" x14ac:dyDescent="0.3">
      <c r="C242" t="s">
        <v>8219</v>
      </c>
      <c r="D242">
        <v>87</v>
      </c>
      <c r="G242" t="s">
        <v>8221</v>
      </c>
      <c r="H242">
        <v>18</v>
      </c>
    </row>
    <row r="243" spans="3:8" x14ac:dyDescent="0.3">
      <c r="C243" t="s">
        <v>8219</v>
      </c>
      <c r="D243">
        <v>354</v>
      </c>
      <c r="G243" t="s">
        <v>8221</v>
      </c>
      <c r="H243">
        <v>9</v>
      </c>
    </row>
    <row r="244" spans="3:8" x14ac:dyDescent="0.3">
      <c r="C244" t="s">
        <v>8219</v>
      </c>
      <c r="D244">
        <v>86</v>
      </c>
      <c r="G244" t="s">
        <v>8221</v>
      </c>
      <c r="H244">
        <v>4</v>
      </c>
    </row>
    <row r="245" spans="3:8" x14ac:dyDescent="0.3">
      <c r="C245" t="s">
        <v>8219</v>
      </c>
      <c r="D245">
        <v>26</v>
      </c>
      <c r="G245" t="s">
        <v>8221</v>
      </c>
      <c r="H245">
        <v>7</v>
      </c>
    </row>
    <row r="246" spans="3:8" x14ac:dyDescent="0.3">
      <c r="C246" t="s">
        <v>8219</v>
      </c>
      <c r="D246">
        <v>113</v>
      </c>
      <c r="G246" t="s">
        <v>8221</v>
      </c>
      <c r="H246">
        <v>29</v>
      </c>
    </row>
    <row r="247" spans="3:8" x14ac:dyDescent="0.3">
      <c r="C247" t="s">
        <v>8219</v>
      </c>
      <c r="D247">
        <v>65</v>
      </c>
      <c r="G247" t="s">
        <v>8221</v>
      </c>
      <c r="H247">
        <v>12</v>
      </c>
    </row>
    <row r="248" spans="3:8" x14ac:dyDescent="0.3">
      <c r="C248" t="s">
        <v>8219</v>
      </c>
      <c r="D248">
        <v>134</v>
      </c>
      <c r="G248" t="s">
        <v>8221</v>
      </c>
      <c r="H248">
        <v>4</v>
      </c>
    </row>
    <row r="249" spans="3:8" x14ac:dyDescent="0.3">
      <c r="C249" t="s">
        <v>8219</v>
      </c>
      <c r="D249">
        <v>119</v>
      </c>
      <c r="G249" t="s">
        <v>8221</v>
      </c>
      <c r="H249">
        <v>28</v>
      </c>
    </row>
    <row r="250" spans="3:8" x14ac:dyDescent="0.3">
      <c r="C250" t="s">
        <v>8219</v>
      </c>
      <c r="D250">
        <v>159</v>
      </c>
      <c r="G250" t="s">
        <v>8221</v>
      </c>
      <c r="H250">
        <v>25</v>
      </c>
    </row>
    <row r="251" spans="3:8" x14ac:dyDescent="0.3">
      <c r="C251" t="s">
        <v>8219</v>
      </c>
      <c r="D251">
        <v>167</v>
      </c>
      <c r="G251" t="s">
        <v>8221</v>
      </c>
      <c r="H251">
        <v>28</v>
      </c>
    </row>
    <row r="252" spans="3:8" x14ac:dyDescent="0.3">
      <c r="C252" t="s">
        <v>8219</v>
      </c>
      <c r="D252">
        <v>43</v>
      </c>
      <c r="G252" t="s">
        <v>8221</v>
      </c>
      <c r="H252">
        <v>310</v>
      </c>
    </row>
    <row r="253" spans="3:8" x14ac:dyDescent="0.3">
      <c r="C253" t="s">
        <v>8219</v>
      </c>
      <c r="D253">
        <v>1062</v>
      </c>
      <c r="G253" t="s">
        <v>8221</v>
      </c>
      <c r="H253">
        <v>15</v>
      </c>
    </row>
    <row r="254" spans="3:8" x14ac:dyDescent="0.3">
      <c r="C254" t="s">
        <v>8219</v>
      </c>
      <c r="D254">
        <v>9</v>
      </c>
      <c r="G254" t="s">
        <v>8221</v>
      </c>
      <c r="H254">
        <v>215</v>
      </c>
    </row>
    <row r="255" spans="3:8" x14ac:dyDescent="0.3">
      <c r="C255" t="s">
        <v>8219</v>
      </c>
      <c r="D255">
        <v>89</v>
      </c>
      <c r="G255" t="s">
        <v>8221</v>
      </c>
      <c r="H255">
        <v>3</v>
      </c>
    </row>
    <row r="256" spans="3:8" x14ac:dyDescent="0.3">
      <c r="C256" t="s">
        <v>8219</v>
      </c>
      <c r="D256">
        <v>174</v>
      </c>
      <c r="G256" t="s">
        <v>8221</v>
      </c>
      <c r="H256">
        <v>2</v>
      </c>
    </row>
    <row r="257" spans="3:8" x14ac:dyDescent="0.3">
      <c r="C257" t="s">
        <v>8219</v>
      </c>
      <c r="D257">
        <v>14</v>
      </c>
      <c r="G257" t="s">
        <v>8221</v>
      </c>
      <c r="H257">
        <v>26</v>
      </c>
    </row>
    <row r="258" spans="3:8" x14ac:dyDescent="0.3">
      <c r="C258" t="s">
        <v>8219</v>
      </c>
      <c r="D258">
        <v>48</v>
      </c>
      <c r="G258" t="s">
        <v>8221</v>
      </c>
      <c r="H258">
        <v>24</v>
      </c>
    </row>
    <row r="259" spans="3:8" x14ac:dyDescent="0.3">
      <c r="C259" t="s">
        <v>8219</v>
      </c>
      <c r="D259">
        <v>133</v>
      </c>
      <c r="G259" t="s">
        <v>8221</v>
      </c>
      <c r="H259">
        <v>96</v>
      </c>
    </row>
    <row r="260" spans="3:8" x14ac:dyDescent="0.3">
      <c r="C260" t="s">
        <v>8219</v>
      </c>
      <c r="D260">
        <v>83</v>
      </c>
      <c r="G260" t="s">
        <v>8221</v>
      </c>
      <c r="H260">
        <v>17</v>
      </c>
    </row>
    <row r="261" spans="3:8" x14ac:dyDescent="0.3">
      <c r="C261" t="s">
        <v>8219</v>
      </c>
      <c r="D261">
        <v>149</v>
      </c>
      <c r="G261" t="s">
        <v>8221</v>
      </c>
      <c r="H261">
        <v>94</v>
      </c>
    </row>
    <row r="262" spans="3:8" x14ac:dyDescent="0.3">
      <c r="C262" t="s">
        <v>8219</v>
      </c>
      <c r="D262">
        <v>49</v>
      </c>
      <c r="G262" t="s">
        <v>8221</v>
      </c>
      <c r="H262">
        <v>129</v>
      </c>
    </row>
    <row r="263" spans="3:8" x14ac:dyDescent="0.3">
      <c r="C263" t="s">
        <v>8219</v>
      </c>
      <c r="D263">
        <v>251</v>
      </c>
      <c r="G263" t="s">
        <v>8221</v>
      </c>
      <c r="H263">
        <v>1</v>
      </c>
    </row>
    <row r="264" spans="3:8" x14ac:dyDescent="0.3">
      <c r="C264" t="s">
        <v>8219</v>
      </c>
      <c r="D264">
        <v>22</v>
      </c>
      <c r="G264" t="s">
        <v>8221</v>
      </c>
      <c r="H264">
        <v>4</v>
      </c>
    </row>
    <row r="265" spans="3:8" x14ac:dyDescent="0.3">
      <c r="C265" t="s">
        <v>8219</v>
      </c>
      <c r="D265">
        <v>48</v>
      </c>
      <c r="G265" t="s">
        <v>8221</v>
      </c>
      <c r="H265">
        <v>3</v>
      </c>
    </row>
    <row r="266" spans="3:8" x14ac:dyDescent="0.3">
      <c r="C266" t="s">
        <v>8219</v>
      </c>
      <c r="D266">
        <v>383</v>
      </c>
      <c r="G266" t="s">
        <v>8221</v>
      </c>
      <c r="H266">
        <v>135</v>
      </c>
    </row>
    <row r="267" spans="3:8" x14ac:dyDescent="0.3">
      <c r="C267" t="s">
        <v>8219</v>
      </c>
      <c r="D267">
        <v>237</v>
      </c>
      <c r="G267" t="s">
        <v>8221</v>
      </c>
      <c r="H267">
        <v>10</v>
      </c>
    </row>
    <row r="268" spans="3:8" x14ac:dyDescent="0.3">
      <c r="C268" t="s">
        <v>8219</v>
      </c>
      <c r="D268">
        <v>13</v>
      </c>
      <c r="G268" t="s">
        <v>8221</v>
      </c>
      <c r="H268">
        <v>0</v>
      </c>
    </row>
    <row r="269" spans="3:8" x14ac:dyDescent="0.3">
      <c r="C269" t="s">
        <v>8219</v>
      </c>
      <c r="D269">
        <v>562</v>
      </c>
      <c r="G269" t="s">
        <v>8221</v>
      </c>
      <c r="H269">
        <v>6</v>
      </c>
    </row>
    <row r="270" spans="3:8" x14ac:dyDescent="0.3">
      <c r="C270" t="s">
        <v>8219</v>
      </c>
      <c r="D270">
        <v>71</v>
      </c>
      <c r="G270" t="s">
        <v>8221</v>
      </c>
      <c r="H270">
        <v>36</v>
      </c>
    </row>
    <row r="271" spans="3:8" x14ac:dyDescent="0.3">
      <c r="C271" t="s">
        <v>8219</v>
      </c>
      <c r="D271">
        <v>1510</v>
      </c>
      <c r="G271" t="s">
        <v>8221</v>
      </c>
      <c r="H271">
        <v>336</v>
      </c>
    </row>
    <row r="272" spans="3:8" x14ac:dyDescent="0.3">
      <c r="C272" t="s">
        <v>8219</v>
      </c>
      <c r="D272">
        <v>14</v>
      </c>
      <c r="G272" t="s">
        <v>8221</v>
      </c>
      <c r="H272">
        <v>34</v>
      </c>
    </row>
    <row r="273" spans="3:8" x14ac:dyDescent="0.3">
      <c r="C273" t="s">
        <v>8219</v>
      </c>
      <c r="D273">
        <v>193</v>
      </c>
      <c r="G273" t="s">
        <v>8221</v>
      </c>
      <c r="H273">
        <v>10</v>
      </c>
    </row>
    <row r="274" spans="3:8" x14ac:dyDescent="0.3">
      <c r="C274" t="s">
        <v>8219</v>
      </c>
      <c r="D274">
        <v>206</v>
      </c>
      <c r="G274" t="s">
        <v>8221</v>
      </c>
      <c r="H274">
        <v>201</v>
      </c>
    </row>
    <row r="275" spans="3:8" x14ac:dyDescent="0.3">
      <c r="C275" t="s">
        <v>8219</v>
      </c>
      <c r="D275">
        <v>351</v>
      </c>
      <c r="G275" t="s">
        <v>8221</v>
      </c>
      <c r="H275">
        <v>296</v>
      </c>
    </row>
    <row r="276" spans="3:8" x14ac:dyDescent="0.3">
      <c r="C276" t="s">
        <v>8219</v>
      </c>
      <c r="D276">
        <v>50</v>
      </c>
      <c r="G276" t="s">
        <v>8221</v>
      </c>
      <c r="H276">
        <v>7</v>
      </c>
    </row>
    <row r="277" spans="3:8" x14ac:dyDescent="0.3">
      <c r="C277" t="s">
        <v>8219</v>
      </c>
      <c r="D277">
        <v>184</v>
      </c>
      <c r="G277" t="s">
        <v>8221</v>
      </c>
      <c r="H277">
        <v>7</v>
      </c>
    </row>
    <row r="278" spans="3:8" x14ac:dyDescent="0.3">
      <c r="C278" t="s">
        <v>8219</v>
      </c>
      <c r="D278">
        <v>196</v>
      </c>
      <c r="G278" t="s">
        <v>8221</v>
      </c>
      <c r="H278">
        <v>1</v>
      </c>
    </row>
    <row r="279" spans="3:8" x14ac:dyDescent="0.3">
      <c r="C279" t="s">
        <v>8219</v>
      </c>
      <c r="D279">
        <v>229</v>
      </c>
      <c r="G279" t="s">
        <v>8221</v>
      </c>
      <c r="H279">
        <v>114</v>
      </c>
    </row>
    <row r="280" spans="3:8" x14ac:dyDescent="0.3">
      <c r="C280" t="s">
        <v>8219</v>
      </c>
      <c r="D280">
        <v>67</v>
      </c>
      <c r="G280" t="s">
        <v>8221</v>
      </c>
      <c r="H280">
        <v>29</v>
      </c>
    </row>
    <row r="281" spans="3:8" x14ac:dyDescent="0.3">
      <c r="C281" t="s">
        <v>8219</v>
      </c>
      <c r="D281">
        <v>95</v>
      </c>
      <c r="G281" t="s">
        <v>8221</v>
      </c>
      <c r="H281">
        <v>890</v>
      </c>
    </row>
    <row r="282" spans="3:8" x14ac:dyDescent="0.3">
      <c r="C282" t="s">
        <v>8219</v>
      </c>
      <c r="D282">
        <v>62</v>
      </c>
      <c r="G282" t="s">
        <v>8221</v>
      </c>
      <c r="H282">
        <v>31</v>
      </c>
    </row>
    <row r="283" spans="3:8" x14ac:dyDescent="0.3">
      <c r="C283" t="s">
        <v>8219</v>
      </c>
      <c r="D283">
        <v>73</v>
      </c>
      <c r="G283" t="s">
        <v>8221</v>
      </c>
      <c r="H283">
        <v>21</v>
      </c>
    </row>
    <row r="284" spans="3:8" x14ac:dyDescent="0.3">
      <c r="C284" t="s">
        <v>8219</v>
      </c>
      <c r="D284">
        <v>43</v>
      </c>
      <c r="G284" t="s">
        <v>8221</v>
      </c>
      <c r="H284">
        <v>37</v>
      </c>
    </row>
    <row r="285" spans="3:8" x14ac:dyDescent="0.3">
      <c r="C285" t="s">
        <v>8219</v>
      </c>
      <c r="D285">
        <v>70</v>
      </c>
      <c r="G285" t="s">
        <v>8221</v>
      </c>
      <c r="H285">
        <v>7</v>
      </c>
    </row>
    <row r="286" spans="3:8" x14ac:dyDescent="0.3">
      <c r="C286" t="s">
        <v>8219</v>
      </c>
      <c r="D286">
        <v>271</v>
      </c>
      <c r="G286" t="s">
        <v>8221</v>
      </c>
      <c r="H286">
        <v>4</v>
      </c>
    </row>
    <row r="287" spans="3:8" x14ac:dyDescent="0.3">
      <c r="C287" t="s">
        <v>8219</v>
      </c>
      <c r="D287">
        <v>55</v>
      </c>
      <c r="G287" t="s">
        <v>8221</v>
      </c>
      <c r="H287">
        <v>5</v>
      </c>
    </row>
    <row r="288" spans="3:8" x14ac:dyDescent="0.3">
      <c r="C288" t="s">
        <v>8219</v>
      </c>
      <c r="D288">
        <v>35</v>
      </c>
      <c r="G288" t="s">
        <v>8221</v>
      </c>
      <c r="H288">
        <v>0</v>
      </c>
    </row>
    <row r="289" spans="3:8" x14ac:dyDescent="0.3">
      <c r="C289" t="s">
        <v>8219</v>
      </c>
      <c r="D289">
        <v>22</v>
      </c>
      <c r="G289" t="s">
        <v>8221</v>
      </c>
      <c r="H289">
        <v>456</v>
      </c>
    </row>
    <row r="290" spans="3:8" x14ac:dyDescent="0.3">
      <c r="C290" t="s">
        <v>8219</v>
      </c>
      <c r="D290">
        <v>38</v>
      </c>
      <c r="G290" t="s">
        <v>8221</v>
      </c>
      <c r="H290">
        <v>369</v>
      </c>
    </row>
    <row r="291" spans="3:8" x14ac:dyDescent="0.3">
      <c r="C291" t="s">
        <v>8219</v>
      </c>
      <c r="D291">
        <v>15</v>
      </c>
      <c r="G291" t="s">
        <v>8221</v>
      </c>
      <c r="H291">
        <v>2</v>
      </c>
    </row>
    <row r="292" spans="3:8" x14ac:dyDescent="0.3">
      <c r="C292" t="s">
        <v>8219</v>
      </c>
      <c r="D292">
        <v>7</v>
      </c>
      <c r="G292" t="s">
        <v>8221</v>
      </c>
      <c r="H292">
        <v>0</v>
      </c>
    </row>
    <row r="293" spans="3:8" x14ac:dyDescent="0.3">
      <c r="C293" t="s">
        <v>8219</v>
      </c>
      <c r="D293">
        <v>241</v>
      </c>
      <c r="G293" t="s">
        <v>8221</v>
      </c>
      <c r="H293">
        <v>338</v>
      </c>
    </row>
    <row r="294" spans="3:8" x14ac:dyDescent="0.3">
      <c r="C294" t="s">
        <v>8219</v>
      </c>
      <c r="D294">
        <v>55</v>
      </c>
      <c r="G294" t="s">
        <v>8221</v>
      </c>
      <c r="H294">
        <v>4</v>
      </c>
    </row>
    <row r="295" spans="3:8" x14ac:dyDescent="0.3">
      <c r="C295" t="s">
        <v>8219</v>
      </c>
      <c r="D295">
        <v>171</v>
      </c>
      <c r="G295" t="s">
        <v>8221</v>
      </c>
      <c r="H295">
        <v>1</v>
      </c>
    </row>
    <row r="296" spans="3:8" x14ac:dyDescent="0.3">
      <c r="C296" t="s">
        <v>8219</v>
      </c>
      <c r="D296">
        <v>208</v>
      </c>
      <c r="G296" t="s">
        <v>8221</v>
      </c>
      <c r="H296">
        <v>28</v>
      </c>
    </row>
    <row r="297" spans="3:8" x14ac:dyDescent="0.3">
      <c r="C297" t="s">
        <v>8219</v>
      </c>
      <c r="D297">
        <v>21</v>
      </c>
      <c r="G297" t="s">
        <v>8221</v>
      </c>
      <c r="H297">
        <v>12</v>
      </c>
    </row>
    <row r="298" spans="3:8" x14ac:dyDescent="0.3">
      <c r="C298" t="s">
        <v>8219</v>
      </c>
      <c r="D298">
        <v>25</v>
      </c>
      <c r="G298" t="s">
        <v>8221</v>
      </c>
      <c r="H298">
        <v>16</v>
      </c>
    </row>
    <row r="299" spans="3:8" x14ac:dyDescent="0.3">
      <c r="C299" t="s">
        <v>8219</v>
      </c>
      <c r="D299">
        <v>52</v>
      </c>
      <c r="G299" t="s">
        <v>8221</v>
      </c>
      <c r="H299">
        <v>4</v>
      </c>
    </row>
    <row r="300" spans="3:8" x14ac:dyDescent="0.3">
      <c r="C300" t="s">
        <v>8219</v>
      </c>
      <c r="D300">
        <v>104</v>
      </c>
      <c r="G300" t="s">
        <v>8221</v>
      </c>
      <c r="H300">
        <v>4</v>
      </c>
    </row>
    <row r="301" spans="3:8" x14ac:dyDescent="0.3">
      <c r="C301" t="s">
        <v>8219</v>
      </c>
      <c r="D301">
        <v>73</v>
      </c>
      <c r="G301" t="s">
        <v>8221</v>
      </c>
      <c r="H301">
        <v>10</v>
      </c>
    </row>
    <row r="302" spans="3:8" x14ac:dyDescent="0.3">
      <c r="C302" t="s">
        <v>8219</v>
      </c>
      <c r="D302">
        <v>34</v>
      </c>
      <c r="G302" t="s">
        <v>8221</v>
      </c>
      <c r="H302">
        <v>0</v>
      </c>
    </row>
    <row r="303" spans="3:8" x14ac:dyDescent="0.3">
      <c r="C303" t="s">
        <v>8219</v>
      </c>
      <c r="D303">
        <v>56</v>
      </c>
      <c r="G303" t="s">
        <v>8221</v>
      </c>
      <c r="H303">
        <v>6</v>
      </c>
    </row>
    <row r="304" spans="3:8" x14ac:dyDescent="0.3">
      <c r="C304" t="s">
        <v>8219</v>
      </c>
      <c r="D304">
        <v>31</v>
      </c>
      <c r="G304" t="s">
        <v>8221</v>
      </c>
      <c r="H304">
        <v>0</v>
      </c>
    </row>
    <row r="305" spans="3:8" x14ac:dyDescent="0.3">
      <c r="C305" t="s">
        <v>8219</v>
      </c>
      <c r="D305">
        <v>84</v>
      </c>
      <c r="G305" t="s">
        <v>8221</v>
      </c>
      <c r="H305">
        <v>1</v>
      </c>
    </row>
    <row r="306" spans="3:8" x14ac:dyDescent="0.3">
      <c r="C306" t="s">
        <v>8219</v>
      </c>
      <c r="D306">
        <v>130</v>
      </c>
      <c r="G306" t="s">
        <v>8221</v>
      </c>
      <c r="H306">
        <v>0</v>
      </c>
    </row>
    <row r="307" spans="3:8" x14ac:dyDescent="0.3">
      <c r="C307" t="s">
        <v>8219</v>
      </c>
      <c r="D307">
        <v>12</v>
      </c>
      <c r="G307" t="s">
        <v>8221</v>
      </c>
      <c r="H307">
        <v>44</v>
      </c>
    </row>
    <row r="308" spans="3:8" x14ac:dyDescent="0.3">
      <c r="C308" t="s">
        <v>8219</v>
      </c>
      <c r="D308">
        <v>23</v>
      </c>
      <c r="G308" t="s">
        <v>8221</v>
      </c>
      <c r="H308">
        <v>0</v>
      </c>
    </row>
    <row r="309" spans="3:8" x14ac:dyDescent="0.3">
      <c r="C309" t="s">
        <v>8219</v>
      </c>
      <c r="D309">
        <v>158</v>
      </c>
      <c r="G309" t="s">
        <v>8221</v>
      </c>
      <c r="H309">
        <v>3</v>
      </c>
    </row>
    <row r="310" spans="3:8" x14ac:dyDescent="0.3">
      <c r="C310" t="s">
        <v>8219</v>
      </c>
      <c r="D310">
        <v>30</v>
      </c>
      <c r="G310" t="s">
        <v>8221</v>
      </c>
      <c r="H310">
        <v>0</v>
      </c>
    </row>
    <row r="311" spans="3:8" x14ac:dyDescent="0.3">
      <c r="C311" t="s">
        <v>8219</v>
      </c>
      <c r="D311">
        <v>18</v>
      </c>
      <c r="G311" t="s">
        <v>8221</v>
      </c>
      <c r="H311">
        <v>52</v>
      </c>
    </row>
    <row r="312" spans="3:8" x14ac:dyDescent="0.3">
      <c r="C312" t="s">
        <v>8219</v>
      </c>
      <c r="D312">
        <v>29</v>
      </c>
      <c r="G312" t="s">
        <v>8221</v>
      </c>
      <c r="H312">
        <v>0</v>
      </c>
    </row>
    <row r="313" spans="3:8" x14ac:dyDescent="0.3">
      <c r="C313" t="s">
        <v>8219</v>
      </c>
      <c r="D313">
        <v>31</v>
      </c>
      <c r="G313" t="s">
        <v>8221</v>
      </c>
      <c r="H313">
        <v>1</v>
      </c>
    </row>
    <row r="314" spans="3:8" x14ac:dyDescent="0.3">
      <c r="C314" t="s">
        <v>8219</v>
      </c>
      <c r="D314">
        <v>173</v>
      </c>
      <c r="G314" t="s">
        <v>8221</v>
      </c>
      <c r="H314">
        <v>1</v>
      </c>
    </row>
    <row r="315" spans="3:8" x14ac:dyDescent="0.3">
      <c r="C315" t="s">
        <v>8219</v>
      </c>
      <c r="D315">
        <v>17</v>
      </c>
      <c r="G315" t="s">
        <v>8221</v>
      </c>
      <c r="H315">
        <v>2</v>
      </c>
    </row>
    <row r="316" spans="3:8" x14ac:dyDescent="0.3">
      <c r="C316" t="s">
        <v>8219</v>
      </c>
      <c r="D316">
        <v>48</v>
      </c>
      <c r="G316" t="s">
        <v>8221</v>
      </c>
      <c r="H316">
        <v>9</v>
      </c>
    </row>
    <row r="317" spans="3:8" x14ac:dyDescent="0.3">
      <c r="C317" t="s">
        <v>8219</v>
      </c>
      <c r="D317">
        <v>59</v>
      </c>
      <c r="G317" t="s">
        <v>8221</v>
      </c>
      <c r="H317">
        <v>5</v>
      </c>
    </row>
    <row r="318" spans="3:8" x14ac:dyDescent="0.3">
      <c r="C318" t="s">
        <v>8219</v>
      </c>
      <c r="D318">
        <v>39</v>
      </c>
      <c r="G318" t="s">
        <v>8221</v>
      </c>
      <c r="H318">
        <v>57</v>
      </c>
    </row>
    <row r="319" spans="3:8" x14ac:dyDescent="0.3">
      <c r="C319" t="s">
        <v>8219</v>
      </c>
      <c r="D319">
        <v>59</v>
      </c>
      <c r="G319" t="s">
        <v>8221</v>
      </c>
      <c r="H319">
        <v>3</v>
      </c>
    </row>
    <row r="320" spans="3:8" x14ac:dyDescent="0.3">
      <c r="C320" t="s">
        <v>8219</v>
      </c>
      <c r="D320">
        <v>60</v>
      </c>
      <c r="G320" t="s">
        <v>8221</v>
      </c>
      <c r="H320">
        <v>1</v>
      </c>
    </row>
    <row r="321" spans="3:8" x14ac:dyDescent="0.3">
      <c r="C321" t="s">
        <v>8219</v>
      </c>
      <c r="D321">
        <v>20</v>
      </c>
      <c r="G321" t="s">
        <v>8221</v>
      </c>
      <c r="H321">
        <v>6</v>
      </c>
    </row>
    <row r="322" spans="3:8" x14ac:dyDescent="0.3">
      <c r="C322" t="s">
        <v>8219</v>
      </c>
      <c r="D322">
        <v>2</v>
      </c>
      <c r="G322" t="s">
        <v>8221</v>
      </c>
      <c r="H322">
        <v>48</v>
      </c>
    </row>
    <row r="323" spans="3:8" x14ac:dyDescent="0.3">
      <c r="C323" t="s">
        <v>8219</v>
      </c>
      <c r="D323">
        <v>315</v>
      </c>
      <c r="G323" t="s">
        <v>8221</v>
      </c>
      <c r="H323">
        <v>2</v>
      </c>
    </row>
    <row r="324" spans="3:8" x14ac:dyDescent="0.3">
      <c r="C324" t="s">
        <v>8219</v>
      </c>
      <c r="D324">
        <v>2174</v>
      </c>
      <c r="G324" t="s">
        <v>8221</v>
      </c>
      <c r="H324">
        <v>4</v>
      </c>
    </row>
    <row r="325" spans="3:8" x14ac:dyDescent="0.3">
      <c r="C325" t="s">
        <v>8219</v>
      </c>
      <c r="D325">
        <v>152</v>
      </c>
      <c r="G325" t="s">
        <v>8221</v>
      </c>
      <c r="H325">
        <v>5</v>
      </c>
    </row>
    <row r="326" spans="3:8" x14ac:dyDescent="0.3">
      <c r="C326" t="s">
        <v>8219</v>
      </c>
      <c r="D326">
        <v>1021</v>
      </c>
      <c r="G326" t="s">
        <v>8221</v>
      </c>
      <c r="H326">
        <v>79</v>
      </c>
    </row>
    <row r="327" spans="3:8" x14ac:dyDescent="0.3">
      <c r="C327" t="s">
        <v>8219</v>
      </c>
      <c r="D327">
        <v>237</v>
      </c>
      <c r="G327" t="s">
        <v>8221</v>
      </c>
      <c r="H327">
        <v>2</v>
      </c>
    </row>
    <row r="328" spans="3:8" x14ac:dyDescent="0.3">
      <c r="C328" t="s">
        <v>8219</v>
      </c>
      <c r="D328">
        <v>27</v>
      </c>
      <c r="G328" t="s">
        <v>8221</v>
      </c>
      <c r="H328">
        <v>11</v>
      </c>
    </row>
    <row r="329" spans="3:8" x14ac:dyDescent="0.3">
      <c r="C329" t="s">
        <v>8219</v>
      </c>
      <c r="D329">
        <v>17</v>
      </c>
      <c r="G329" t="s">
        <v>8221</v>
      </c>
      <c r="H329">
        <v>11</v>
      </c>
    </row>
    <row r="330" spans="3:8" x14ac:dyDescent="0.3">
      <c r="C330" t="s">
        <v>8219</v>
      </c>
      <c r="D330">
        <v>27</v>
      </c>
      <c r="G330" t="s">
        <v>8221</v>
      </c>
      <c r="H330">
        <v>1</v>
      </c>
    </row>
    <row r="331" spans="3:8" x14ac:dyDescent="0.3">
      <c r="C331" t="s">
        <v>8219</v>
      </c>
      <c r="D331">
        <v>82</v>
      </c>
      <c r="G331" t="s">
        <v>8221</v>
      </c>
      <c r="H331">
        <v>3</v>
      </c>
    </row>
    <row r="332" spans="3:8" x14ac:dyDescent="0.3">
      <c r="C332" t="s">
        <v>8219</v>
      </c>
      <c r="D332">
        <v>48</v>
      </c>
      <c r="G332" t="s">
        <v>8221</v>
      </c>
      <c r="H332">
        <v>5</v>
      </c>
    </row>
    <row r="333" spans="3:8" x14ac:dyDescent="0.3">
      <c r="C333" t="s">
        <v>8219</v>
      </c>
      <c r="D333">
        <v>105</v>
      </c>
      <c r="G333" t="s">
        <v>8221</v>
      </c>
      <c r="H333">
        <v>12</v>
      </c>
    </row>
    <row r="334" spans="3:8" x14ac:dyDescent="0.3">
      <c r="C334" t="s">
        <v>8219</v>
      </c>
      <c r="D334">
        <v>28</v>
      </c>
      <c r="G334" t="s">
        <v>8221</v>
      </c>
      <c r="H334">
        <v>2</v>
      </c>
    </row>
    <row r="335" spans="3:8" x14ac:dyDescent="0.3">
      <c r="C335" t="s">
        <v>8219</v>
      </c>
      <c r="D335">
        <v>1107</v>
      </c>
      <c r="G335" t="s">
        <v>8221</v>
      </c>
      <c r="H335">
        <v>5</v>
      </c>
    </row>
    <row r="336" spans="3:8" x14ac:dyDescent="0.3">
      <c r="C336" t="s">
        <v>8219</v>
      </c>
      <c r="D336">
        <v>1013</v>
      </c>
      <c r="G336" t="s">
        <v>8221</v>
      </c>
      <c r="H336">
        <v>21</v>
      </c>
    </row>
    <row r="337" spans="3:8" x14ac:dyDescent="0.3">
      <c r="C337" t="s">
        <v>8219</v>
      </c>
      <c r="D337">
        <v>274</v>
      </c>
      <c r="G337" t="s">
        <v>8221</v>
      </c>
      <c r="H337">
        <v>0</v>
      </c>
    </row>
    <row r="338" spans="3:8" x14ac:dyDescent="0.3">
      <c r="C338" t="s">
        <v>8219</v>
      </c>
      <c r="D338">
        <v>87</v>
      </c>
      <c r="G338" t="s">
        <v>8221</v>
      </c>
      <c r="H338">
        <v>45</v>
      </c>
    </row>
    <row r="339" spans="3:8" x14ac:dyDescent="0.3">
      <c r="C339" t="s">
        <v>8219</v>
      </c>
      <c r="D339">
        <v>99</v>
      </c>
      <c r="G339" t="s">
        <v>8221</v>
      </c>
      <c r="H339">
        <v>29</v>
      </c>
    </row>
    <row r="340" spans="3:8" x14ac:dyDescent="0.3">
      <c r="C340" t="s">
        <v>8219</v>
      </c>
      <c r="D340">
        <v>276</v>
      </c>
      <c r="G340" t="s">
        <v>8221</v>
      </c>
      <c r="H340">
        <v>2</v>
      </c>
    </row>
    <row r="341" spans="3:8" x14ac:dyDescent="0.3">
      <c r="C341" t="s">
        <v>8219</v>
      </c>
      <c r="D341">
        <v>21</v>
      </c>
      <c r="G341" t="s">
        <v>8221</v>
      </c>
      <c r="H341">
        <v>30</v>
      </c>
    </row>
    <row r="342" spans="3:8" x14ac:dyDescent="0.3">
      <c r="C342" t="s">
        <v>8219</v>
      </c>
      <c r="D342">
        <v>41</v>
      </c>
      <c r="G342" t="s">
        <v>8221</v>
      </c>
      <c r="H342">
        <v>8</v>
      </c>
    </row>
    <row r="343" spans="3:8" x14ac:dyDescent="0.3">
      <c r="C343" t="s">
        <v>8219</v>
      </c>
      <c r="D343">
        <v>119</v>
      </c>
      <c r="G343" t="s">
        <v>8221</v>
      </c>
      <c r="H343">
        <v>1</v>
      </c>
    </row>
    <row r="344" spans="3:8" x14ac:dyDescent="0.3">
      <c r="C344" t="s">
        <v>8219</v>
      </c>
      <c r="D344">
        <v>153</v>
      </c>
      <c r="G344" t="s">
        <v>8221</v>
      </c>
      <c r="H344">
        <v>14</v>
      </c>
    </row>
    <row r="345" spans="3:8" x14ac:dyDescent="0.3">
      <c r="C345" t="s">
        <v>8219</v>
      </c>
      <c r="D345">
        <v>100</v>
      </c>
      <c r="G345" t="s">
        <v>8221</v>
      </c>
      <c r="H345">
        <v>24</v>
      </c>
    </row>
    <row r="346" spans="3:8" x14ac:dyDescent="0.3">
      <c r="C346" t="s">
        <v>8219</v>
      </c>
      <c r="D346">
        <v>143</v>
      </c>
      <c r="G346" t="s">
        <v>8221</v>
      </c>
      <c r="H346">
        <v>2</v>
      </c>
    </row>
    <row r="347" spans="3:8" x14ac:dyDescent="0.3">
      <c r="C347" t="s">
        <v>8219</v>
      </c>
      <c r="D347">
        <v>140</v>
      </c>
      <c r="G347" t="s">
        <v>8221</v>
      </c>
      <c r="H347">
        <v>21</v>
      </c>
    </row>
    <row r="348" spans="3:8" x14ac:dyDescent="0.3">
      <c r="C348" t="s">
        <v>8219</v>
      </c>
      <c r="D348">
        <v>35</v>
      </c>
      <c r="G348" t="s">
        <v>8221</v>
      </c>
      <c r="H348">
        <v>7</v>
      </c>
    </row>
    <row r="349" spans="3:8" x14ac:dyDescent="0.3">
      <c r="C349" t="s">
        <v>8219</v>
      </c>
      <c r="D349">
        <v>149</v>
      </c>
      <c r="G349" t="s">
        <v>8221</v>
      </c>
      <c r="H349">
        <v>0</v>
      </c>
    </row>
    <row r="350" spans="3:8" x14ac:dyDescent="0.3">
      <c r="C350" t="s">
        <v>8219</v>
      </c>
      <c r="D350">
        <v>130</v>
      </c>
      <c r="G350" t="s">
        <v>8221</v>
      </c>
      <c r="H350">
        <v>4</v>
      </c>
    </row>
    <row r="351" spans="3:8" x14ac:dyDescent="0.3">
      <c r="C351" t="s">
        <v>8219</v>
      </c>
      <c r="D351">
        <v>120</v>
      </c>
      <c r="G351" t="s">
        <v>8221</v>
      </c>
      <c r="H351">
        <v>32</v>
      </c>
    </row>
    <row r="352" spans="3:8" x14ac:dyDescent="0.3">
      <c r="C352" t="s">
        <v>8219</v>
      </c>
      <c r="D352">
        <v>265</v>
      </c>
      <c r="G352" t="s">
        <v>8221</v>
      </c>
      <c r="H352">
        <v>4</v>
      </c>
    </row>
    <row r="353" spans="3:8" x14ac:dyDescent="0.3">
      <c r="C353" t="s">
        <v>8219</v>
      </c>
      <c r="D353">
        <v>71</v>
      </c>
      <c r="G353" t="s">
        <v>8221</v>
      </c>
      <c r="H353">
        <v>9</v>
      </c>
    </row>
    <row r="354" spans="3:8" x14ac:dyDescent="0.3">
      <c r="C354" t="s">
        <v>8219</v>
      </c>
      <c r="D354">
        <v>13</v>
      </c>
      <c r="G354" t="s">
        <v>8221</v>
      </c>
      <c r="H354">
        <v>17</v>
      </c>
    </row>
    <row r="355" spans="3:8" x14ac:dyDescent="0.3">
      <c r="C355" t="s">
        <v>8219</v>
      </c>
      <c r="D355">
        <v>169</v>
      </c>
      <c r="G355" t="s">
        <v>8221</v>
      </c>
      <c r="H355">
        <v>5</v>
      </c>
    </row>
    <row r="356" spans="3:8" x14ac:dyDescent="0.3">
      <c r="C356" t="s">
        <v>8219</v>
      </c>
      <c r="D356">
        <v>57</v>
      </c>
      <c r="G356" t="s">
        <v>8221</v>
      </c>
      <c r="H356">
        <v>53</v>
      </c>
    </row>
    <row r="357" spans="3:8" x14ac:dyDescent="0.3">
      <c r="C357" t="s">
        <v>8219</v>
      </c>
      <c r="D357">
        <v>229</v>
      </c>
      <c r="G357" t="s">
        <v>8221</v>
      </c>
      <c r="H357">
        <v>7</v>
      </c>
    </row>
    <row r="358" spans="3:8" x14ac:dyDescent="0.3">
      <c r="C358" t="s">
        <v>8219</v>
      </c>
      <c r="D358">
        <v>108</v>
      </c>
      <c r="G358" t="s">
        <v>8221</v>
      </c>
      <c r="H358">
        <v>72</v>
      </c>
    </row>
    <row r="359" spans="3:8" x14ac:dyDescent="0.3">
      <c r="C359" t="s">
        <v>8219</v>
      </c>
      <c r="D359">
        <v>108</v>
      </c>
      <c r="G359" t="s">
        <v>8221</v>
      </c>
      <c r="H359">
        <v>0</v>
      </c>
    </row>
    <row r="360" spans="3:8" x14ac:dyDescent="0.3">
      <c r="C360" t="s">
        <v>8219</v>
      </c>
      <c r="D360">
        <v>41</v>
      </c>
      <c r="G360" t="s">
        <v>8221</v>
      </c>
      <c r="H360">
        <v>2</v>
      </c>
    </row>
    <row r="361" spans="3:8" x14ac:dyDescent="0.3">
      <c r="C361" t="s">
        <v>8219</v>
      </c>
      <c r="D361">
        <v>139</v>
      </c>
      <c r="G361" t="s">
        <v>8221</v>
      </c>
      <c r="H361">
        <v>8</v>
      </c>
    </row>
    <row r="362" spans="3:8" x14ac:dyDescent="0.3">
      <c r="C362" t="s">
        <v>8219</v>
      </c>
      <c r="D362">
        <v>19</v>
      </c>
      <c r="G362" t="s">
        <v>8221</v>
      </c>
      <c r="H362">
        <v>2</v>
      </c>
    </row>
    <row r="363" spans="3:8" x14ac:dyDescent="0.3">
      <c r="C363" t="s">
        <v>8219</v>
      </c>
      <c r="D363">
        <v>94</v>
      </c>
      <c r="G363" t="s">
        <v>8221</v>
      </c>
      <c r="H363">
        <v>0</v>
      </c>
    </row>
    <row r="364" spans="3:8" x14ac:dyDescent="0.3">
      <c r="C364" t="s">
        <v>8219</v>
      </c>
      <c r="D364">
        <v>23</v>
      </c>
      <c r="G364" t="s">
        <v>8221</v>
      </c>
      <c r="H364">
        <v>3</v>
      </c>
    </row>
    <row r="365" spans="3:8" x14ac:dyDescent="0.3">
      <c r="C365" t="s">
        <v>8219</v>
      </c>
      <c r="D365">
        <v>15</v>
      </c>
      <c r="G365" t="s">
        <v>8221</v>
      </c>
      <c r="H365">
        <v>4</v>
      </c>
    </row>
    <row r="366" spans="3:8" x14ac:dyDescent="0.3">
      <c r="C366" t="s">
        <v>8219</v>
      </c>
      <c r="D366">
        <v>62</v>
      </c>
      <c r="G366" t="s">
        <v>8221</v>
      </c>
      <c r="H366">
        <v>3</v>
      </c>
    </row>
    <row r="367" spans="3:8" x14ac:dyDescent="0.3">
      <c r="C367" t="s">
        <v>8219</v>
      </c>
      <c r="D367">
        <v>74</v>
      </c>
      <c r="G367" t="s">
        <v>8221</v>
      </c>
      <c r="H367">
        <v>6</v>
      </c>
    </row>
    <row r="368" spans="3:8" x14ac:dyDescent="0.3">
      <c r="C368" t="s">
        <v>8219</v>
      </c>
      <c r="D368">
        <v>97</v>
      </c>
      <c r="G368" t="s">
        <v>8221</v>
      </c>
      <c r="H368">
        <v>0</v>
      </c>
    </row>
    <row r="369" spans="3:8" x14ac:dyDescent="0.3">
      <c r="C369" t="s">
        <v>8219</v>
      </c>
      <c r="D369">
        <v>55</v>
      </c>
      <c r="G369" t="s">
        <v>8221</v>
      </c>
      <c r="H369">
        <v>0</v>
      </c>
    </row>
    <row r="370" spans="3:8" x14ac:dyDescent="0.3">
      <c r="C370" t="s">
        <v>8219</v>
      </c>
      <c r="D370">
        <v>44</v>
      </c>
      <c r="G370" t="s">
        <v>8221</v>
      </c>
      <c r="H370">
        <v>0</v>
      </c>
    </row>
    <row r="371" spans="3:8" x14ac:dyDescent="0.3">
      <c r="C371" t="s">
        <v>8219</v>
      </c>
      <c r="D371">
        <v>110</v>
      </c>
      <c r="G371" t="s">
        <v>8221</v>
      </c>
      <c r="H371">
        <v>8</v>
      </c>
    </row>
    <row r="372" spans="3:8" x14ac:dyDescent="0.3">
      <c r="C372" t="s">
        <v>8219</v>
      </c>
      <c r="D372">
        <v>59</v>
      </c>
      <c r="G372" t="s">
        <v>8221</v>
      </c>
      <c r="H372">
        <v>5</v>
      </c>
    </row>
    <row r="373" spans="3:8" x14ac:dyDescent="0.3">
      <c r="C373" t="s">
        <v>8219</v>
      </c>
      <c r="D373">
        <v>62</v>
      </c>
      <c r="G373" t="s">
        <v>8221</v>
      </c>
      <c r="H373">
        <v>0</v>
      </c>
    </row>
    <row r="374" spans="3:8" x14ac:dyDescent="0.3">
      <c r="C374" t="s">
        <v>8219</v>
      </c>
      <c r="D374">
        <v>105</v>
      </c>
      <c r="G374" t="s">
        <v>8221</v>
      </c>
      <c r="H374">
        <v>2</v>
      </c>
    </row>
    <row r="375" spans="3:8" x14ac:dyDescent="0.3">
      <c r="C375" t="s">
        <v>8219</v>
      </c>
      <c r="D375">
        <v>26</v>
      </c>
      <c r="G375" t="s">
        <v>8221</v>
      </c>
      <c r="H375">
        <v>24</v>
      </c>
    </row>
    <row r="376" spans="3:8" x14ac:dyDescent="0.3">
      <c r="C376" t="s">
        <v>8219</v>
      </c>
      <c r="D376">
        <v>49</v>
      </c>
      <c r="G376" t="s">
        <v>8221</v>
      </c>
      <c r="H376">
        <v>0</v>
      </c>
    </row>
    <row r="377" spans="3:8" x14ac:dyDescent="0.3">
      <c r="C377" t="s">
        <v>8219</v>
      </c>
      <c r="D377">
        <v>68</v>
      </c>
      <c r="G377" t="s">
        <v>8221</v>
      </c>
      <c r="H377">
        <v>9</v>
      </c>
    </row>
    <row r="378" spans="3:8" x14ac:dyDescent="0.3">
      <c r="C378" t="s">
        <v>8219</v>
      </c>
      <c r="D378">
        <v>22</v>
      </c>
      <c r="G378" t="s">
        <v>8221</v>
      </c>
      <c r="H378">
        <v>0</v>
      </c>
    </row>
    <row r="379" spans="3:8" x14ac:dyDescent="0.3">
      <c r="C379" t="s">
        <v>8219</v>
      </c>
      <c r="D379">
        <v>18</v>
      </c>
      <c r="G379" t="s">
        <v>8221</v>
      </c>
      <c r="H379">
        <v>1</v>
      </c>
    </row>
    <row r="380" spans="3:8" x14ac:dyDescent="0.3">
      <c r="C380" t="s">
        <v>8219</v>
      </c>
      <c r="D380">
        <v>19</v>
      </c>
      <c r="G380" t="s">
        <v>8221</v>
      </c>
      <c r="H380">
        <v>10</v>
      </c>
    </row>
    <row r="381" spans="3:8" x14ac:dyDescent="0.3">
      <c r="C381" t="s">
        <v>8219</v>
      </c>
      <c r="D381">
        <v>99</v>
      </c>
      <c r="G381" t="s">
        <v>8221</v>
      </c>
      <c r="H381">
        <v>1</v>
      </c>
    </row>
    <row r="382" spans="3:8" x14ac:dyDescent="0.3">
      <c r="C382" t="s">
        <v>8219</v>
      </c>
      <c r="D382">
        <v>27</v>
      </c>
      <c r="G382" t="s">
        <v>8221</v>
      </c>
      <c r="H382">
        <v>0</v>
      </c>
    </row>
    <row r="383" spans="3:8" x14ac:dyDescent="0.3">
      <c r="C383" t="s">
        <v>8219</v>
      </c>
      <c r="D383">
        <v>25</v>
      </c>
      <c r="G383" t="s">
        <v>8221</v>
      </c>
      <c r="H383">
        <v>20</v>
      </c>
    </row>
    <row r="384" spans="3:8" x14ac:dyDescent="0.3">
      <c r="C384" t="s">
        <v>8219</v>
      </c>
      <c r="D384">
        <v>14</v>
      </c>
      <c r="G384" t="s">
        <v>8221</v>
      </c>
      <c r="H384">
        <v>30</v>
      </c>
    </row>
    <row r="385" spans="3:8" x14ac:dyDescent="0.3">
      <c r="C385" t="s">
        <v>8219</v>
      </c>
      <c r="D385">
        <v>35</v>
      </c>
      <c r="G385" t="s">
        <v>8221</v>
      </c>
      <c r="H385">
        <v>6</v>
      </c>
    </row>
    <row r="386" spans="3:8" x14ac:dyDescent="0.3">
      <c r="C386" t="s">
        <v>8219</v>
      </c>
      <c r="D386">
        <v>10</v>
      </c>
      <c r="G386" t="s">
        <v>8221</v>
      </c>
      <c r="H386">
        <v>15</v>
      </c>
    </row>
    <row r="387" spans="3:8" x14ac:dyDescent="0.3">
      <c r="C387" t="s">
        <v>8219</v>
      </c>
      <c r="D387">
        <v>29</v>
      </c>
      <c r="G387" t="s">
        <v>8221</v>
      </c>
      <c r="H387">
        <v>5</v>
      </c>
    </row>
    <row r="388" spans="3:8" x14ac:dyDescent="0.3">
      <c r="C388" t="s">
        <v>8219</v>
      </c>
      <c r="D388">
        <v>44</v>
      </c>
      <c r="G388" t="s">
        <v>8221</v>
      </c>
      <c r="H388">
        <v>0</v>
      </c>
    </row>
    <row r="389" spans="3:8" x14ac:dyDescent="0.3">
      <c r="C389" t="s">
        <v>8219</v>
      </c>
      <c r="D389">
        <v>17</v>
      </c>
      <c r="G389" t="s">
        <v>8221</v>
      </c>
      <c r="H389">
        <v>0</v>
      </c>
    </row>
    <row r="390" spans="3:8" x14ac:dyDescent="0.3">
      <c r="C390" t="s">
        <v>8219</v>
      </c>
      <c r="D390">
        <v>34</v>
      </c>
      <c r="G390" t="s">
        <v>8221</v>
      </c>
      <c r="H390">
        <v>28</v>
      </c>
    </row>
    <row r="391" spans="3:8" x14ac:dyDescent="0.3">
      <c r="C391" t="s">
        <v>8219</v>
      </c>
      <c r="D391">
        <v>14</v>
      </c>
      <c r="G391" t="s">
        <v>8221</v>
      </c>
      <c r="H391">
        <v>0</v>
      </c>
    </row>
    <row r="392" spans="3:8" x14ac:dyDescent="0.3">
      <c r="C392" t="s">
        <v>8219</v>
      </c>
      <c r="D392">
        <v>156</v>
      </c>
      <c r="G392" t="s">
        <v>8221</v>
      </c>
      <c r="H392">
        <v>5</v>
      </c>
    </row>
    <row r="393" spans="3:8" x14ac:dyDescent="0.3">
      <c r="C393" t="s">
        <v>8219</v>
      </c>
      <c r="D393">
        <v>128</v>
      </c>
      <c r="G393" t="s">
        <v>8221</v>
      </c>
      <c r="H393">
        <v>7</v>
      </c>
    </row>
    <row r="394" spans="3:8" x14ac:dyDescent="0.3">
      <c r="C394" t="s">
        <v>8219</v>
      </c>
      <c r="D394">
        <v>60</v>
      </c>
      <c r="G394" t="s">
        <v>8221</v>
      </c>
      <c r="H394">
        <v>30</v>
      </c>
    </row>
    <row r="395" spans="3:8" x14ac:dyDescent="0.3">
      <c r="C395" t="s">
        <v>8219</v>
      </c>
      <c r="D395">
        <v>32</v>
      </c>
      <c r="G395" t="s">
        <v>8221</v>
      </c>
      <c r="H395">
        <v>2</v>
      </c>
    </row>
    <row r="396" spans="3:8" x14ac:dyDescent="0.3">
      <c r="C396" t="s">
        <v>8219</v>
      </c>
      <c r="D396">
        <v>53</v>
      </c>
      <c r="G396" t="s">
        <v>8221</v>
      </c>
      <c r="H396">
        <v>30</v>
      </c>
    </row>
    <row r="397" spans="3:8" x14ac:dyDescent="0.3">
      <c r="C397" t="s">
        <v>8219</v>
      </c>
      <c r="D397">
        <v>184</v>
      </c>
      <c r="G397" t="s">
        <v>8221</v>
      </c>
      <c r="H397">
        <v>2</v>
      </c>
    </row>
    <row r="398" spans="3:8" x14ac:dyDescent="0.3">
      <c r="C398" t="s">
        <v>8219</v>
      </c>
      <c r="D398">
        <v>90</v>
      </c>
      <c r="G398" t="s">
        <v>8221</v>
      </c>
      <c r="H398">
        <v>0</v>
      </c>
    </row>
    <row r="399" spans="3:8" x14ac:dyDescent="0.3">
      <c r="C399" t="s">
        <v>8219</v>
      </c>
      <c r="D399">
        <v>71</v>
      </c>
      <c r="G399" t="s">
        <v>8221</v>
      </c>
      <c r="H399">
        <v>2</v>
      </c>
    </row>
    <row r="400" spans="3:8" x14ac:dyDescent="0.3">
      <c r="C400" t="s">
        <v>8219</v>
      </c>
      <c r="D400">
        <v>87</v>
      </c>
      <c r="G400" t="s">
        <v>8221</v>
      </c>
      <c r="H400">
        <v>1</v>
      </c>
    </row>
    <row r="401" spans="3:8" x14ac:dyDescent="0.3">
      <c r="C401" t="s">
        <v>8219</v>
      </c>
      <c r="D401">
        <v>28</v>
      </c>
      <c r="G401" t="s">
        <v>8221</v>
      </c>
      <c r="H401">
        <v>2</v>
      </c>
    </row>
    <row r="402" spans="3:8" x14ac:dyDescent="0.3">
      <c r="C402" t="s">
        <v>8219</v>
      </c>
      <c r="D402">
        <v>56</v>
      </c>
      <c r="G402" t="s">
        <v>8221</v>
      </c>
      <c r="H402">
        <v>14</v>
      </c>
    </row>
    <row r="403" spans="3:8" x14ac:dyDescent="0.3">
      <c r="C403" t="s">
        <v>8219</v>
      </c>
      <c r="D403">
        <v>51</v>
      </c>
      <c r="G403" t="s">
        <v>8221</v>
      </c>
      <c r="H403">
        <v>31</v>
      </c>
    </row>
    <row r="404" spans="3:8" x14ac:dyDescent="0.3">
      <c r="C404" t="s">
        <v>8219</v>
      </c>
      <c r="D404">
        <v>75</v>
      </c>
      <c r="G404" t="s">
        <v>8221</v>
      </c>
      <c r="H404">
        <v>16</v>
      </c>
    </row>
    <row r="405" spans="3:8" x14ac:dyDescent="0.3">
      <c r="C405" t="s">
        <v>8219</v>
      </c>
      <c r="D405">
        <v>38</v>
      </c>
      <c r="G405" t="s">
        <v>8221</v>
      </c>
      <c r="H405">
        <v>12</v>
      </c>
    </row>
    <row r="406" spans="3:8" x14ac:dyDescent="0.3">
      <c r="C406" t="s">
        <v>8219</v>
      </c>
      <c r="D406">
        <v>18</v>
      </c>
      <c r="G406" t="s">
        <v>8221</v>
      </c>
      <c r="H406">
        <v>96</v>
      </c>
    </row>
    <row r="407" spans="3:8" x14ac:dyDescent="0.3">
      <c r="C407" t="s">
        <v>8219</v>
      </c>
      <c r="D407">
        <v>54</v>
      </c>
      <c r="G407" t="s">
        <v>8221</v>
      </c>
      <c r="H407">
        <v>16</v>
      </c>
    </row>
    <row r="408" spans="3:8" x14ac:dyDescent="0.3">
      <c r="C408" t="s">
        <v>8219</v>
      </c>
      <c r="D408">
        <v>71</v>
      </c>
      <c r="G408" t="s">
        <v>8221</v>
      </c>
      <c r="H408">
        <v>5</v>
      </c>
    </row>
    <row r="409" spans="3:8" x14ac:dyDescent="0.3">
      <c r="C409" t="s">
        <v>8219</v>
      </c>
      <c r="D409">
        <v>57</v>
      </c>
      <c r="G409" t="s">
        <v>8221</v>
      </c>
      <c r="H409">
        <v>0</v>
      </c>
    </row>
    <row r="410" spans="3:8" x14ac:dyDescent="0.3">
      <c r="C410" t="s">
        <v>8219</v>
      </c>
      <c r="D410">
        <v>43</v>
      </c>
      <c r="G410" t="s">
        <v>8221</v>
      </c>
      <c r="H410">
        <v>8</v>
      </c>
    </row>
    <row r="411" spans="3:8" x14ac:dyDescent="0.3">
      <c r="C411" t="s">
        <v>8219</v>
      </c>
      <c r="D411">
        <v>52</v>
      </c>
      <c r="G411" t="s">
        <v>8221</v>
      </c>
      <c r="H411">
        <v>7</v>
      </c>
    </row>
    <row r="412" spans="3:8" x14ac:dyDescent="0.3">
      <c r="C412" t="s">
        <v>8219</v>
      </c>
      <c r="D412">
        <v>27</v>
      </c>
      <c r="G412" t="s">
        <v>8221</v>
      </c>
      <c r="H412">
        <v>24</v>
      </c>
    </row>
    <row r="413" spans="3:8" x14ac:dyDescent="0.3">
      <c r="C413" t="s">
        <v>8219</v>
      </c>
      <c r="D413">
        <v>12</v>
      </c>
      <c r="G413" t="s">
        <v>8221</v>
      </c>
      <c r="H413">
        <v>121</v>
      </c>
    </row>
    <row r="414" spans="3:8" x14ac:dyDescent="0.3">
      <c r="C414" t="s">
        <v>8219</v>
      </c>
      <c r="D414">
        <v>33</v>
      </c>
      <c r="G414" t="s">
        <v>8221</v>
      </c>
      <c r="H414">
        <v>196</v>
      </c>
    </row>
    <row r="415" spans="3:8" x14ac:dyDescent="0.3">
      <c r="C415" t="s">
        <v>8219</v>
      </c>
      <c r="D415">
        <v>96</v>
      </c>
      <c r="G415" t="s">
        <v>8221</v>
      </c>
      <c r="H415">
        <v>5</v>
      </c>
    </row>
    <row r="416" spans="3:8" x14ac:dyDescent="0.3">
      <c r="C416" t="s">
        <v>8219</v>
      </c>
      <c r="D416">
        <v>28</v>
      </c>
      <c r="G416" t="s">
        <v>8221</v>
      </c>
      <c r="H416">
        <v>73</v>
      </c>
    </row>
    <row r="417" spans="3:8" x14ac:dyDescent="0.3">
      <c r="C417" t="s">
        <v>8219</v>
      </c>
      <c r="D417">
        <v>43</v>
      </c>
      <c r="G417" t="s">
        <v>8221</v>
      </c>
      <c r="H417">
        <v>93</v>
      </c>
    </row>
    <row r="418" spans="3:8" x14ac:dyDescent="0.3">
      <c r="C418" t="s">
        <v>8219</v>
      </c>
      <c r="D418">
        <v>205</v>
      </c>
      <c r="G418" t="s">
        <v>8221</v>
      </c>
      <c r="H418">
        <v>17</v>
      </c>
    </row>
    <row r="419" spans="3:8" x14ac:dyDescent="0.3">
      <c r="C419" t="s">
        <v>8219</v>
      </c>
      <c r="D419">
        <v>23</v>
      </c>
      <c r="G419" t="s">
        <v>8221</v>
      </c>
      <c r="H419">
        <v>7</v>
      </c>
    </row>
    <row r="420" spans="3:8" x14ac:dyDescent="0.3">
      <c r="C420" t="s">
        <v>8219</v>
      </c>
      <c r="D420">
        <v>19</v>
      </c>
      <c r="G420" t="s">
        <v>8221</v>
      </c>
      <c r="H420">
        <v>17</v>
      </c>
    </row>
    <row r="421" spans="3:8" x14ac:dyDescent="0.3">
      <c r="C421" t="s">
        <v>8219</v>
      </c>
      <c r="D421">
        <v>14</v>
      </c>
      <c r="G421" t="s">
        <v>8221</v>
      </c>
      <c r="H421">
        <v>171</v>
      </c>
    </row>
    <row r="422" spans="3:8" x14ac:dyDescent="0.3">
      <c r="C422" t="s">
        <v>8219</v>
      </c>
      <c r="D422">
        <v>38</v>
      </c>
      <c r="G422" t="s">
        <v>8221</v>
      </c>
      <c r="H422">
        <v>188</v>
      </c>
    </row>
    <row r="423" spans="3:8" x14ac:dyDescent="0.3">
      <c r="C423" t="s">
        <v>8219</v>
      </c>
      <c r="D423">
        <v>78</v>
      </c>
      <c r="G423" t="s">
        <v>8221</v>
      </c>
      <c r="H423">
        <v>110</v>
      </c>
    </row>
    <row r="424" spans="3:8" x14ac:dyDescent="0.3">
      <c r="C424" t="s">
        <v>8219</v>
      </c>
      <c r="D424">
        <v>69</v>
      </c>
      <c r="G424" t="s">
        <v>8221</v>
      </c>
      <c r="H424">
        <v>37</v>
      </c>
    </row>
    <row r="425" spans="3:8" x14ac:dyDescent="0.3">
      <c r="C425" t="s">
        <v>8219</v>
      </c>
      <c r="D425">
        <v>33</v>
      </c>
      <c r="G425" t="s">
        <v>8221</v>
      </c>
      <c r="H425">
        <v>9</v>
      </c>
    </row>
    <row r="426" spans="3:8" x14ac:dyDescent="0.3">
      <c r="C426" t="s">
        <v>8219</v>
      </c>
      <c r="D426">
        <v>54</v>
      </c>
      <c r="G426" t="s">
        <v>8221</v>
      </c>
      <c r="H426">
        <v>29</v>
      </c>
    </row>
    <row r="427" spans="3:8" x14ac:dyDescent="0.3">
      <c r="C427" t="s">
        <v>8219</v>
      </c>
      <c r="D427">
        <v>99</v>
      </c>
      <c r="G427" t="s">
        <v>8221</v>
      </c>
      <c r="H427">
        <v>6</v>
      </c>
    </row>
    <row r="428" spans="3:8" x14ac:dyDescent="0.3">
      <c r="C428" t="s">
        <v>8219</v>
      </c>
      <c r="D428">
        <v>49</v>
      </c>
      <c r="G428" t="s">
        <v>8221</v>
      </c>
      <c r="H428">
        <v>30</v>
      </c>
    </row>
    <row r="429" spans="3:8" x14ac:dyDescent="0.3">
      <c r="C429" t="s">
        <v>8219</v>
      </c>
      <c r="D429">
        <v>11</v>
      </c>
      <c r="G429" t="s">
        <v>8221</v>
      </c>
      <c r="H429">
        <v>81</v>
      </c>
    </row>
    <row r="430" spans="3:8" x14ac:dyDescent="0.3">
      <c r="C430" t="s">
        <v>8219</v>
      </c>
      <c r="D430">
        <v>38</v>
      </c>
      <c r="G430" t="s">
        <v>8221</v>
      </c>
      <c r="H430">
        <v>4</v>
      </c>
    </row>
    <row r="431" spans="3:8" x14ac:dyDescent="0.3">
      <c r="C431" t="s">
        <v>8219</v>
      </c>
      <c r="D431">
        <v>16</v>
      </c>
      <c r="G431" t="s">
        <v>8221</v>
      </c>
      <c r="H431">
        <v>11</v>
      </c>
    </row>
    <row r="432" spans="3:8" x14ac:dyDescent="0.3">
      <c r="C432" t="s">
        <v>8219</v>
      </c>
      <c r="D432">
        <v>32</v>
      </c>
      <c r="G432" t="s">
        <v>8221</v>
      </c>
      <c r="H432">
        <v>14</v>
      </c>
    </row>
    <row r="433" spans="3:8" x14ac:dyDescent="0.3">
      <c r="C433" t="s">
        <v>8219</v>
      </c>
      <c r="D433">
        <v>20</v>
      </c>
      <c r="G433" t="s">
        <v>8221</v>
      </c>
      <c r="H433">
        <v>5</v>
      </c>
    </row>
    <row r="434" spans="3:8" x14ac:dyDescent="0.3">
      <c r="C434" t="s">
        <v>8219</v>
      </c>
      <c r="D434">
        <v>154</v>
      </c>
      <c r="G434" t="s">
        <v>8221</v>
      </c>
      <c r="H434">
        <v>45</v>
      </c>
    </row>
    <row r="435" spans="3:8" x14ac:dyDescent="0.3">
      <c r="C435" t="s">
        <v>8219</v>
      </c>
      <c r="D435">
        <v>41</v>
      </c>
      <c r="G435" t="s">
        <v>8221</v>
      </c>
      <c r="H435">
        <v>8</v>
      </c>
    </row>
    <row r="436" spans="3:8" x14ac:dyDescent="0.3">
      <c r="C436" t="s">
        <v>8219</v>
      </c>
      <c r="D436">
        <v>75</v>
      </c>
      <c r="G436" t="s">
        <v>8221</v>
      </c>
      <c r="H436">
        <v>3</v>
      </c>
    </row>
    <row r="437" spans="3:8" x14ac:dyDescent="0.3">
      <c r="C437" t="s">
        <v>8219</v>
      </c>
      <c r="D437">
        <v>40</v>
      </c>
      <c r="G437" t="s">
        <v>8221</v>
      </c>
      <c r="H437">
        <v>24</v>
      </c>
    </row>
    <row r="438" spans="3:8" x14ac:dyDescent="0.3">
      <c r="C438" t="s">
        <v>8219</v>
      </c>
      <c r="D438">
        <v>46</v>
      </c>
      <c r="G438" t="s">
        <v>8221</v>
      </c>
      <c r="H438">
        <v>18</v>
      </c>
    </row>
    <row r="439" spans="3:8" x14ac:dyDescent="0.3">
      <c r="C439" t="s">
        <v>8219</v>
      </c>
      <c r="D439">
        <v>62</v>
      </c>
      <c r="G439" t="s">
        <v>8221</v>
      </c>
      <c r="H439">
        <v>12</v>
      </c>
    </row>
    <row r="440" spans="3:8" x14ac:dyDescent="0.3">
      <c r="C440" t="s">
        <v>8219</v>
      </c>
      <c r="D440">
        <v>61</v>
      </c>
      <c r="G440" t="s">
        <v>8221</v>
      </c>
      <c r="H440">
        <v>123</v>
      </c>
    </row>
    <row r="441" spans="3:8" x14ac:dyDescent="0.3">
      <c r="C441" t="s">
        <v>8219</v>
      </c>
      <c r="D441">
        <v>96</v>
      </c>
      <c r="G441" t="s">
        <v>8221</v>
      </c>
      <c r="H441">
        <v>96</v>
      </c>
    </row>
    <row r="442" spans="3:8" x14ac:dyDescent="0.3">
      <c r="C442" t="s">
        <v>8219</v>
      </c>
      <c r="D442">
        <v>190</v>
      </c>
      <c r="G442" t="s">
        <v>8221</v>
      </c>
      <c r="H442">
        <v>31</v>
      </c>
    </row>
    <row r="443" spans="3:8" x14ac:dyDescent="0.3">
      <c r="C443" t="s">
        <v>8219</v>
      </c>
      <c r="D443">
        <v>94</v>
      </c>
      <c r="G443" t="s">
        <v>8221</v>
      </c>
      <c r="H443">
        <v>4</v>
      </c>
    </row>
    <row r="444" spans="3:8" x14ac:dyDescent="0.3">
      <c r="C444" t="s">
        <v>8219</v>
      </c>
      <c r="D444">
        <v>39</v>
      </c>
      <c r="G444" t="s">
        <v>8221</v>
      </c>
      <c r="H444">
        <v>3</v>
      </c>
    </row>
    <row r="445" spans="3:8" x14ac:dyDescent="0.3">
      <c r="C445" t="s">
        <v>8219</v>
      </c>
      <c r="D445">
        <v>127</v>
      </c>
      <c r="G445" t="s">
        <v>8221</v>
      </c>
      <c r="H445">
        <v>179</v>
      </c>
    </row>
    <row r="446" spans="3:8" x14ac:dyDescent="0.3">
      <c r="C446" t="s">
        <v>8219</v>
      </c>
      <c r="D446">
        <v>159</v>
      </c>
      <c r="G446" t="s">
        <v>8221</v>
      </c>
      <c r="H446">
        <v>3</v>
      </c>
    </row>
    <row r="447" spans="3:8" x14ac:dyDescent="0.3">
      <c r="C447" t="s">
        <v>8219</v>
      </c>
      <c r="D447">
        <v>177</v>
      </c>
      <c r="G447" t="s">
        <v>8221</v>
      </c>
      <c r="H447">
        <v>23</v>
      </c>
    </row>
    <row r="448" spans="3:8" x14ac:dyDescent="0.3">
      <c r="C448" t="s">
        <v>8219</v>
      </c>
      <c r="D448">
        <v>47</v>
      </c>
      <c r="G448" t="s">
        <v>8221</v>
      </c>
      <c r="H448">
        <v>23</v>
      </c>
    </row>
    <row r="449" spans="3:8" x14ac:dyDescent="0.3">
      <c r="C449" t="s">
        <v>8219</v>
      </c>
      <c r="D449">
        <v>1</v>
      </c>
      <c r="G449" t="s">
        <v>8221</v>
      </c>
      <c r="H449">
        <v>41</v>
      </c>
    </row>
    <row r="450" spans="3:8" x14ac:dyDescent="0.3">
      <c r="C450" t="s">
        <v>8219</v>
      </c>
      <c r="D450">
        <v>16</v>
      </c>
      <c r="G450" t="s">
        <v>8221</v>
      </c>
      <c r="H450">
        <v>0</v>
      </c>
    </row>
    <row r="451" spans="3:8" x14ac:dyDescent="0.3">
      <c r="C451" t="s">
        <v>8219</v>
      </c>
      <c r="D451">
        <v>115</v>
      </c>
      <c r="G451" t="s">
        <v>8221</v>
      </c>
      <c r="H451">
        <v>32</v>
      </c>
    </row>
    <row r="452" spans="3:8" x14ac:dyDescent="0.3">
      <c r="C452" t="s">
        <v>8219</v>
      </c>
      <c r="D452">
        <v>133</v>
      </c>
      <c r="G452" t="s">
        <v>8221</v>
      </c>
      <c r="H452">
        <v>2</v>
      </c>
    </row>
    <row r="453" spans="3:8" x14ac:dyDescent="0.3">
      <c r="C453" t="s">
        <v>8219</v>
      </c>
      <c r="D453">
        <v>70</v>
      </c>
      <c r="G453" t="s">
        <v>8221</v>
      </c>
      <c r="H453">
        <v>7</v>
      </c>
    </row>
    <row r="454" spans="3:8" x14ac:dyDescent="0.3">
      <c r="C454" t="s">
        <v>8219</v>
      </c>
      <c r="D454">
        <v>62</v>
      </c>
      <c r="G454" t="s">
        <v>8221</v>
      </c>
      <c r="H454">
        <v>4</v>
      </c>
    </row>
    <row r="455" spans="3:8" x14ac:dyDescent="0.3">
      <c r="C455" t="s">
        <v>8219</v>
      </c>
      <c r="D455">
        <v>10</v>
      </c>
      <c r="G455" t="s">
        <v>8221</v>
      </c>
      <c r="H455">
        <v>196</v>
      </c>
    </row>
    <row r="456" spans="3:8" x14ac:dyDescent="0.3">
      <c r="C456" t="s">
        <v>8219</v>
      </c>
      <c r="D456">
        <v>499</v>
      </c>
      <c r="G456" t="s">
        <v>8221</v>
      </c>
      <c r="H456">
        <v>11</v>
      </c>
    </row>
    <row r="457" spans="3:8" x14ac:dyDescent="0.3">
      <c r="C457" t="s">
        <v>8219</v>
      </c>
      <c r="D457">
        <v>47</v>
      </c>
      <c r="G457" t="s">
        <v>8221</v>
      </c>
      <c r="H457">
        <v>9</v>
      </c>
    </row>
    <row r="458" spans="3:8" x14ac:dyDescent="0.3">
      <c r="C458" t="s">
        <v>8219</v>
      </c>
      <c r="D458">
        <v>28</v>
      </c>
      <c r="G458" t="s">
        <v>8221</v>
      </c>
      <c r="H458">
        <v>5</v>
      </c>
    </row>
    <row r="459" spans="3:8" x14ac:dyDescent="0.3">
      <c r="C459" t="s">
        <v>8219</v>
      </c>
      <c r="D459">
        <v>24</v>
      </c>
      <c r="G459" t="s">
        <v>8221</v>
      </c>
      <c r="H459">
        <v>8</v>
      </c>
    </row>
    <row r="460" spans="3:8" x14ac:dyDescent="0.3">
      <c r="C460" t="s">
        <v>8219</v>
      </c>
      <c r="D460">
        <v>76</v>
      </c>
      <c r="G460" t="s">
        <v>8221</v>
      </c>
      <c r="H460">
        <v>229</v>
      </c>
    </row>
    <row r="461" spans="3:8" x14ac:dyDescent="0.3">
      <c r="C461" t="s">
        <v>8219</v>
      </c>
      <c r="D461">
        <v>98</v>
      </c>
      <c r="G461" t="s">
        <v>8221</v>
      </c>
      <c r="H461">
        <v>40</v>
      </c>
    </row>
    <row r="462" spans="3:8" x14ac:dyDescent="0.3">
      <c r="C462" t="s">
        <v>8219</v>
      </c>
      <c r="D462">
        <v>30</v>
      </c>
      <c r="G462" t="s">
        <v>8221</v>
      </c>
      <c r="H462">
        <v>123</v>
      </c>
    </row>
    <row r="463" spans="3:8" x14ac:dyDescent="0.3">
      <c r="C463" t="s">
        <v>8219</v>
      </c>
      <c r="D463">
        <v>478</v>
      </c>
      <c r="G463" t="s">
        <v>8221</v>
      </c>
      <c r="H463">
        <v>5</v>
      </c>
    </row>
    <row r="464" spans="3:8" x14ac:dyDescent="0.3">
      <c r="C464" t="s">
        <v>8219</v>
      </c>
      <c r="D464">
        <v>74</v>
      </c>
      <c r="G464" t="s">
        <v>8221</v>
      </c>
      <c r="H464">
        <v>148</v>
      </c>
    </row>
    <row r="465" spans="3:8" x14ac:dyDescent="0.3">
      <c r="C465" t="s">
        <v>8219</v>
      </c>
      <c r="D465">
        <v>131</v>
      </c>
      <c r="G465" t="s">
        <v>8221</v>
      </c>
      <c r="H465">
        <v>10</v>
      </c>
    </row>
    <row r="466" spans="3:8" x14ac:dyDescent="0.3">
      <c r="C466" t="s">
        <v>8219</v>
      </c>
      <c r="D466">
        <v>61</v>
      </c>
      <c r="G466" t="s">
        <v>8221</v>
      </c>
      <c r="H466">
        <v>4</v>
      </c>
    </row>
    <row r="467" spans="3:8" x14ac:dyDescent="0.3">
      <c r="C467" t="s">
        <v>8219</v>
      </c>
      <c r="D467">
        <v>1071</v>
      </c>
      <c r="G467" t="s">
        <v>8221</v>
      </c>
      <c r="H467">
        <v>21</v>
      </c>
    </row>
    <row r="468" spans="3:8" x14ac:dyDescent="0.3">
      <c r="C468" t="s">
        <v>8219</v>
      </c>
      <c r="D468">
        <v>122</v>
      </c>
      <c r="G468" t="s">
        <v>8221</v>
      </c>
      <c r="H468">
        <v>2</v>
      </c>
    </row>
    <row r="469" spans="3:8" x14ac:dyDescent="0.3">
      <c r="C469" t="s">
        <v>8219</v>
      </c>
      <c r="D469">
        <v>111</v>
      </c>
      <c r="G469" t="s">
        <v>8221</v>
      </c>
      <c r="H469">
        <v>0</v>
      </c>
    </row>
    <row r="470" spans="3:8" x14ac:dyDescent="0.3">
      <c r="C470" t="s">
        <v>8219</v>
      </c>
      <c r="D470">
        <v>255</v>
      </c>
      <c r="G470" t="s">
        <v>8221</v>
      </c>
      <c r="H470">
        <v>4</v>
      </c>
    </row>
    <row r="471" spans="3:8" x14ac:dyDescent="0.3">
      <c r="C471" t="s">
        <v>8219</v>
      </c>
      <c r="D471">
        <v>141</v>
      </c>
      <c r="G471" t="s">
        <v>8221</v>
      </c>
      <c r="H471">
        <v>1</v>
      </c>
    </row>
    <row r="472" spans="3:8" x14ac:dyDescent="0.3">
      <c r="C472" t="s">
        <v>8219</v>
      </c>
      <c r="D472">
        <v>159</v>
      </c>
      <c r="G472" t="s">
        <v>8221</v>
      </c>
      <c r="H472">
        <v>30</v>
      </c>
    </row>
    <row r="473" spans="3:8" x14ac:dyDescent="0.3">
      <c r="C473" t="s">
        <v>8219</v>
      </c>
      <c r="D473">
        <v>99</v>
      </c>
      <c r="G473" t="s">
        <v>8221</v>
      </c>
      <c r="H473">
        <v>3</v>
      </c>
    </row>
    <row r="474" spans="3:8" x14ac:dyDescent="0.3">
      <c r="C474" t="s">
        <v>8219</v>
      </c>
      <c r="D474">
        <v>96</v>
      </c>
      <c r="G474" t="s">
        <v>8221</v>
      </c>
      <c r="H474">
        <v>975</v>
      </c>
    </row>
    <row r="475" spans="3:8" x14ac:dyDescent="0.3">
      <c r="C475" t="s">
        <v>8219</v>
      </c>
      <c r="D475">
        <v>27</v>
      </c>
      <c r="G475" t="s">
        <v>8221</v>
      </c>
      <c r="H475">
        <v>167</v>
      </c>
    </row>
    <row r="476" spans="3:8" x14ac:dyDescent="0.3">
      <c r="C476" t="s">
        <v>8219</v>
      </c>
      <c r="D476">
        <v>166</v>
      </c>
      <c r="G476" t="s">
        <v>8221</v>
      </c>
      <c r="H476">
        <v>5</v>
      </c>
    </row>
    <row r="477" spans="3:8" x14ac:dyDescent="0.3">
      <c r="C477" t="s">
        <v>8219</v>
      </c>
      <c r="D477">
        <v>76</v>
      </c>
      <c r="G477" t="s">
        <v>8221</v>
      </c>
      <c r="H477">
        <v>18</v>
      </c>
    </row>
    <row r="478" spans="3:8" x14ac:dyDescent="0.3">
      <c r="C478" t="s">
        <v>8219</v>
      </c>
      <c r="D478">
        <v>211</v>
      </c>
      <c r="G478" t="s">
        <v>8221</v>
      </c>
      <c r="H478">
        <v>98</v>
      </c>
    </row>
    <row r="479" spans="3:8" x14ac:dyDescent="0.3">
      <c r="C479" t="s">
        <v>8219</v>
      </c>
      <c r="D479">
        <v>21</v>
      </c>
      <c r="G479" t="s">
        <v>8221</v>
      </c>
      <c r="H479">
        <v>4</v>
      </c>
    </row>
    <row r="480" spans="3:8" x14ac:dyDescent="0.3">
      <c r="C480" t="s">
        <v>8219</v>
      </c>
      <c r="D480">
        <v>61</v>
      </c>
      <c r="G480" t="s">
        <v>8221</v>
      </c>
      <c r="H480">
        <v>3</v>
      </c>
    </row>
    <row r="481" spans="3:8" x14ac:dyDescent="0.3">
      <c r="C481" t="s">
        <v>8219</v>
      </c>
      <c r="D481">
        <v>30</v>
      </c>
      <c r="G481" t="s">
        <v>8221</v>
      </c>
      <c r="H481">
        <v>1</v>
      </c>
    </row>
    <row r="482" spans="3:8" x14ac:dyDescent="0.3">
      <c r="C482" t="s">
        <v>8219</v>
      </c>
      <c r="D482">
        <v>375</v>
      </c>
      <c r="G482" t="s">
        <v>8221</v>
      </c>
      <c r="H482">
        <v>0</v>
      </c>
    </row>
    <row r="483" spans="3:8" x14ac:dyDescent="0.3">
      <c r="C483" t="s">
        <v>8219</v>
      </c>
      <c r="D483">
        <v>111</v>
      </c>
      <c r="G483" t="s">
        <v>8221</v>
      </c>
      <c r="H483">
        <v>9</v>
      </c>
    </row>
    <row r="484" spans="3:8" x14ac:dyDescent="0.3">
      <c r="C484" t="s">
        <v>8219</v>
      </c>
      <c r="D484">
        <v>123</v>
      </c>
      <c r="G484" t="s">
        <v>8221</v>
      </c>
      <c r="H484">
        <v>2</v>
      </c>
    </row>
    <row r="485" spans="3:8" x14ac:dyDescent="0.3">
      <c r="C485" t="s">
        <v>8219</v>
      </c>
      <c r="D485">
        <v>70</v>
      </c>
      <c r="G485" t="s">
        <v>8221</v>
      </c>
      <c r="H485">
        <v>0</v>
      </c>
    </row>
    <row r="486" spans="3:8" x14ac:dyDescent="0.3">
      <c r="C486" t="s">
        <v>8219</v>
      </c>
      <c r="D486">
        <v>85</v>
      </c>
      <c r="G486" t="s">
        <v>8221</v>
      </c>
      <c r="H486">
        <v>147</v>
      </c>
    </row>
    <row r="487" spans="3:8" x14ac:dyDescent="0.3">
      <c r="C487" t="s">
        <v>8219</v>
      </c>
      <c r="D487">
        <v>86</v>
      </c>
      <c r="G487" t="s">
        <v>8221</v>
      </c>
      <c r="H487">
        <v>49</v>
      </c>
    </row>
    <row r="488" spans="3:8" x14ac:dyDescent="0.3">
      <c r="C488" t="s">
        <v>8219</v>
      </c>
      <c r="D488">
        <v>13</v>
      </c>
      <c r="G488" t="s">
        <v>8221</v>
      </c>
      <c r="H488">
        <v>1</v>
      </c>
    </row>
    <row r="489" spans="3:8" x14ac:dyDescent="0.3">
      <c r="C489" t="s">
        <v>8219</v>
      </c>
      <c r="D489">
        <v>33</v>
      </c>
      <c r="G489" t="s">
        <v>8221</v>
      </c>
      <c r="H489">
        <v>2</v>
      </c>
    </row>
    <row r="490" spans="3:8" x14ac:dyDescent="0.3">
      <c r="C490" t="s">
        <v>8219</v>
      </c>
      <c r="D490">
        <v>15</v>
      </c>
      <c r="G490" t="s">
        <v>8221</v>
      </c>
      <c r="H490">
        <v>7</v>
      </c>
    </row>
    <row r="491" spans="3:8" x14ac:dyDescent="0.3">
      <c r="C491" t="s">
        <v>8219</v>
      </c>
      <c r="D491">
        <v>273</v>
      </c>
      <c r="G491" t="s">
        <v>8221</v>
      </c>
      <c r="H491">
        <v>4</v>
      </c>
    </row>
    <row r="492" spans="3:8" x14ac:dyDescent="0.3">
      <c r="C492" t="s">
        <v>8219</v>
      </c>
      <c r="D492">
        <v>714</v>
      </c>
      <c r="G492" t="s">
        <v>8221</v>
      </c>
      <c r="H492">
        <v>27</v>
      </c>
    </row>
    <row r="493" spans="3:8" x14ac:dyDescent="0.3">
      <c r="C493" t="s">
        <v>8219</v>
      </c>
      <c r="D493">
        <v>170</v>
      </c>
      <c r="G493" t="s">
        <v>8221</v>
      </c>
      <c r="H493">
        <v>94</v>
      </c>
    </row>
    <row r="494" spans="3:8" x14ac:dyDescent="0.3">
      <c r="C494" t="s">
        <v>8219</v>
      </c>
      <c r="D494">
        <v>512</v>
      </c>
      <c r="G494" t="s">
        <v>8221</v>
      </c>
      <c r="H494">
        <v>29</v>
      </c>
    </row>
    <row r="495" spans="3:8" x14ac:dyDescent="0.3">
      <c r="C495" t="s">
        <v>8219</v>
      </c>
      <c r="D495">
        <v>314</v>
      </c>
      <c r="G495" t="s">
        <v>8221</v>
      </c>
      <c r="H495">
        <v>7</v>
      </c>
    </row>
    <row r="496" spans="3:8" x14ac:dyDescent="0.3">
      <c r="C496" t="s">
        <v>8219</v>
      </c>
      <c r="D496">
        <v>167</v>
      </c>
      <c r="G496" t="s">
        <v>8221</v>
      </c>
      <c r="H496">
        <v>22</v>
      </c>
    </row>
    <row r="497" spans="3:8" x14ac:dyDescent="0.3">
      <c r="C497" t="s">
        <v>8219</v>
      </c>
      <c r="D497">
        <v>9</v>
      </c>
      <c r="G497" t="s">
        <v>8221</v>
      </c>
      <c r="H497">
        <v>1</v>
      </c>
    </row>
    <row r="498" spans="3:8" x14ac:dyDescent="0.3">
      <c r="C498" t="s">
        <v>8219</v>
      </c>
      <c r="D498">
        <v>103</v>
      </c>
      <c r="G498" t="s">
        <v>8221</v>
      </c>
      <c r="H498">
        <v>10</v>
      </c>
    </row>
    <row r="499" spans="3:8" x14ac:dyDescent="0.3">
      <c r="C499" t="s">
        <v>8219</v>
      </c>
      <c r="D499">
        <v>111</v>
      </c>
      <c r="G499" t="s">
        <v>8221</v>
      </c>
      <c r="H499">
        <v>6</v>
      </c>
    </row>
    <row r="500" spans="3:8" x14ac:dyDescent="0.3">
      <c r="C500" t="s">
        <v>8219</v>
      </c>
      <c r="D500">
        <v>271</v>
      </c>
      <c r="G500" t="s">
        <v>8221</v>
      </c>
      <c r="H500">
        <v>24</v>
      </c>
    </row>
    <row r="501" spans="3:8" x14ac:dyDescent="0.3">
      <c r="C501" t="s">
        <v>8219</v>
      </c>
      <c r="D501">
        <v>101</v>
      </c>
      <c r="G501" t="s">
        <v>8221</v>
      </c>
      <c r="H501">
        <v>15</v>
      </c>
    </row>
    <row r="502" spans="3:8" x14ac:dyDescent="0.3">
      <c r="C502" t="s">
        <v>8219</v>
      </c>
      <c r="D502">
        <v>57</v>
      </c>
      <c r="G502" t="s">
        <v>8221</v>
      </c>
      <c r="H502">
        <v>37</v>
      </c>
    </row>
    <row r="503" spans="3:8" x14ac:dyDescent="0.3">
      <c r="C503" t="s">
        <v>8219</v>
      </c>
      <c r="D503">
        <v>62</v>
      </c>
      <c r="G503" t="s">
        <v>8221</v>
      </c>
      <c r="H503">
        <v>20</v>
      </c>
    </row>
    <row r="504" spans="3:8" x14ac:dyDescent="0.3">
      <c r="C504" t="s">
        <v>8219</v>
      </c>
      <c r="D504">
        <v>32</v>
      </c>
      <c r="G504" t="s">
        <v>8221</v>
      </c>
      <c r="H504">
        <v>7</v>
      </c>
    </row>
    <row r="505" spans="3:8" x14ac:dyDescent="0.3">
      <c r="C505" t="s">
        <v>8219</v>
      </c>
      <c r="D505">
        <v>141</v>
      </c>
      <c r="G505" t="s">
        <v>8221</v>
      </c>
      <c r="H505">
        <v>0</v>
      </c>
    </row>
    <row r="506" spans="3:8" x14ac:dyDescent="0.3">
      <c r="C506" t="s">
        <v>8219</v>
      </c>
      <c r="D506">
        <v>75</v>
      </c>
      <c r="G506" t="s">
        <v>8221</v>
      </c>
      <c r="H506">
        <v>21</v>
      </c>
    </row>
    <row r="507" spans="3:8" x14ac:dyDescent="0.3">
      <c r="C507" t="s">
        <v>8219</v>
      </c>
      <c r="D507">
        <v>46</v>
      </c>
      <c r="G507" t="s">
        <v>8221</v>
      </c>
      <c r="H507">
        <v>3</v>
      </c>
    </row>
    <row r="508" spans="3:8" x14ac:dyDescent="0.3">
      <c r="C508" t="s">
        <v>8219</v>
      </c>
      <c r="D508">
        <v>103</v>
      </c>
      <c r="G508" t="s">
        <v>8221</v>
      </c>
      <c r="H508">
        <v>11</v>
      </c>
    </row>
    <row r="509" spans="3:8" x14ac:dyDescent="0.3">
      <c r="C509" t="s">
        <v>8219</v>
      </c>
      <c r="D509">
        <v>6</v>
      </c>
      <c r="G509" t="s">
        <v>8221</v>
      </c>
      <c r="H509">
        <v>1</v>
      </c>
    </row>
    <row r="510" spans="3:8" x14ac:dyDescent="0.3">
      <c r="C510" t="s">
        <v>8219</v>
      </c>
      <c r="D510">
        <v>83</v>
      </c>
      <c r="G510" t="s">
        <v>8221</v>
      </c>
      <c r="H510">
        <v>312</v>
      </c>
    </row>
    <row r="511" spans="3:8" x14ac:dyDescent="0.3">
      <c r="C511" t="s">
        <v>8219</v>
      </c>
      <c r="D511">
        <v>108</v>
      </c>
      <c r="G511" t="s">
        <v>8221</v>
      </c>
      <c r="H511">
        <v>1</v>
      </c>
    </row>
    <row r="512" spans="3:8" x14ac:dyDescent="0.3">
      <c r="C512" t="s">
        <v>8219</v>
      </c>
      <c r="D512">
        <v>25</v>
      </c>
      <c r="G512" t="s">
        <v>8221</v>
      </c>
      <c r="H512">
        <v>3</v>
      </c>
    </row>
    <row r="513" spans="3:8" x14ac:dyDescent="0.3">
      <c r="C513" t="s">
        <v>8219</v>
      </c>
      <c r="D513">
        <v>549</v>
      </c>
      <c r="G513" t="s">
        <v>8221</v>
      </c>
      <c r="H513">
        <v>4</v>
      </c>
    </row>
    <row r="514" spans="3:8" x14ac:dyDescent="0.3">
      <c r="C514" t="s">
        <v>8219</v>
      </c>
      <c r="D514">
        <v>222</v>
      </c>
      <c r="G514" t="s">
        <v>8221</v>
      </c>
      <c r="H514">
        <v>10</v>
      </c>
    </row>
    <row r="515" spans="3:8" x14ac:dyDescent="0.3">
      <c r="C515" t="s">
        <v>8219</v>
      </c>
      <c r="D515">
        <v>183</v>
      </c>
      <c r="G515" t="s">
        <v>8221</v>
      </c>
      <c r="H515">
        <v>8</v>
      </c>
    </row>
    <row r="516" spans="3:8" x14ac:dyDescent="0.3">
      <c r="C516" t="s">
        <v>8219</v>
      </c>
      <c r="D516">
        <v>89</v>
      </c>
      <c r="G516" t="s">
        <v>8221</v>
      </c>
      <c r="H516">
        <v>3</v>
      </c>
    </row>
    <row r="517" spans="3:8" x14ac:dyDescent="0.3">
      <c r="C517" t="s">
        <v>8219</v>
      </c>
      <c r="D517">
        <v>253</v>
      </c>
      <c r="G517" t="s">
        <v>8221</v>
      </c>
      <c r="H517">
        <v>1</v>
      </c>
    </row>
    <row r="518" spans="3:8" x14ac:dyDescent="0.3">
      <c r="C518" t="s">
        <v>8219</v>
      </c>
      <c r="D518">
        <v>140</v>
      </c>
      <c r="G518" t="s">
        <v>8221</v>
      </c>
      <c r="H518">
        <v>0</v>
      </c>
    </row>
    <row r="519" spans="3:8" x14ac:dyDescent="0.3">
      <c r="C519" t="s">
        <v>8219</v>
      </c>
      <c r="D519">
        <v>103</v>
      </c>
      <c r="G519" t="s">
        <v>8221</v>
      </c>
      <c r="H519">
        <v>5</v>
      </c>
    </row>
    <row r="520" spans="3:8" x14ac:dyDescent="0.3">
      <c r="C520" t="s">
        <v>8219</v>
      </c>
      <c r="D520">
        <v>138</v>
      </c>
      <c r="G520" t="s">
        <v>8221</v>
      </c>
      <c r="H520">
        <v>0</v>
      </c>
    </row>
    <row r="521" spans="3:8" x14ac:dyDescent="0.3">
      <c r="C521" t="s">
        <v>8219</v>
      </c>
      <c r="D521">
        <v>191</v>
      </c>
      <c r="G521" t="s">
        <v>8221</v>
      </c>
      <c r="H521">
        <v>3</v>
      </c>
    </row>
    <row r="522" spans="3:8" x14ac:dyDescent="0.3">
      <c r="C522" t="s">
        <v>8219</v>
      </c>
      <c r="D522">
        <v>45</v>
      </c>
      <c r="G522" t="s">
        <v>8221</v>
      </c>
      <c r="H522">
        <v>7</v>
      </c>
    </row>
    <row r="523" spans="3:8" x14ac:dyDescent="0.3">
      <c r="C523" t="s">
        <v>8219</v>
      </c>
      <c r="D523">
        <v>17</v>
      </c>
      <c r="G523" t="s">
        <v>8221</v>
      </c>
      <c r="H523">
        <v>0</v>
      </c>
    </row>
    <row r="524" spans="3:8" x14ac:dyDescent="0.3">
      <c r="C524" t="s">
        <v>8219</v>
      </c>
      <c r="D524">
        <v>31</v>
      </c>
      <c r="G524" t="s">
        <v>8221</v>
      </c>
      <c r="H524">
        <v>2</v>
      </c>
    </row>
    <row r="525" spans="3:8" x14ac:dyDescent="0.3">
      <c r="C525" t="s">
        <v>8219</v>
      </c>
      <c r="D525">
        <v>50</v>
      </c>
      <c r="G525" t="s">
        <v>8221</v>
      </c>
      <c r="H525">
        <v>23</v>
      </c>
    </row>
    <row r="526" spans="3:8" x14ac:dyDescent="0.3">
      <c r="C526" t="s">
        <v>8219</v>
      </c>
      <c r="D526">
        <v>59</v>
      </c>
      <c r="G526" t="s">
        <v>8221</v>
      </c>
      <c r="H526">
        <v>1</v>
      </c>
    </row>
    <row r="527" spans="3:8" x14ac:dyDescent="0.3">
      <c r="C527" t="s">
        <v>8219</v>
      </c>
      <c r="D527">
        <v>81</v>
      </c>
      <c r="G527" t="s">
        <v>8221</v>
      </c>
      <c r="H527">
        <v>2</v>
      </c>
    </row>
    <row r="528" spans="3:8" x14ac:dyDescent="0.3">
      <c r="C528" t="s">
        <v>8219</v>
      </c>
      <c r="D528">
        <v>508</v>
      </c>
      <c r="G528" t="s">
        <v>8221</v>
      </c>
      <c r="H528">
        <v>3</v>
      </c>
    </row>
    <row r="529" spans="3:8" x14ac:dyDescent="0.3">
      <c r="C529" t="s">
        <v>8219</v>
      </c>
      <c r="D529">
        <v>74</v>
      </c>
      <c r="G529" t="s">
        <v>8221</v>
      </c>
      <c r="H529">
        <v>0</v>
      </c>
    </row>
    <row r="530" spans="3:8" x14ac:dyDescent="0.3">
      <c r="C530" t="s">
        <v>8219</v>
      </c>
      <c r="D530">
        <v>141</v>
      </c>
      <c r="G530" t="s">
        <v>8221</v>
      </c>
      <c r="H530">
        <v>13</v>
      </c>
    </row>
    <row r="531" spans="3:8" x14ac:dyDescent="0.3">
      <c r="C531" t="s">
        <v>8219</v>
      </c>
      <c r="D531">
        <v>711</v>
      </c>
      <c r="G531" t="s">
        <v>8221</v>
      </c>
      <c r="H531">
        <v>1</v>
      </c>
    </row>
    <row r="532" spans="3:8" x14ac:dyDescent="0.3">
      <c r="C532" t="s">
        <v>8219</v>
      </c>
      <c r="D532">
        <v>141</v>
      </c>
      <c r="G532" t="s">
        <v>8221</v>
      </c>
      <c r="H532">
        <v>1</v>
      </c>
    </row>
    <row r="533" spans="3:8" x14ac:dyDescent="0.3">
      <c r="C533" t="s">
        <v>8219</v>
      </c>
      <c r="D533">
        <v>109</v>
      </c>
      <c r="G533" t="s">
        <v>8221</v>
      </c>
      <c r="H533">
        <v>1</v>
      </c>
    </row>
    <row r="534" spans="3:8" x14ac:dyDescent="0.3">
      <c r="C534" t="s">
        <v>8219</v>
      </c>
      <c r="D534">
        <v>361</v>
      </c>
      <c r="G534" t="s">
        <v>8221</v>
      </c>
      <c r="H534">
        <v>6</v>
      </c>
    </row>
    <row r="535" spans="3:8" x14ac:dyDescent="0.3">
      <c r="C535" t="s">
        <v>8219</v>
      </c>
      <c r="D535">
        <v>176</v>
      </c>
      <c r="G535" t="s">
        <v>8221</v>
      </c>
      <c r="H535">
        <v>39</v>
      </c>
    </row>
    <row r="536" spans="3:8" x14ac:dyDescent="0.3">
      <c r="C536" t="s">
        <v>8219</v>
      </c>
      <c r="D536">
        <v>670</v>
      </c>
      <c r="G536" t="s">
        <v>8221</v>
      </c>
      <c r="H536">
        <v>4</v>
      </c>
    </row>
    <row r="537" spans="3:8" x14ac:dyDescent="0.3">
      <c r="C537" t="s">
        <v>8219</v>
      </c>
      <c r="D537">
        <v>96</v>
      </c>
      <c r="G537" t="s">
        <v>8221</v>
      </c>
      <c r="H537">
        <v>1</v>
      </c>
    </row>
    <row r="538" spans="3:8" x14ac:dyDescent="0.3">
      <c r="C538" t="s">
        <v>8219</v>
      </c>
      <c r="D538">
        <v>74</v>
      </c>
      <c r="G538" t="s">
        <v>8221</v>
      </c>
      <c r="H538">
        <v>0</v>
      </c>
    </row>
    <row r="539" spans="3:8" x14ac:dyDescent="0.3">
      <c r="C539" t="s">
        <v>8219</v>
      </c>
      <c r="D539">
        <v>52</v>
      </c>
      <c r="G539" t="s">
        <v>8221</v>
      </c>
      <c r="H539">
        <v>0</v>
      </c>
    </row>
    <row r="540" spans="3:8" x14ac:dyDescent="0.3">
      <c r="C540" t="s">
        <v>8219</v>
      </c>
      <c r="D540">
        <v>105</v>
      </c>
      <c r="G540" t="s">
        <v>8221</v>
      </c>
      <c r="H540">
        <v>0</v>
      </c>
    </row>
    <row r="541" spans="3:8" x14ac:dyDescent="0.3">
      <c r="C541" t="s">
        <v>8219</v>
      </c>
      <c r="D541">
        <v>41</v>
      </c>
      <c r="G541" t="s">
        <v>8221</v>
      </c>
      <c r="H541">
        <v>8</v>
      </c>
    </row>
    <row r="542" spans="3:8" x14ac:dyDescent="0.3">
      <c r="C542" t="s">
        <v>8219</v>
      </c>
      <c r="D542">
        <v>34</v>
      </c>
      <c r="G542" t="s">
        <v>8221</v>
      </c>
      <c r="H542">
        <v>0</v>
      </c>
    </row>
    <row r="543" spans="3:8" x14ac:dyDescent="0.3">
      <c r="C543" t="s">
        <v>8219</v>
      </c>
      <c r="D543">
        <v>66</v>
      </c>
      <c r="G543" t="s">
        <v>8221</v>
      </c>
      <c r="H543">
        <v>1</v>
      </c>
    </row>
    <row r="544" spans="3:8" x14ac:dyDescent="0.3">
      <c r="C544" t="s">
        <v>8219</v>
      </c>
      <c r="D544">
        <v>50</v>
      </c>
      <c r="G544" t="s">
        <v>8221</v>
      </c>
      <c r="H544">
        <v>12</v>
      </c>
    </row>
    <row r="545" spans="3:8" x14ac:dyDescent="0.3">
      <c r="C545" t="s">
        <v>8219</v>
      </c>
      <c r="D545">
        <v>159</v>
      </c>
      <c r="G545" t="s">
        <v>8221</v>
      </c>
      <c r="H545">
        <v>0</v>
      </c>
    </row>
    <row r="546" spans="3:8" x14ac:dyDescent="0.3">
      <c r="C546" t="s">
        <v>8219</v>
      </c>
      <c r="D546">
        <v>182</v>
      </c>
      <c r="G546" t="s">
        <v>8221</v>
      </c>
      <c r="H546">
        <v>3</v>
      </c>
    </row>
    <row r="547" spans="3:8" x14ac:dyDescent="0.3">
      <c r="C547" t="s">
        <v>8219</v>
      </c>
      <c r="D547">
        <v>206</v>
      </c>
      <c r="G547" t="s">
        <v>8221</v>
      </c>
      <c r="H547">
        <v>2</v>
      </c>
    </row>
    <row r="548" spans="3:8" x14ac:dyDescent="0.3">
      <c r="C548" t="s">
        <v>8219</v>
      </c>
      <c r="D548">
        <v>169</v>
      </c>
      <c r="G548" t="s">
        <v>8221</v>
      </c>
      <c r="H548">
        <v>6</v>
      </c>
    </row>
    <row r="549" spans="3:8" x14ac:dyDescent="0.3">
      <c r="C549" t="s">
        <v>8219</v>
      </c>
      <c r="D549">
        <v>31</v>
      </c>
      <c r="G549" t="s">
        <v>8221</v>
      </c>
      <c r="H549">
        <v>0</v>
      </c>
    </row>
    <row r="550" spans="3:8" x14ac:dyDescent="0.3">
      <c r="C550" t="s">
        <v>8219</v>
      </c>
      <c r="D550">
        <v>28</v>
      </c>
      <c r="G550" t="s">
        <v>8221</v>
      </c>
      <c r="H550">
        <v>15</v>
      </c>
    </row>
    <row r="551" spans="3:8" x14ac:dyDescent="0.3">
      <c r="C551" t="s">
        <v>8219</v>
      </c>
      <c r="D551">
        <v>54</v>
      </c>
      <c r="G551" t="s">
        <v>8221</v>
      </c>
      <c r="H551">
        <v>1</v>
      </c>
    </row>
    <row r="552" spans="3:8" x14ac:dyDescent="0.3">
      <c r="C552" t="s">
        <v>8219</v>
      </c>
      <c r="D552">
        <v>467</v>
      </c>
      <c r="G552" t="s">
        <v>8221</v>
      </c>
      <c r="H552">
        <v>3</v>
      </c>
    </row>
    <row r="553" spans="3:8" x14ac:dyDescent="0.3">
      <c r="C553" t="s">
        <v>8219</v>
      </c>
      <c r="D553">
        <v>389</v>
      </c>
      <c r="G553" t="s">
        <v>8221</v>
      </c>
      <c r="H553">
        <v>8</v>
      </c>
    </row>
    <row r="554" spans="3:8" x14ac:dyDescent="0.3">
      <c r="C554" t="s">
        <v>8219</v>
      </c>
      <c r="D554">
        <v>68</v>
      </c>
      <c r="G554" t="s">
        <v>8221</v>
      </c>
      <c r="H554">
        <v>0</v>
      </c>
    </row>
    <row r="555" spans="3:8" x14ac:dyDescent="0.3">
      <c r="C555" t="s">
        <v>8219</v>
      </c>
      <c r="D555">
        <v>413</v>
      </c>
      <c r="G555" t="s">
        <v>8221</v>
      </c>
      <c r="H555">
        <v>3</v>
      </c>
    </row>
    <row r="556" spans="3:8" x14ac:dyDescent="0.3">
      <c r="C556" t="s">
        <v>8219</v>
      </c>
      <c r="D556">
        <v>190</v>
      </c>
      <c r="G556" t="s">
        <v>8221</v>
      </c>
      <c r="H556">
        <v>3</v>
      </c>
    </row>
    <row r="557" spans="3:8" x14ac:dyDescent="0.3">
      <c r="C557" t="s">
        <v>8219</v>
      </c>
      <c r="D557">
        <v>189</v>
      </c>
      <c r="G557" t="s">
        <v>8221</v>
      </c>
      <c r="H557">
        <v>0</v>
      </c>
    </row>
    <row r="558" spans="3:8" x14ac:dyDescent="0.3">
      <c r="C558" t="s">
        <v>8219</v>
      </c>
      <c r="D558">
        <v>130</v>
      </c>
      <c r="G558" t="s">
        <v>8221</v>
      </c>
      <c r="H558">
        <v>19</v>
      </c>
    </row>
    <row r="559" spans="3:8" x14ac:dyDescent="0.3">
      <c r="C559" t="s">
        <v>8219</v>
      </c>
      <c r="D559">
        <v>74</v>
      </c>
      <c r="G559" t="s">
        <v>8221</v>
      </c>
      <c r="H559">
        <v>0</v>
      </c>
    </row>
    <row r="560" spans="3:8" x14ac:dyDescent="0.3">
      <c r="C560" t="s">
        <v>8219</v>
      </c>
      <c r="D560">
        <v>274</v>
      </c>
      <c r="G560" t="s">
        <v>8221</v>
      </c>
      <c r="H560">
        <v>2</v>
      </c>
    </row>
    <row r="561" spans="3:8" x14ac:dyDescent="0.3">
      <c r="C561" t="s">
        <v>8219</v>
      </c>
      <c r="D561">
        <v>22</v>
      </c>
      <c r="G561" t="s">
        <v>8221</v>
      </c>
      <c r="H561">
        <v>0</v>
      </c>
    </row>
    <row r="562" spans="3:8" x14ac:dyDescent="0.3">
      <c r="C562" t="s">
        <v>8219</v>
      </c>
      <c r="D562">
        <v>31</v>
      </c>
      <c r="G562" t="s">
        <v>8221</v>
      </c>
      <c r="H562">
        <v>0</v>
      </c>
    </row>
    <row r="563" spans="3:8" x14ac:dyDescent="0.3">
      <c r="C563" t="s">
        <v>8219</v>
      </c>
      <c r="D563">
        <v>63</v>
      </c>
      <c r="G563" t="s">
        <v>8221</v>
      </c>
      <c r="H563">
        <v>25</v>
      </c>
    </row>
    <row r="564" spans="3:8" x14ac:dyDescent="0.3">
      <c r="C564" t="s">
        <v>8219</v>
      </c>
      <c r="D564">
        <v>20</v>
      </c>
      <c r="G564" t="s">
        <v>8221</v>
      </c>
      <c r="H564">
        <v>8</v>
      </c>
    </row>
    <row r="565" spans="3:8" x14ac:dyDescent="0.3">
      <c r="C565" t="s">
        <v>8219</v>
      </c>
      <c r="D565">
        <v>25</v>
      </c>
      <c r="G565" t="s">
        <v>8221</v>
      </c>
      <c r="H565">
        <v>16</v>
      </c>
    </row>
    <row r="566" spans="3:8" x14ac:dyDescent="0.3">
      <c r="C566" t="s">
        <v>8219</v>
      </c>
      <c r="D566">
        <v>61</v>
      </c>
      <c r="G566" t="s">
        <v>8221</v>
      </c>
      <c r="H566">
        <v>3</v>
      </c>
    </row>
    <row r="567" spans="3:8" x14ac:dyDescent="0.3">
      <c r="C567" t="s">
        <v>8219</v>
      </c>
      <c r="D567">
        <v>52</v>
      </c>
      <c r="G567" t="s">
        <v>8221</v>
      </c>
      <c r="H567">
        <v>3</v>
      </c>
    </row>
    <row r="568" spans="3:8" x14ac:dyDescent="0.3">
      <c r="C568" t="s">
        <v>8219</v>
      </c>
      <c r="D568">
        <v>86</v>
      </c>
      <c r="G568" t="s">
        <v>8221</v>
      </c>
      <c r="H568">
        <v>2</v>
      </c>
    </row>
    <row r="569" spans="3:8" x14ac:dyDescent="0.3">
      <c r="C569" t="s">
        <v>8219</v>
      </c>
      <c r="D569">
        <v>42</v>
      </c>
      <c r="G569" t="s">
        <v>8221</v>
      </c>
      <c r="H569">
        <v>1</v>
      </c>
    </row>
    <row r="570" spans="3:8" x14ac:dyDescent="0.3">
      <c r="C570" t="s">
        <v>8219</v>
      </c>
      <c r="D570">
        <v>52</v>
      </c>
      <c r="G570" t="s">
        <v>8221</v>
      </c>
      <c r="H570">
        <v>0</v>
      </c>
    </row>
    <row r="571" spans="3:8" x14ac:dyDescent="0.3">
      <c r="C571" t="s">
        <v>8219</v>
      </c>
      <c r="D571">
        <v>120</v>
      </c>
      <c r="G571" t="s">
        <v>8221</v>
      </c>
      <c r="H571">
        <v>1</v>
      </c>
    </row>
    <row r="572" spans="3:8" x14ac:dyDescent="0.3">
      <c r="C572" t="s">
        <v>8219</v>
      </c>
      <c r="D572">
        <v>22</v>
      </c>
      <c r="G572" t="s">
        <v>8221</v>
      </c>
      <c r="H572">
        <v>19</v>
      </c>
    </row>
    <row r="573" spans="3:8" x14ac:dyDescent="0.3">
      <c r="C573" t="s">
        <v>8219</v>
      </c>
      <c r="D573">
        <v>64</v>
      </c>
      <c r="G573" t="s">
        <v>8221</v>
      </c>
      <c r="H573">
        <v>9</v>
      </c>
    </row>
    <row r="574" spans="3:8" x14ac:dyDescent="0.3">
      <c r="C574" t="s">
        <v>8219</v>
      </c>
      <c r="D574">
        <v>23</v>
      </c>
      <c r="G574" t="s">
        <v>8221</v>
      </c>
      <c r="H574">
        <v>1</v>
      </c>
    </row>
    <row r="575" spans="3:8" x14ac:dyDescent="0.3">
      <c r="C575" t="s">
        <v>8219</v>
      </c>
      <c r="D575">
        <v>238</v>
      </c>
      <c r="G575" t="s">
        <v>8221</v>
      </c>
      <c r="H575">
        <v>0</v>
      </c>
    </row>
    <row r="576" spans="3:8" x14ac:dyDescent="0.3">
      <c r="C576" t="s">
        <v>8219</v>
      </c>
      <c r="D576">
        <v>33</v>
      </c>
      <c r="G576" t="s">
        <v>8221</v>
      </c>
      <c r="H576">
        <v>1</v>
      </c>
    </row>
    <row r="577" spans="3:8" x14ac:dyDescent="0.3">
      <c r="C577" t="s">
        <v>8219</v>
      </c>
      <c r="D577">
        <v>32</v>
      </c>
      <c r="G577" t="s">
        <v>8221</v>
      </c>
      <c r="H577">
        <v>5</v>
      </c>
    </row>
    <row r="578" spans="3:8" x14ac:dyDescent="0.3">
      <c r="C578" t="s">
        <v>8219</v>
      </c>
      <c r="D578">
        <v>24</v>
      </c>
      <c r="G578" t="s">
        <v>8221</v>
      </c>
      <c r="H578">
        <v>85</v>
      </c>
    </row>
    <row r="579" spans="3:8" x14ac:dyDescent="0.3">
      <c r="C579" t="s">
        <v>8219</v>
      </c>
      <c r="D579">
        <v>29</v>
      </c>
      <c r="G579" t="s">
        <v>8221</v>
      </c>
      <c r="H579">
        <v>3</v>
      </c>
    </row>
    <row r="580" spans="3:8" x14ac:dyDescent="0.3">
      <c r="C580" t="s">
        <v>8219</v>
      </c>
      <c r="D580">
        <v>50</v>
      </c>
      <c r="G580" t="s">
        <v>8221</v>
      </c>
      <c r="H580">
        <v>4</v>
      </c>
    </row>
    <row r="581" spans="3:8" x14ac:dyDescent="0.3">
      <c r="C581" t="s">
        <v>8219</v>
      </c>
      <c r="D581">
        <v>108</v>
      </c>
      <c r="G581" t="s">
        <v>8221</v>
      </c>
      <c r="H581">
        <v>3</v>
      </c>
    </row>
    <row r="582" spans="3:8" x14ac:dyDescent="0.3">
      <c r="C582" t="s">
        <v>8219</v>
      </c>
      <c r="D582">
        <v>139</v>
      </c>
      <c r="G582" t="s">
        <v>8221</v>
      </c>
      <c r="H582">
        <v>5</v>
      </c>
    </row>
    <row r="583" spans="3:8" x14ac:dyDescent="0.3">
      <c r="C583" t="s">
        <v>8219</v>
      </c>
      <c r="D583">
        <v>7</v>
      </c>
      <c r="G583" t="s">
        <v>8221</v>
      </c>
      <c r="H583">
        <v>17</v>
      </c>
    </row>
    <row r="584" spans="3:8" x14ac:dyDescent="0.3">
      <c r="C584" t="s">
        <v>8219</v>
      </c>
      <c r="D584">
        <v>149</v>
      </c>
      <c r="G584" t="s">
        <v>8221</v>
      </c>
      <c r="H584">
        <v>3</v>
      </c>
    </row>
    <row r="585" spans="3:8" x14ac:dyDescent="0.3">
      <c r="C585" t="s">
        <v>8219</v>
      </c>
      <c r="D585">
        <v>31</v>
      </c>
      <c r="G585" t="s">
        <v>8221</v>
      </c>
      <c r="H585">
        <v>2</v>
      </c>
    </row>
    <row r="586" spans="3:8" x14ac:dyDescent="0.3">
      <c r="C586" t="s">
        <v>8219</v>
      </c>
      <c r="D586">
        <v>26</v>
      </c>
      <c r="G586" t="s">
        <v>8221</v>
      </c>
      <c r="H586">
        <v>6</v>
      </c>
    </row>
    <row r="587" spans="3:8" x14ac:dyDescent="0.3">
      <c r="C587" t="s">
        <v>8219</v>
      </c>
      <c r="D587">
        <v>172</v>
      </c>
      <c r="G587" t="s">
        <v>8221</v>
      </c>
      <c r="H587">
        <v>0</v>
      </c>
    </row>
    <row r="588" spans="3:8" x14ac:dyDescent="0.3">
      <c r="C588" t="s">
        <v>8219</v>
      </c>
      <c r="D588">
        <v>78</v>
      </c>
      <c r="G588" t="s">
        <v>8221</v>
      </c>
      <c r="H588">
        <v>1</v>
      </c>
    </row>
    <row r="589" spans="3:8" x14ac:dyDescent="0.3">
      <c r="C589" t="s">
        <v>8219</v>
      </c>
      <c r="D589">
        <v>120</v>
      </c>
      <c r="G589" t="s">
        <v>8221</v>
      </c>
      <c r="H589">
        <v>3</v>
      </c>
    </row>
    <row r="590" spans="3:8" x14ac:dyDescent="0.3">
      <c r="C590" t="s">
        <v>8219</v>
      </c>
      <c r="D590">
        <v>227</v>
      </c>
      <c r="G590" t="s">
        <v>8221</v>
      </c>
      <c r="H590">
        <v>13</v>
      </c>
    </row>
    <row r="591" spans="3:8" x14ac:dyDescent="0.3">
      <c r="C591" t="s">
        <v>8219</v>
      </c>
      <c r="D591">
        <v>42</v>
      </c>
      <c r="G591" t="s">
        <v>8221</v>
      </c>
      <c r="H591">
        <v>1</v>
      </c>
    </row>
    <row r="592" spans="3:8" x14ac:dyDescent="0.3">
      <c r="C592" t="s">
        <v>8219</v>
      </c>
      <c r="D592">
        <v>64</v>
      </c>
      <c r="G592" t="s">
        <v>8221</v>
      </c>
      <c r="H592">
        <v>1</v>
      </c>
    </row>
    <row r="593" spans="3:8" x14ac:dyDescent="0.3">
      <c r="C593" t="s">
        <v>8219</v>
      </c>
      <c r="D593">
        <v>121</v>
      </c>
      <c r="G593" t="s">
        <v>8221</v>
      </c>
      <c r="H593">
        <v>9</v>
      </c>
    </row>
    <row r="594" spans="3:8" x14ac:dyDescent="0.3">
      <c r="C594" t="s">
        <v>8219</v>
      </c>
      <c r="D594">
        <v>87</v>
      </c>
      <c r="G594" t="s">
        <v>8221</v>
      </c>
      <c r="H594">
        <v>0</v>
      </c>
    </row>
    <row r="595" spans="3:8" x14ac:dyDescent="0.3">
      <c r="C595" t="s">
        <v>8219</v>
      </c>
      <c r="D595">
        <v>65</v>
      </c>
      <c r="G595" t="s">
        <v>8221</v>
      </c>
      <c r="H595">
        <v>2</v>
      </c>
    </row>
    <row r="596" spans="3:8" x14ac:dyDescent="0.3">
      <c r="C596" t="s">
        <v>8219</v>
      </c>
      <c r="D596">
        <v>49</v>
      </c>
      <c r="G596" t="s">
        <v>8221</v>
      </c>
      <c r="H596">
        <v>1</v>
      </c>
    </row>
    <row r="597" spans="3:8" x14ac:dyDescent="0.3">
      <c r="C597" t="s">
        <v>8219</v>
      </c>
      <c r="D597">
        <v>19</v>
      </c>
      <c r="G597" t="s">
        <v>8221</v>
      </c>
      <c r="H597">
        <v>10</v>
      </c>
    </row>
    <row r="598" spans="3:8" x14ac:dyDescent="0.3">
      <c r="C598" t="s">
        <v>8219</v>
      </c>
      <c r="D598">
        <v>81</v>
      </c>
      <c r="G598" t="s">
        <v>8221</v>
      </c>
      <c r="H598">
        <v>3</v>
      </c>
    </row>
    <row r="599" spans="3:8" x14ac:dyDescent="0.3">
      <c r="C599" t="s">
        <v>8219</v>
      </c>
      <c r="D599">
        <v>264</v>
      </c>
      <c r="G599" t="s">
        <v>8221</v>
      </c>
      <c r="H599">
        <v>2</v>
      </c>
    </row>
    <row r="600" spans="3:8" x14ac:dyDescent="0.3">
      <c r="C600" t="s">
        <v>8219</v>
      </c>
      <c r="D600">
        <v>25</v>
      </c>
      <c r="G600" t="s">
        <v>8221</v>
      </c>
      <c r="H600">
        <v>2</v>
      </c>
    </row>
    <row r="601" spans="3:8" x14ac:dyDescent="0.3">
      <c r="C601" t="s">
        <v>8219</v>
      </c>
      <c r="D601">
        <v>5</v>
      </c>
      <c r="G601" t="s">
        <v>8221</v>
      </c>
      <c r="H601">
        <v>1</v>
      </c>
    </row>
    <row r="602" spans="3:8" x14ac:dyDescent="0.3">
      <c r="C602" t="s">
        <v>8219</v>
      </c>
      <c r="D602">
        <v>144</v>
      </c>
      <c r="G602" t="s">
        <v>8221</v>
      </c>
      <c r="H602">
        <v>14</v>
      </c>
    </row>
    <row r="603" spans="3:8" x14ac:dyDescent="0.3">
      <c r="C603" t="s">
        <v>8219</v>
      </c>
      <c r="D603">
        <v>92</v>
      </c>
      <c r="G603" t="s">
        <v>8221</v>
      </c>
      <c r="H603">
        <v>0</v>
      </c>
    </row>
    <row r="604" spans="3:8" x14ac:dyDescent="0.3">
      <c r="C604" t="s">
        <v>8219</v>
      </c>
      <c r="D604">
        <v>147</v>
      </c>
      <c r="G604" t="s">
        <v>8221</v>
      </c>
      <c r="H604">
        <v>0</v>
      </c>
    </row>
    <row r="605" spans="3:8" x14ac:dyDescent="0.3">
      <c r="C605" t="s">
        <v>8219</v>
      </c>
      <c r="D605">
        <v>90</v>
      </c>
      <c r="G605" t="s">
        <v>8221</v>
      </c>
      <c r="H605">
        <v>4</v>
      </c>
    </row>
    <row r="606" spans="3:8" x14ac:dyDescent="0.3">
      <c r="C606" t="s">
        <v>8219</v>
      </c>
      <c r="D606">
        <v>87</v>
      </c>
      <c r="G606" t="s">
        <v>8221</v>
      </c>
      <c r="H606">
        <v>3</v>
      </c>
    </row>
    <row r="607" spans="3:8" x14ac:dyDescent="0.3">
      <c r="C607" t="s">
        <v>8219</v>
      </c>
      <c r="D607">
        <v>406</v>
      </c>
      <c r="G607" t="s">
        <v>8221</v>
      </c>
      <c r="H607">
        <v>0</v>
      </c>
    </row>
    <row r="608" spans="3:8" x14ac:dyDescent="0.3">
      <c r="C608" t="s">
        <v>8219</v>
      </c>
      <c r="D608">
        <v>20</v>
      </c>
      <c r="G608" t="s">
        <v>8221</v>
      </c>
      <c r="H608">
        <v>5</v>
      </c>
    </row>
    <row r="609" spans="3:8" x14ac:dyDescent="0.3">
      <c r="C609" t="s">
        <v>8219</v>
      </c>
      <c r="D609">
        <v>70</v>
      </c>
      <c r="G609" t="s">
        <v>8221</v>
      </c>
      <c r="H609">
        <v>47</v>
      </c>
    </row>
    <row r="610" spans="3:8" x14ac:dyDescent="0.3">
      <c r="C610" t="s">
        <v>8219</v>
      </c>
      <c r="D610">
        <v>16</v>
      </c>
      <c r="G610" t="s">
        <v>8221</v>
      </c>
      <c r="H610">
        <v>0</v>
      </c>
    </row>
    <row r="611" spans="3:8" x14ac:dyDescent="0.3">
      <c r="C611" t="s">
        <v>8219</v>
      </c>
      <c r="D611">
        <v>52</v>
      </c>
      <c r="G611" t="s">
        <v>8221</v>
      </c>
      <c r="H611">
        <v>10</v>
      </c>
    </row>
    <row r="612" spans="3:8" x14ac:dyDescent="0.3">
      <c r="C612" t="s">
        <v>8219</v>
      </c>
      <c r="D612">
        <v>66</v>
      </c>
      <c r="G612" t="s">
        <v>8221</v>
      </c>
      <c r="H612">
        <v>11</v>
      </c>
    </row>
    <row r="613" spans="3:8" x14ac:dyDescent="0.3">
      <c r="C613" t="s">
        <v>8219</v>
      </c>
      <c r="D613">
        <v>109</v>
      </c>
      <c r="G613" t="s">
        <v>8221</v>
      </c>
      <c r="H613">
        <v>2</v>
      </c>
    </row>
    <row r="614" spans="3:8" x14ac:dyDescent="0.3">
      <c r="C614" t="s">
        <v>8219</v>
      </c>
      <c r="D614">
        <v>168</v>
      </c>
      <c r="G614" t="s">
        <v>8221</v>
      </c>
      <c r="H614">
        <v>2</v>
      </c>
    </row>
    <row r="615" spans="3:8" x14ac:dyDescent="0.3">
      <c r="C615" t="s">
        <v>8219</v>
      </c>
      <c r="D615">
        <v>31</v>
      </c>
      <c r="G615" t="s">
        <v>8221</v>
      </c>
      <c r="H615">
        <v>22</v>
      </c>
    </row>
    <row r="616" spans="3:8" x14ac:dyDescent="0.3">
      <c r="C616" t="s">
        <v>8219</v>
      </c>
      <c r="D616">
        <v>133</v>
      </c>
      <c r="G616" t="s">
        <v>8221</v>
      </c>
      <c r="H616">
        <v>8</v>
      </c>
    </row>
    <row r="617" spans="3:8" x14ac:dyDescent="0.3">
      <c r="C617" t="s">
        <v>8219</v>
      </c>
      <c r="D617">
        <v>151</v>
      </c>
      <c r="G617" t="s">
        <v>8221</v>
      </c>
      <c r="H617">
        <v>6</v>
      </c>
    </row>
    <row r="618" spans="3:8" x14ac:dyDescent="0.3">
      <c r="C618" t="s">
        <v>8219</v>
      </c>
      <c r="D618">
        <v>5</v>
      </c>
      <c r="G618" t="s">
        <v>8221</v>
      </c>
      <c r="H618">
        <v>1</v>
      </c>
    </row>
    <row r="619" spans="3:8" x14ac:dyDescent="0.3">
      <c r="C619" t="s">
        <v>8219</v>
      </c>
      <c r="D619">
        <v>73</v>
      </c>
      <c r="G619" t="s">
        <v>8221</v>
      </c>
      <c r="H619">
        <v>3</v>
      </c>
    </row>
    <row r="620" spans="3:8" x14ac:dyDescent="0.3">
      <c r="C620" t="s">
        <v>8219</v>
      </c>
      <c r="D620">
        <v>148</v>
      </c>
      <c r="G620" t="s">
        <v>8221</v>
      </c>
      <c r="H620">
        <v>0</v>
      </c>
    </row>
    <row r="621" spans="3:8" x14ac:dyDescent="0.3">
      <c r="C621" t="s">
        <v>8219</v>
      </c>
      <c r="D621">
        <v>93</v>
      </c>
      <c r="G621" t="s">
        <v>8221</v>
      </c>
      <c r="H621">
        <v>0</v>
      </c>
    </row>
    <row r="622" spans="3:8" x14ac:dyDescent="0.3">
      <c r="C622" t="s">
        <v>8219</v>
      </c>
      <c r="D622">
        <v>63</v>
      </c>
      <c r="G622" t="s">
        <v>8221</v>
      </c>
      <c r="H622">
        <v>0</v>
      </c>
    </row>
    <row r="623" spans="3:8" x14ac:dyDescent="0.3">
      <c r="C623" t="s">
        <v>8219</v>
      </c>
      <c r="D623">
        <v>134</v>
      </c>
      <c r="G623" t="s">
        <v>8221</v>
      </c>
      <c r="H623">
        <v>0</v>
      </c>
    </row>
    <row r="624" spans="3:8" x14ac:dyDescent="0.3">
      <c r="C624" t="s">
        <v>8219</v>
      </c>
      <c r="D624">
        <v>14</v>
      </c>
      <c r="G624" t="s">
        <v>8221</v>
      </c>
      <c r="H624">
        <v>0</v>
      </c>
    </row>
    <row r="625" spans="3:8" x14ac:dyDescent="0.3">
      <c r="C625" t="s">
        <v>8219</v>
      </c>
      <c r="D625">
        <v>78</v>
      </c>
      <c r="G625" t="s">
        <v>8221</v>
      </c>
      <c r="H625">
        <v>3</v>
      </c>
    </row>
    <row r="626" spans="3:8" x14ac:dyDescent="0.3">
      <c r="C626" t="s">
        <v>8219</v>
      </c>
      <c r="D626">
        <v>112</v>
      </c>
      <c r="G626" t="s">
        <v>8221</v>
      </c>
      <c r="H626">
        <v>0</v>
      </c>
    </row>
    <row r="627" spans="3:8" x14ac:dyDescent="0.3">
      <c r="C627" t="s">
        <v>8219</v>
      </c>
      <c r="D627">
        <v>34</v>
      </c>
      <c r="G627" t="s">
        <v>8221</v>
      </c>
      <c r="H627">
        <v>0</v>
      </c>
    </row>
    <row r="628" spans="3:8" x14ac:dyDescent="0.3">
      <c r="C628" t="s">
        <v>8219</v>
      </c>
      <c r="D628">
        <v>19</v>
      </c>
      <c r="G628" t="s">
        <v>8221</v>
      </c>
      <c r="H628">
        <v>1</v>
      </c>
    </row>
    <row r="629" spans="3:8" x14ac:dyDescent="0.3">
      <c r="C629" t="s">
        <v>8219</v>
      </c>
      <c r="D629">
        <v>13</v>
      </c>
      <c r="G629" t="s">
        <v>8221</v>
      </c>
      <c r="H629">
        <v>6</v>
      </c>
    </row>
    <row r="630" spans="3:8" x14ac:dyDescent="0.3">
      <c r="C630" t="s">
        <v>8219</v>
      </c>
      <c r="D630">
        <v>104</v>
      </c>
      <c r="G630" t="s">
        <v>8221</v>
      </c>
      <c r="H630">
        <v>1</v>
      </c>
    </row>
    <row r="631" spans="3:8" x14ac:dyDescent="0.3">
      <c r="C631" t="s">
        <v>8219</v>
      </c>
      <c r="D631">
        <v>52</v>
      </c>
      <c r="G631" t="s">
        <v>8221</v>
      </c>
      <c r="H631">
        <v>2</v>
      </c>
    </row>
    <row r="632" spans="3:8" x14ac:dyDescent="0.3">
      <c r="C632" t="s">
        <v>8219</v>
      </c>
      <c r="D632">
        <v>17</v>
      </c>
      <c r="G632" t="s">
        <v>8221</v>
      </c>
      <c r="H632">
        <v>0</v>
      </c>
    </row>
    <row r="633" spans="3:8" x14ac:dyDescent="0.3">
      <c r="C633" t="s">
        <v>8219</v>
      </c>
      <c r="D633">
        <v>82</v>
      </c>
      <c r="G633" t="s">
        <v>8221</v>
      </c>
      <c r="H633">
        <v>3</v>
      </c>
    </row>
    <row r="634" spans="3:8" x14ac:dyDescent="0.3">
      <c r="C634" t="s">
        <v>8219</v>
      </c>
      <c r="D634">
        <v>73</v>
      </c>
      <c r="G634" t="s">
        <v>8221</v>
      </c>
      <c r="H634">
        <v>3</v>
      </c>
    </row>
    <row r="635" spans="3:8" x14ac:dyDescent="0.3">
      <c r="C635" t="s">
        <v>8219</v>
      </c>
      <c r="D635">
        <v>158</v>
      </c>
      <c r="G635" t="s">
        <v>8221</v>
      </c>
      <c r="H635">
        <v>0</v>
      </c>
    </row>
    <row r="636" spans="3:8" x14ac:dyDescent="0.3">
      <c r="C636" t="s">
        <v>8219</v>
      </c>
      <c r="D636">
        <v>65</v>
      </c>
      <c r="G636" t="s">
        <v>8221</v>
      </c>
      <c r="H636">
        <v>6</v>
      </c>
    </row>
    <row r="637" spans="3:8" x14ac:dyDescent="0.3">
      <c r="C637" t="s">
        <v>8219</v>
      </c>
      <c r="D637">
        <v>184</v>
      </c>
      <c r="G637" t="s">
        <v>8221</v>
      </c>
      <c r="H637">
        <v>0</v>
      </c>
    </row>
    <row r="638" spans="3:8" x14ac:dyDescent="0.3">
      <c r="C638" t="s">
        <v>8219</v>
      </c>
      <c r="D638">
        <v>34</v>
      </c>
      <c r="G638" t="s">
        <v>8221</v>
      </c>
      <c r="H638">
        <v>19</v>
      </c>
    </row>
    <row r="639" spans="3:8" x14ac:dyDescent="0.3">
      <c r="C639" t="s">
        <v>8219</v>
      </c>
      <c r="D639">
        <v>240</v>
      </c>
      <c r="G639" t="s">
        <v>8221</v>
      </c>
      <c r="H639">
        <v>1</v>
      </c>
    </row>
    <row r="640" spans="3:8" x14ac:dyDescent="0.3">
      <c r="C640" t="s">
        <v>8219</v>
      </c>
      <c r="D640">
        <v>113</v>
      </c>
      <c r="G640" t="s">
        <v>8221</v>
      </c>
      <c r="H640">
        <v>2</v>
      </c>
    </row>
    <row r="641" spans="3:8" x14ac:dyDescent="0.3">
      <c r="C641" t="s">
        <v>8219</v>
      </c>
      <c r="D641">
        <v>66</v>
      </c>
      <c r="G641" t="s">
        <v>8221</v>
      </c>
      <c r="H641">
        <v>0</v>
      </c>
    </row>
    <row r="642" spans="3:8" x14ac:dyDescent="0.3">
      <c r="C642" t="s">
        <v>8219</v>
      </c>
      <c r="D642">
        <v>340</v>
      </c>
      <c r="G642" t="s">
        <v>8221</v>
      </c>
      <c r="H642">
        <v>11</v>
      </c>
    </row>
    <row r="643" spans="3:8" x14ac:dyDescent="0.3">
      <c r="C643" t="s">
        <v>8219</v>
      </c>
      <c r="D643">
        <v>150</v>
      </c>
      <c r="G643" t="s">
        <v>8221</v>
      </c>
      <c r="H643">
        <v>0</v>
      </c>
    </row>
    <row r="644" spans="3:8" x14ac:dyDescent="0.3">
      <c r="C644" t="s">
        <v>8219</v>
      </c>
      <c r="D644">
        <v>25</v>
      </c>
      <c r="G644" t="s">
        <v>8221</v>
      </c>
      <c r="H644">
        <v>0</v>
      </c>
    </row>
    <row r="645" spans="3:8" x14ac:dyDescent="0.3">
      <c r="C645" t="s">
        <v>8219</v>
      </c>
      <c r="D645">
        <v>234</v>
      </c>
      <c r="G645" t="s">
        <v>8221</v>
      </c>
      <c r="H645">
        <v>1</v>
      </c>
    </row>
    <row r="646" spans="3:8" x14ac:dyDescent="0.3">
      <c r="C646" t="s">
        <v>8219</v>
      </c>
      <c r="D646">
        <v>2602</v>
      </c>
      <c r="G646" t="s">
        <v>8221</v>
      </c>
      <c r="H646">
        <v>3</v>
      </c>
    </row>
    <row r="647" spans="3:8" x14ac:dyDescent="0.3">
      <c r="C647" t="s">
        <v>8219</v>
      </c>
      <c r="D647">
        <v>248</v>
      </c>
      <c r="G647" t="s">
        <v>8221</v>
      </c>
      <c r="H647">
        <v>1</v>
      </c>
    </row>
    <row r="648" spans="3:8" x14ac:dyDescent="0.3">
      <c r="C648" t="s">
        <v>8219</v>
      </c>
      <c r="D648">
        <v>600</v>
      </c>
      <c r="G648" t="s">
        <v>8221</v>
      </c>
      <c r="H648">
        <v>15</v>
      </c>
    </row>
    <row r="649" spans="3:8" x14ac:dyDescent="0.3">
      <c r="C649" t="s">
        <v>8219</v>
      </c>
      <c r="D649">
        <v>293</v>
      </c>
      <c r="G649" t="s">
        <v>8221</v>
      </c>
      <c r="H649">
        <v>2</v>
      </c>
    </row>
    <row r="650" spans="3:8" x14ac:dyDescent="0.3">
      <c r="C650" t="s">
        <v>8219</v>
      </c>
      <c r="D650">
        <v>321</v>
      </c>
      <c r="G650" t="s">
        <v>8221</v>
      </c>
      <c r="H650">
        <v>1</v>
      </c>
    </row>
    <row r="651" spans="3:8" x14ac:dyDescent="0.3">
      <c r="C651" t="s">
        <v>8219</v>
      </c>
      <c r="D651">
        <v>81</v>
      </c>
      <c r="G651" t="s">
        <v>8221</v>
      </c>
      <c r="H651">
        <v>1</v>
      </c>
    </row>
    <row r="652" spans="3:8" x14ac:dyDescent="0.3">
      <c r="C652" t="s">
        <v>8219</v>
      </c>
      <c r="D652">
        <v>343</v>
      </c>
      <c r="G652" t="s">
        <v>8221</v>
      </c>
      <c r="H652">
        <v>0</v>
      </c>
    </row>
    <row r="653" spans="3:8" x14ac:dyDescent="0.3">
      <c r="C653" t="s">
        <v>8219</v>
      </c>
      <c r="D653">
        <v>336</v>
      </c>
      <c r="G653" t="s">
        <v>8221</v>
      </c>
      <c r="H653">
        <v>1</v>
      </c>
    </row>
    <row r="654" spans="3:8" x14ac:dyDescent="0.3">
      <c r="C654" t="s">
        <v>8219</v>
      </c>
      <c r="D654">
        <v>47</v>
      </c>
      <c r="G654" t="s">
        <v>8221</v>
      </c>
      <c r="H654">
        <v>11</v>
      </c>
    </row>
    <row r="655" spans="3:8" x14ac:dyDescent="0.3">
      <c r="C655" t="s">
        <v>8219</v>
      </c>
      <c r="D655">
        <v>76</v>
      </c>
      <c r="G655" t="s">
        <v>8221</v>
      </c>
      <c r="H655">
        <v>0</v>
      </c>
    </row>
    <row r="656" spans="3:8" x14ac:dyDescent="0.3">
      <c r="C656" t="s">
        <v>8219</v>
      </c>
      <c r="D656">
        <v>441</v>
      </c>
      <c r="G656" t="s">
        <v>8221</v>
      </c>
      <c r="H656">
        <v>1</v>
      </c>
    </row>
    <row r="657" spans="3:8" x14ac:dyDescent="0.3">
      <c r="C657" t="s">
        <v>8219</v>
      </c>
      <c r="D657">
        <v>916</v>
      </c>
      <c r="G657" t="s">
        <v>8221</v>
      </c>
      <c r="H657">
        <v>6</v>
      </c>
    </row>
    <row r="658" spans="3:8" x14ac:dyDescent="0.3">
      <c r="C658" t="s">
        <v>8219</v>
      </c>
      <c r="D658">
        <v>369</v>
      </c>
      <c r="G658" t="s">
        <v>8221</v>
      </c>
      <c r="H658">
        <v>7</v>
      </c>
    </row>
    <row r="659" spans="3:8" x14ac:dyDescent="0.3">
      <c r="C659" t="s">
        <v>8219</v>
      </c>
      <c r="D659">
        <v>20242</v>
      </c>
      <c r="G659" t="s">
        <v>8221</v>
      </c>
      <c r="H659">
        <v>0</v>
      </c>
    </row>
    <row r="660" spans="3:8" x14ac:dyDescent="0.3">
      <c r="C660" t="s">
        <v>8219</v>
      </c>
      <c r="D660">
        <v>71</v>
      </c>
      <c r="G660" t="s">
        <v>8221</v>
      </c>
      <c r="H660">
        <v>16</v>
      </c>
    </row>
    <row r="661" spans="3:8" x14ac:dyDescent="0.3">
      <c r="C661" t="s">
        <v>8219</v>
      </c>
      <c r="D661">
        <v>635</v>
      </c>
      <c r="G661" t="s">
        <v>8221</v>
      </c>
      <c r="H661">
        <v>0</v>
      </c>
    </row>
    <row r="662" spans="3:8" x14ac:dyDescent="0.3">
      <c r="C662" t="s">
        <v>8219</v>
      </c>
      <c r="D662">
        <v>885</v>
      </c>
      <c r="G662" t="s">
        <v>8221</v>
      </c>
      <c r="H662">
        <v>0</v>
      </c>
    </row>
    <row r="663" spans="3:8" x14ac:dyDescent="0.3">
      <c r="C663" t="s">
        <v>8219</v>
      </c>
      <c r="D663">
        <v>329</v>
      </c>
      <c r="G663" t="s">
        <v>8221</v>
      </c>
      <c r="H663">
        <v>0</v>
      </c>
    </row>
    <row r="664" spans="3:8" x14ac:dyDescent="0.3">
      <c r="C664" t="s">
        <v>8219</v>
      </c>
      <c r="D664">
        <v>71</v>
      </c>
      <c r="G664" t="s">
        <v>8221</v>
      </c>
      <c r="H664">
        <v>12</v>
      </c>
    </row>
    <row r="665" spans="3:8" x14ac:dyDescent="0.3">
      <c r="C665" t="s">
        <v>8219</v>
      </c>
      <c r="D665">
        <v>269</v>
      </c>
      <c r="G665" t="s">
        <v>8221</v>
      </c>
      <c r="H665">
        <v>1</v>
      </c>
    </row>
    <row r="666" spans="3:8" x14ac:dyDescent="0.3">
      <c r="C666" t="s">
        <v>8219</v>
      </c>
      <c r="D666">
        <v>345</v>
      </c>
      <c r="G666" t="s">
        <v>8221</v>
      </c>
      <c r="H666">
        <v>3</v>
      </c>
    </row>
    <row r="667" spans="3:8" x14ac:dyDescent="0.3">
      <c r="C667" t="s">
        <v>8219</v>
      </c>
      <c r="D667">
        <v>43</v>
      </c>
      <c r="G667" t="s">
        <v>8221</v>
      </c>
      <c r="H667">
        <v>1</v>
      </c>
    </row>
    <row r="668" spans="3:8" x14ac:dyDescent="0.3">
      <c r="C668" t="s">
        <v>8219</v>
      </c>
      <c r="D668">
        <v>33</v>
      </c>
      <c r="G668" t="s">
        <v>8221</v>
      </c>
      <c r="H668">
        <v>4</v>
      </c>
    </row>
    <row r="669" spans="3:8" x14ac:dyDescent="0.3">
      <c r="C669" t="s">
        <v>8219</v>
      </c>
      <c r="D669">
        <v>211</v>
      </c>
      <c r="G669" t="s">
        <v>8221</v>
      </c>
      <c r="H669">
        <v>1</v>
      </c>
    </row>
    <row r="670" spans="3:8" x14ac:dyDescent="0.3">
      <c r="C670" t="s">
        <v>8219</v>
      </c>
      <c r="D670">
        <v>196</v>
      </c>
      <c r="G670" t="s">
        <v>8221</v>
      </c>
      <c r="H670">
        <v>3</v>
      </c>
    </row>
    <row r="671" spans="3:8" x14ac:dyDescent="0.3">
      <c r="C671" t="s">
        <v>8219</v>
      </c>
      <c r="D671">
        <v>405</v>
      </c>
      <c r="G671" t="s">
        <v>8221</v>
      </c>
      <c r="H671">
        <v>1</v>
      </c>
    </row>
    <row r="672" spans="3:8" x14ac:dyDescent="0.3">
      <c r="C672" t="s">
        <v>8219</v>
      </c>
      <c r="D672">
        <v>206</v>
      </c>
      <c r="G672" t="s">
        <v>8221</v>
      </c>
      <c r="H672">
        <v>0</v>
      </c>
    </row>
    <row r="673" spans="3:8" x14ac:dyDescent="0.3">
      <c r="C673" t="s">
        <v>8219</v>
      </c>
      <c r="D673">
        <v>335</v>
      </c>
      <c r="G673" t="s">
        <v>8221</v>
      </c>
      <c r="H673">
        <v>12</v>
      </c>
    </row>
    <row r="674" spans="3:8" x14ac:dyDescent="0.3">
      <c r="C674" t="s">
        <v>8219</v>
      </c>
      <c r="D674">
        <v>215</v>
      </c>
      <c r="G674" t="s">
        <v>8221</v>
      </c>
      <c r="H674">
        <v>0</v>
      </c>
    </row>
    <row r="675" spans="3:8" x14ac:dyDescent="0.3">
      <c r="C675" t="s">
        <v>8219</v>
      </c>
      <c r="D675">
        <v>176</v>
      </c>
      <c r="G675" t="s">
        <v>8221</v>
      </c>
      <c r="H675">
        <v>1</v>
      </c>
    </row>
    <row r="676" spans="3:8" x14ac:dyDescent="0.3">
      <c r="C676" t="s">
        <v>8219</v>
      </c>
      <c r="D676">
        <v>555</v>
      </c>
      <c r="G676" t="s">
        <v>8221</v>
      </c>
      <c r="H676">
        <v>0</v>
      </c>
    </row>
    <row r="677" spans="3:8" x14ac:dyDescent="0.3">
      <c r="C677" t="s">
        <v>8219</v>
      </c>
      <c r="D677">
        <v>116</v>
      </c>
      <c r="G677" t="s">
        <v>8221</v>
      </c>
      <c r="H677">
        <v>0</v>
      </c>
    </row>
    <row r="678" spans="3:8" x14ac:dyDescent="0.3">
      <c r="C678" t="s">
        <v>8219</v>
      </c>
      <c r="D678">
        <v>615</v>
      </c>
      <c r="G678" t="s">
        <v>8221</v>
      </c>
      <c r="H678">
        <v>2</v>
      </c>
    </row>
    <row r="679" spans="3:8" x14ac:dyDescent="0.3">
      <c r="C679" t="s">
        <v>8219</v>
      </c>
      <c r="D679">
        <v>236</v>
      </c>
      <c r="G679" t="s">
        <v>8221</v>
      </c>
      <c r="H679">
        <v>92</v>
      </c>
    </row>
    <row r="680" spans="3:8" x14ac:dyDescent="0.3">
      <c r="C680" t="s">
        <v>8219</v>
      </c>
      <c r="D680">
        <v>145</v>
      </c>
      <c r="G680" t="s">
        <v>8221</v>
      </c>
      <c r="H680">
        <v>0</v>
      </c>
    </row>
    <row r="681" spans="3:8" x14ac:dyDescent="0.3">
      <c r="C681" t="s">
        <v>8219</v>
      </c>
      <c r="D681">
        <v>167</v>
      </c>
      <c r="G681" t="s">
        <v>8221</v>
      </c>
      <c r="H681">
        <v>3</v>
      </c>
    </row>
    <row r="682" spans="3:8" x14ac:dyDescent="0.3">
      <c r="C682" t="s">
        <v>8219</v>
      </c>
      <c r="D682">
        <v>235</v>
      </c>
      <c r="G682" t="s">
        <v>8221</v>
      </c>
      <c r="H682">
        <v>10</v>
      </c>
    </row>
    <row r="683" spans="3:8" x14ac:dyDescent="0.3">
      <c r="C683" t="s">
        <v>8219</v>
      </c>
      <c r="D683">
        <v>452</v>
      </c>
      <c r="G683" t="s">
        <v>8221</v>
      </c>
      <c r="H683">
        <v>7</v>
      </c>
    </row>
    <row r="684" spans="3:8" x14ac:dyDescent="0.3">
      <c r="C684" t="s">
        <v>8219</v>
      </c>
      <c r="D684">
        <v>241</v>
      </c>
      <c r="G684" t="s">
        <v>8221</v>
      </c>
      <c r="H684">
        <v>3</v>
      </c>
    </row>
    <row r="685" spans="3:8" x14ac:dyDescent="0.3">
      <c r="C685" t="s">
        <v>8219</v>
      </c>
      <c r="D685">
        <v>28</v>
      </c>
      <c r="G685" t="s">
        <v>8221</v>
      </c>
      <c r="H685">
        <v>0</v>
      </c>
    </row>
    <row r="686" spans="3:8" x14ac:dyDescent="0.3">
      <c r="C686" t="s">
        <v>8219</v>
      </c>
      <c r="D686">
        <v>140</v>
      </c>
      <c r="G686" t="s">
        <v>8221</v>
      </c>
      <c r="H686">
        <v>1</v>
      </c>
    </row>
    <row r="687" spans="3:8" x14ac:dyDescent="0.3">
      <c r="C687" t="s">
        <v>8219</v>
      </c>
      <c r="D687">
        <v>280</v>
      </c>
      <c r="G687" t="s">
        <v>8221</v>
      </c>
      <c r="H687">
        <v>0</v>
      </c>
    </row>
    <row r="688" spans="3:8" x14ac:dyDescent="0.3">
      <c r="C688" t="s">
        <v>8219</v>
      </c>
      <c r="D688">
        <v>70</v>
      </c>
      <c r="G688" t="s">
        <v>8221</v>
      </c>
      <c r="H688">
        <v>9</v>
      </c>
    </row>
    <row r="689" spans="3:8" x14ac:dyDescent="0.3">
      <c r="C689" t="s">
        <v>8219</v>
      </c>
      <c r="D689">
        <v>160</v>
      </c>
      <c r="G689" t="s">
        <v>8221</v>
      </c>
      <c r="H689">
        <v>2</v>
      </c>
    </row>
    <row r="690" spans="3:8" x14ac:dyDescent="0.3">
      <c r="C690" t="s">
        <v>8219</v>
      </c>
      <c r="D690">
        <v>141</v>
      </c>
      <c r="G690" t="s">
        <v>8221</v>
      </c>
      <c r="H690">
        <v>1</v>
      </c>
    </row>
    <row r="691" spans="3:8" x14ac:dyDescent="0.3">
      <c r="C691" t="s">
        <v>8219</v>
      </c>
      <c r="D691">
        <v>874</v>
      </c>
      <c r="G691" t="s">
        <v>8221</v>
      </c>
      <c r="H691">
        <v>2</v>
      </c>
    </row>
    <row r="692" spans="3:8" x14ac:dyDescent="0.3">
      <c r="C692" t="s">
        <v>8219</v>
      </c>
      <c r="D692">
        <v>73</v>
      </c>
      <c r="G692" t="s">
        <v>8221</v>
      </c>
      <c r="H692">
        <v>11</v>
      </c>
    </row>
    <row r="693" spans="3:8" x14ac:dyDescent="0.3">
      <c r="C693" t="s">
        <v>8219</v>
      </c>
      <c r="D693">
        <v>294</v>
      </c>
      <c r="G693" t="s">
        <v>8221</v>
      </c>
      <c r="H693">
        <v>0</v>
      </c>
    </row>
    <row r="694" spans="3:8" x14ac:dyDescent="0.3">
      <c r="C694" t="s">
        <v>8219</v>
      </c>
      <c r="D694">
        <v>740</v>
      </c>
      <c r="G694" t="s">
        <v>8221</v>
      </c>
      <c r="H694">
        <v>0</v>
      </c>
    </row>
    <row r="695" spans="3:8" x14ac:dyDescent="0.3">
      <c r="C695" t="s">
        <v>8219</v>
      </c>
      <c r="D695">
        <v>369</v>
      </c>
      <c r="G695" t="s">
        <v>8221</v>
      </c>
      <c r="H695">
        <v>9</v>
      </c>
    </row>
    <row r="696" spans="3:8" x14ac:dyDescent="0.3">
      <c r="C696" t="s">
        <v>8219</v>
      </c>
      <c r="D696">
        <v>110</v>
      </c>
      <c r="G696" t="s">
        <v>8221</v>
      </c>
      <c r="H696">
        <v>0</v>
      </c>
    </row>
    <row r="697" spans="3:8" x14ac:dyDescent="0.3">
      <c r="C697" t="s">
        <v>8219</v>
      </c>
      <c r="D697">
        <v>455</v>
      </c>
      <c r="G697" t="s">
        <v>8221</v>
      </c>
      <c r="H697">
        <v>4</v>
      </c>
    </row>
    <row r="698" spans="3:8" x14ac:dyDescent="0.3">
      <c r="C698" t="s">
        <v>8219</v>
      </c>
      <c r="D698">
        <v>224</v>
      </c>
      <c r="G698" t="s">
        <v>8221</v>
      </c>
      <c r="H698">
        <v>1</v>
      </c>
    </row>
    <row r="699" spans="3:8" x14ac:dyDescent="0.3">
      <c r="C699" t="s">
        <v>8219</v>
      </c>
      <c r="D699">
        <v>46</v>
      </c>
      <c r="G699" t="s">
        <v>8221</v>
      </c>
      <c r="H699">
        <v>2</v>
      </c>
    </row>
    <row r="700" spans="3:8" x14ac:dyDescent="0.3">
      <c r="C700" t="s">
        <v>8219</v>
      </c>
      <c r="D700">
        <v>284</v>
      </c>
      <c r="G700" t="s">
        <v>8221</v>
      </c>
      <c r="H700">
        <v>0</v>
      </c>
    </row>
    <row r="701" spans="3:8" x14ac:dyDescent="0.3">
      <c r="C701" t="s">
        <v>8219</v>
      </c>
      <c r="D701">
        <v>98</v>
      </c>
      <c r="G701" t="s">
        <v>8221</v>
      </c>
      <c r="H701">
        <v>1</v>
      </c>
    </row>
    <row r="702" spans="3:8" x14ac:dyDescent="0.3">
      <c r="C702" t="s">
        <v>8219</v>
      </c>
      <c r="D702">
        <v>56</v>
      </c>
      <c r="G702" t="s">
        <v>8221</v>
      </c>
      <c r="H702">
        <v>17</v>
      </c>
    </row>
    <row r="703" spans="3:8" x14ac:dyDescent="0.3">
      <c r="C703" t="s">
        <v>8219</v>
      </c>
      <c r="D703">
        <v>32</v>
      </c>
      <c r="G703" t="s">
        <v>8221</v>
      </c>
      <c r="H703">
        <v>2</v>
      </c>
    </row>
    <row r="704" spans="3:8" x14ac:dyDescent="0.3">
      <c r="C704" t="s">
        <v>8219</v>
      </c>
      <c r="D704">
        <v>30</v>
      </c>
      <c r="G704" t="s">
        <v>8221</v>
      </c>
      <c r="H704">
        <v>3</v>
      </c>
    </row>
    <row r="705" spans="3:8" x14ac:dyDescent="0.3">
      <c r="C705" t="s">
        <v>8219</v>
      </c>
      <c r="D705">
        <v>70</v>
      </c>
      <c r="G705" t="s">
        <v>8221</v>
      </c>
      <c r="H705">
        <v>41</v>
      </c>
    </row>
    <row r="706" spans="3:8" x14ac:dyDescent="0.3">
      <c r="C706" t="s">
        <v>8219</v>
      </c>
      <c r="D706">
        <v>44</v>
      </c>
      <c r="G706" t="s">
        <v>8221</v>
      </c>
      <c r="H706">
        <v>2</v>
      </c>
    </row>
    <row r="707" spans="3:8" x14ac:dyDescent="0.3">
      <c r="C707" t="s">
        <v>8219</v>
      </c>
      <c r="D707">
        <v>92</v>
      </c>
      <c r="G707" t="s">
        <v>8221</v>
      </c>
      <c r="H707">
        <v>3</v>
      </c>
    </row>
    <row r="708" spans="3:8" x14ac:dyDescent="0.3">
      <c r="C708" t="s">
        <v>8219</v>
      </c>
      <c r="D708">
        <v>205</v>
      </c>
      <c r="G708" t="s">
        <v>8221</v>
      </c>
      <c r="H708">
        <v>8</v>
      </c>
    </row>
    <row r="709" spans="3:8" x14ac:dyDescent="0.3">
      <c r="C709" t="s">
        <v>8219</v>
      </c>
      <c r="D709">
        <v>23</v>
      </c>
      <c r="G709" t="s">
        <v>8221</v>
      </c>
      <c r="H709">
        <v>0</v>
      </c>
    </row>
    <row r="710" spans="3:8" x14ac:dyDescent="0.3">
      <c r="C710" t="s">
        <v>8219</v>
      </c>
      <c r="D710">
        <v>4</v>
      </c>
      <c r="G710" t="s">
        <v>8221</v>
      </c>
      <c r="H710">
        <v>1</v>
      </c>
    </row>
    <row r="711" spans="3:8" x14ac:dyDescent="0.3">
      <c r="C711" t="s">
        <v>8219</v>
      </c>
      <c r="D711">
        <v>112</v>
      </c>
      <c r="G711" t="s">
        <v>8221</v>
      </c>
      <c r="H711">
        <v>3</v>
      </c>
    </row>
    <row r="712" spans="3:8" x14ac:dyDescent="0.3">
      <c r="C712" t="s">
        <v>8219</v>
      </c>
      <c r="D712">
        <v>27</v>
      </c>
      <c r="G712" t="s">
        <v>8221</v>
      </c>
      <c r="H712">
        <v>4</v>
      </c>
    </row>
    <row r="713" spans="3:8" x14ac:dyDescent="0.3">
      <c r="C713" t="s">
        <v>8219</v>
      </c>
      <c r="D713">
        <v>11</v>
      </c>
      <c r="G713" t="s">
        <v>8221</v>
      </c>
      <c r="H713">
        <v>9</v>
      </c>
    </row>
    <row r="714" spans="3:8" x14ac:dyDescent="0.3">
      <c r="C714" t="s">
        <v>8219</v>
      </c>
      <c r="D714">
        <v>26</v>
      </c>
      <c r="G714" t="s">
        <v>8221</v>
      </c>
      <c r="H714">
        <v>16</v>
      </c>
    </row>
    <row r="715" spans="3:8" x14ac:dyDescent="0.3">
      <c r="C715" t="s">
        <v>8219</v>
      </c>
      <c r="D715">
        <v>77</v>
      </c>
      <c r="G715" t="s">
        <v>8221</v>
      </c>
      <c r="H715">
        <v>1</v>
      </c>
    </row>
    <row r="716" spans="3:8" x14ac:dyDescent="0.3">
      <c r="C716" t="s">
        <v>8219</v>
      </c>
      <c r="D716">
        <v>136</v>
      </c>
      <c r="G716" t="s">
        <v>8221</v>
      </c>
      <c r="H716">
        <v>7</v>
      </c>
    </row>
    <row r="717" spans="3:8" x14ac:dyDescent="0.3">
      <c r="C717" t="s">
        <v>8219</v>
      </c>
      <c r="D717">
        <v>157</v>
      </c>
      <c r="G717" t="s">
        <v>8221</v>
      </c>
      <c r="H717">
        <v>0</v>
      </c>
    </row>
    <row r="718" spans="3:8" x14ac:dyDescent="0.3">
      <c r="C718" t="s">
        <v>8219</v>
      </c>
      <c r="D718">
        <v>158</v>
      </c>
      <c r="G718" t="s">
        <v>8221</v>
      </c>
      <c r="H718">
        <v>0</v>
      </c>
    </row>
    <row r="719" spans="3:8" x14ac:dyDescent="0.3">
      <c r="C719" t="s">
        <v>8219</v>
      </c>
      <c r="D719">
        <v>27</v>
      </c>
      <c r="G719" t="s">
        <v>8221</v>
      </c>
      <c r="H719">
        <v>0</v>
      </c>
    </row>
    <row r="720" spans="3:8" x14ac:dyDescent="0.3">
      <c r="C720" t="s">
        <v>8219</v>
      </c>
      <c r="D720">
        <v>23</v>
      </c>
      <c r="G720" t="s">
        <v>8221</v>
      </c>
      <c r="H720">
        <v>0</v>
      </c>
    </row>
    <row r="721" spans="3:8" x14ac:dyDescent="0.3">
      <c r="C721" t="s">
        <v>8219</v>
      </c>
      <c r="D721">
        <v>17</v>
      </c>
      <c r="G721" t="s">
        <v>8221</v>
      </c>
      <c r="H721">
        <v>0</v>
      </c>
    </row>
    <row r="722" spans="3:8" x14ac:dyDescent="0.3">
      <c r="C722" t="s">
        <v>8219</v>
      </c>
      <c r="D722">
        <v>37</v>
      </c>
      <c r="G722" t="s">
        <v>8221</v>
      </c>
      <c r="H722">
        <v>1</v>
      </c>
    </row>
    <row r="723" spans="3:8" x14ac:dyDescent="0.3">
      <c r="C723" t="s">
        <v>8219</v>
      </c>
      <c r="D723">
        <v>65</v>
      </c>
      <c r="G723" t="s">
        <v>8221</v>
      </c>
      <c r="H723">
        <v>2</v>
      </c>
    </row>
    <row r="724" spans="3:8" x14ac:dyDescent="0.3">
      <c r="C724" t="s">
        <v>8219</v>
      </c>
      <c r="D724">
        <v>18</v>
      </c>
      <c r="G724" t="s">
        <v>8221</v>
      </c>
      <c r="H724">
        <v>1</v>
      </c>
    </row>
    <row r="725" spans="3:8" x14ac:dyDescent="0.3">
      <c r="C725" t="s">
        <v>8219</v>
      </c>
      <c r="D725">
        <v>25</v>
      </c>
      <c r="G725" t="s">
        <v>8221</v>
      </c>
      <c r="H725">
        <v>15</v>
      </c>
    </row>
    <row r="726" spans="3:8" x14ac:dyDescent="0.3">
      <c r="C726" t="s">
        <v>8219</v>
      </c>
      <c r="D726">
        <v>104</v>
      </c>
      <c r="G726" t="s">
        <v>8221</v>
      </c>
      <c r="H726">
        <v>1</v>
      </c>
    </row>
    <row r="727" spans="3:8" x14ac:dyDescent="0.3">
      <c r="C727" t="s">
        <v>8219</v>
      </c>
      <c r="D727">
        <v>108</v>
      </c>
      <c r="G727" t="s">
        <v>8221</v>
      </c>
      <c r="H727">
        <v>1</v>
      </c>
    </row>
    <row r="728" spans="3:8" x14ac:dyDescent="0.3">
      <c r="C728" t="s">
        <v>8219</v>
      </c>
      <c r="D728">
        <v>38</v>
      </c>
      <c r="G728" t="s">
        <v>8221</v>
      </c>
      <c r="H728">
        <v>0</v>
      </c>
    </row>
    <row r="729" spans="3:8" x14ac:dyDescent="0.3">
      <c r="C729" t="s">
        <v>8219</v>
      </c>
      <c r="D729">
        <v>88</v>
      </c>
      <c r="G729" t="s">
        <v>8221</v>
      </c>
      <c r="H729">
        <v>39</v>
      </c>
    </row>
    <row r="730" spans="3:8" x14ac:dyDescent="0.3">
      <c r="C730" t="s">
        <v>8219</v>
      </c>
      <c r="D730">
        <v>82</v>
      </c>
      <c r="G730" t="s">
        <v>8221</v>
      </c>
      <c r="H730">
        <v>103</v>
      </c>
    </row>
    <row r="731" spans="3:8" x14ac:dyDescent="0.3">
      <c r="C731" t="s">
        <v>8219</v>
      </c>
      <c r="D731">
        <v>126</v>
      </c>
      <c r="G731" t="s">
        <v>8221</v>
      </c>
      <c r="H731">
        <v>0</v>
      </c>
    </row>
    <row r="732" spans="3:8" x14ac:dyDescent="0.3">
      <c r="C732" t="s">
        <v>8219</v>
      </c>
      <c r="D732">
        <v>133</v>
      </c>
      <c r="G732" t="s">
        <v>8221</v>
      </c>
      <c r="H732">
        <v>39</v>
      </c>
    </row>
    <row r="733" spans="3:8" x14ac:dyDescent="0.3">
      <c r="C733" t="s">
        <v>8219</v>
      </c>
      <c r="D733">
        <v>47</v>
      </c>
      <c r="G733" t="s">
        <v>8221</v>
      </c>
      <c r="H733">
        <v>15</v>
      </c>
    </row>
    <row r="734" spans="3:8" x14ac:dyDescent="0.3">
      <c r="C734" t="s">
        <v>8219</v>
      </c>
      <c r="D734">
        <v>58</v>
      </c>
      <c r="G734" t="s">
        <v>8221</v>
      </c>
      <c r="H734">
        <v>22</v>
      </c>
    </row>
    <row r="735" spans="3:8" x14ac:dyDescent="0.3">
      <c r="C735" t="s">
        <v>8219</v>
      </c>
      <c r="D735">
        <v>32</v>
      </c>
      <c r="G735" t="s">
        <v>8221</v>
      </c>
      <c r="H735">
        <v>92</v>
      </c>
    </row>
    <row r="736" spans="3:8" x14ac:dyDescent="0.3">
      <c r="C736" t="s">
        <v>8219</v>
      </c>
      <c r="D736">
        <v>37</v>
      </c>
      <c r="G736" t="s">
        <v>8221</v>
      </c>
      <c r="H736">
        <v>25</v>
      </c>
    </row>
    <row r="737" spans="3:8" x14ac:dyDescent="0.3">
      <c r="C737" t="s">
        <v>8219</v>
      </c>
      <c r="D737">
        <v>87</v>
      </c>
      <c r="G737" t="s">
        <v>8221</v>
      </c>
      <c r="H737">
        <v>19</v>
      </c>
    </row>
    <row r="738" spans="3:8" x14ac:dyDescent="0.3">
      <c r="C738" t="s">
        <v>8219</v>
      </c>
      <c r="D738">
        <v>15</v>
      </c>
      <c r="G738" t="s">
        <v>8221</v>
      </c>
      <c r="H738">
        <v>19</v>
      </c>
    </row>
    <row r="739" spans="3:8" x14ac:dyDescent="0.3">
      <c r="C739" t="s">
        <v>8219</v>
      </c>
      <c r="D739">
        <v>27</v>
      </c>
      <c r="G739" t="s">
        <v>8221</v>
      </c>
      <c r="H739">
        <v>13</v>
      </c>
    </row>
    <row r="740" spans="3:8" x14ac:dyDescent="0.3">
      <c r="C740" t="s">
        <v>8219</v>
      </c>
      <c r="D740">
        <v>19</v>
      </c>
      <c r="G740" t="s">
        <v>8221</v>
      </c>
      <c r="H740">
        <v>124</v>
      </c>
    </row>
    <row r="741" spans="3:8" x14ac:dyDescent="0.3">
      <c r="C741" t="s">
        <v>8219</v>
      </c>
      <c r="D741">
        <v>17</v>
      </c>
      <c r="G741" t="s">
        <v>8221</v>
      </c>
      <c r="H741">
        <v>4</v>
      </c>
    </row>
    <row r="742" spans="3:8" x14ac:dyDescent="0.3">
      <c r="C742" t="s">
        <v>8219</v>
      </c>
      <c r="D742">
        <v>26</v>
      </c>
      <c r="G742" t="s">
        <v>8221</v>
      </c>
      <c r="H742">
        <v>10</v>
      </c>
    </row>
    <row r="743" spans="3:8" x14ac:dyDescent="0.3">
      <c r="C743" t="s">
        <v>8219</v>
      </c>
      <c r="D743">
        <v>28</v>
      </c>
      <c r="G743" t="s">
        <v>8221</v>
      </c>
      <c r="H743">
        <v>15</v>
      </c>
    </row>
    <row r="744" spans="3:8" x14ac:dyDescent="0.3">
      <c r="C744" t="s">
        <v>8219</v>
      </c>
      <c r="D744">
        <v>37</v>
      </c>
      <c r="G744" t="s">
        <v>8221</v>
      </c>
      <c r="H744">
        <v>38</v>
      </c>
    </row>
    <row r="745" spans="3:8" x14ac:dyDescent="0.3">
      <c r="C745" t="s">
        <v>8219</v>
      </c>
      <c r="D745">
        <v>128</v>
      </c>
      <c r="G745" t="s">
        <v>8221</v>
      </c>
      <c r="H745">
        <v>152</v>
      </c>
    </row>
    <row r="746" spans="3:8" x14ac:dyDescent="0.3">
      <c r="C746" t="s">
        <v>8219</v>
      </c>
      <c r="D746">
        <v>10</v>
      </c>
      <c r="G746" t="s">
        <v>8221</v>
      </c>
      <c r="H746">
        <v>24</v>
      </c>
    </row>
    <row r="747" spans="3:8" x14ac:dyDescent="0.3">
      <c r="C747" t="s">
        <v>8219</v>
      </c>
      <c r="D747">
        <v>83</v>
      </c>
      <c r="G747" t="s">
        <v>8221</v>
      </c>
      <c r="H747">
        <v>76</v>
      </c>
    </row>
    <row r="748" spans="3:8" x14ac:dyDescent="0.3">
      <c r="C748" t="s">
        <v>8219</v>
      </c>
      <c r="D748">
        <v>46</v>
      </c>
      <c r="G748" t="s">
        <v>8221</v>
      </c>
      <c r="H748">
        <v>185</v>
      </c>
    </row>
    <row r="749" spans="3:8" x14ac:dyDescent="0.3">
      <c r="C749" t="s">
        <v>8219</v>
      </c>
      <c r="D749">
        <v>90</v>
      </c>
      <c r="G749" t="s">
        <v>8221</v>
      </c>
      <c r="H749">
        <v>33</v>
      </c>
    </row>
    <row r="750" spans="3:8" x14ac:dyDescent="0.3">
      <c r="C750" t="s">
        <v>8219</v>
      </c>
      <c r="D750">
        <v>81</v>
      </c>
      <c r="G750" t="s">
        <v>8221</v>
      </c>
      <c r="H750">
        <v>108</v>
      </c>
    </row>
    <row r="751" spans="3:8" x14ac:dyDescent="0.3">
      <c r="C751" t="s">
        <v>8219</v>
      </c>
      <c r="D751">
        <v>32</v>
      </c>
      <c r="G751" t="s">
        <v>8221</v>
      </c>
      <c r="H751">
        <v>29</v>
      </c>
    </row>
    <row r="752" spans="3:8" x14ac:dyDescent="0.3">
      <c r="C752" t="s">
        <v>8219</v>
      </c>
      <c r="D752">
        <v>20</v>
      </c>
      <c r="G752" t="s">
        <v>8221</v>
      </c>
      <c r="H752">
        <v>24</v>
      </c>
    </row>
    <row r="753" spans="3:8" x14ac:dyDescent="0.3">
      <c r="C753" t="s">
        <v>8219</v>
      </c>
      <c r="D753">
        <v>70</v>
      </c>
      <c r="G753" t="s">
        <v>8221</v>
      </c>
      <c r="H753">
        <v>4</v>
      </c>
    </row>
    <row r="754" spans="3:8" x14ac:dyDescent="0.3">
      <c r="C754" t="s">
        <v>8219</v>
      </c>
      <c r="D754">
        <v>168</v>
      </c>
      <c r="G754" t="s">
        <v>8221</v>
      </c>
      <c r="H754">
        <v>4</v>
      </c>
    </row>
    <row r="755" spans="3:8" x14ac:dyDescent="0.3">
      <c r="C755" t="s">
        <v>8219</v>
      </c>
      <c r="D755">
        <v>34</v>
      </c>
      <c r="G755" t="s">
        <v>8221</v>
      </c>
      <c r="H755">
        <v>15</v>
      </c>
    </row>
    <row r="756" spans="3:8" x14ac:dyDescent="0.3">
      <c r="C756" t="s">
        <v>8219</v>
      </c>
      <c r="D756">
        <v>48</v>
      </c>
      <c r="G756" t="s">
        <v>8221</v>
      </c>
      <c r="H756">
        <v>4</v>
      </c>
    </row>
    <row r="757" spans="3:8" x14ac:dyDescent="0.3">
      <c r="C757" t="s">
        <v>8219</v>
      </c>
      <c r="D757">
        <v>48</v>
      </c>
      <c r="G757" t="s">
        <v>8221</v>
      </c>
      <c r="H757">
        <v>139</v>
      </c>
    </row>
    <row r="758" spans="3:8" x14ac:dyDescent="0.3">
      <c r="C758" t="s">
        <v>8219</v>
      </c>
      <c r="D758">
        <v>221</v>
      </c>
      <c r="G758" t="s">
        <v>8221</v>
      </c>
      <c r="H758">
        <v>2</v>
      </c>
    </row>
    <row r="759" spans="3:8" x14ac:dyDescent="0.3">
      <c r="C759" t="s">
        <v>8219</v>
      </c>
      <c r="D759">
        <v>107</v>
      </c>
      <c r="G759" t="s">
        <v>8221</v>
      </c>
      <c r="H759">
        <v>18</v>
      </c>
    </row>
    <row r="760" spans="3:8" x14ac:dyDescent="0.3">
      <c r="C760" t="s">
        <v>8219</v>
      </c>
      <c r="D760">
        <v>45</v>
      </c>
      <c r="G760" t="s">
        <v>8221</v>
      </c>
      <c r="H760">
        <v>81</v>
      </c>
    </row>
    <row r="761" spans="3:8" x14ac:dyDescent="0.3">
      <c r="C761" t="s">
        <v>8219</v>
      </c>
      <c r="D761">
        <v>36</v>
      </c>
      <c r="G761" t="s">
        <v>8221</v>
      </c>
      <c r="H761">
        <v>86</v>
      </c>
    </row>
    <row r="762" spans="3:8" x14ac:dyDescent="0.3">
      <c r="C762" t="s">
        <v>8219</v>
      </c>
      <c r="D762">
        <v>101</v>
      </c>
      <c r="G762" t="s">
        <v>8221</v>
      </c>
      <c r="H762">
        <v>140</v>
      </c>
    </row>
    <row r="763" spans="3:8" x14ac:dyDescent="0.3">
      <c r="C763" t="s">
        <v>8219</v>
      </c>
      <c r="D763">
        <v>62</v>
      </c>
      <c r="G763" t="s">
        <v>8221</v>
      </c>
      <c r="H763">
        <v>37</v>
      </c>
    </row>
    <row r="764" spans="3:8" x14ac:dyDescent="0.3">
      <c r="C764" t="s">
        <v>8219</v>
      </c>
      <c r="D764">
        <v>32</v>
      </c>
      <c r="G764" t="s">
        <v>8221</v>
      </c>
      <c r="H764">
        <v>6</v>
      </c>
    </row>
    <row r="765" spans="3:8" x14ac:dyDescent="0.3">
      <c r="C765" t="s">
        <v>8219</v>
      </c>
      <c r="D765">
        <v>89</v>
      </c>
      <c r="G765" t="s">
        <v>8221</v>
      </c>
      <c r="H765">
        <v>113</v>
      </c>
    </row>
    <row r="766" spans="3:8" x14ac:dyDescent="0.3">
      <c r="C766" t="s">
        <v>8219</v>
      </c>
      <c r="D766">
        <v>93</v>
      </c>
      <c r="G766" t="s">
        <v>8221</v>
      </c>
      <c r="H766">
        <v>37</v>
      </c>
    </row>
    <row r="767" spans="3:8" x14ac:dyDescent="0.3">
      <c r="C767" t="s">
        <v>8219</v>
      </c>
      <c r="D767">
        <v>98</v>
      </c>
      <c r="G767" t="s">
        <v>8221</v>
      </c>
      <c r="H767">
        <v>18</v>
      </c>
    </row>
    <row r="768" spans="3:8" x14ac:dyDescent="0.3">
      <c r="C768" t="s">
        <v>8219</v>
      </c>
      <c r="D768">
        <v>82</v>
      </c>
      <c r="G768" t="s">
        <v>8221</v>
      </c>
      <c r="H768">
        <v>75</v>
      </c>
    </row>
    <row r="769" spans="3:8" x14ac:dyDescent="0.3">
      <c r="C769" t="s">
        <v>8219</v>
      </c>
      <c r="D769">
        <v>116</v>
      </c>
      <c r="G769" t="s">
        <v>8221</v>
      </c>
      <c r="H769">
        <v>52</v>
      </c>
    </row>
    <row r="770" spans="3:8" x14ac:dyDescent="0.3">
      <c r="C770" t="s">
        <v>8219</v>
      </c>
      <c r="D770">
        <v>52</v>
      </c>
      <c r="G770" t="s">
        <v>8221</v>
      </c>
      <c r="H770">
        <v>122</v>
      </c>
    </row>
    <row r="771" spans="3:8" x14ac:dyDescent="0.3">
      <c r="C771" t="s">
        <v>8219</v>
      </c>
      <c r="D771">
        <v>23</v>
      </c>
      <c r="G771" t="s">
        <v>8221</v>
      </c>
      <c r="H771">
        <v>8</v>
      </c>
    </row>
    <row r="772" spans="3:8" x14ac:dyDescent="0.3">
      <c r="C772" t="s">
        <v>8219</v>
      </c>
      <c r="D772">
        <v>77</v>
      </c>
      <c r="G772" t="s">
        <v>8221</v>
      </c>
      <c r="H772">
        <v>8</v>
      </c>
    </row>
    <row r="773" spans="3:8" x14ac:dyDescent="0.3">
      <c r="C773" t="s">
        <v>8219</v>
      </c>
      <c r="D773">
        <v>49</v>
      </c>
      <c r="G773" t="s">
        <v>8221</v>
      </c>
      <c r="H773">
        <v>96</v>
      </c>
    </row>
    <row r="774" spans="3:8" x14ac:dyDescent="0.3">
      <c r="C774" t="s">
        <v>8219</v>
      </c>
      <c r="D774">
        <v>59</v>
      </c>
      <c r="G774" t="s">
        <v>8221</v>
      </c>
      <c r="H774">
        <v>9</v>
      </c>
    </row>
    <row r="775" spans="3:8" x14ac:dyDescent="0.3">
      <c r="C775" t="s">
        <v>8219</v>
      </c>
      <c r="D775">
        <v>113</v>
      </c>
      <c r="G775" t="s">
        <v>8221</v>
      </c>
      <c r="H775">
        <v>2</v>
      </c>
    </row>
    <row r="776" spans="3:8" x14ac:dyDescent="0.3">
      <c r="C776" t="s">
        <v>8219</v>
      </c>
      <c r="D776">
        <v>34</v>
      </c>
      <c r="G776" t="s">
        <v>8221</v>
      </c>
      <c r="H776">
        <v>26</v>
      </c>
    </row>
    <row r="777" spans="3:8" x14ac:dyDescent="0.3">
      <c r="C777" t="s">
        <v>8219</v>
      </c>
      <c r="D777">
        <v>42</v>
      </c>
      <c r="G777" t="s">
        <v>8221</v>
      </c>
      <c r="H777">
        <v>23</v>
      </c>
    </row>
    <row r="778" spans="3:8" x14ac:dyDescent="0.3">
      <c r="C778" t="s">
        <v>8219</v>
      </c>
      <c r="D778">
        <v>42</v>
      </c>
      <c r="G778" t="s">
        <v>8221</v>
      </c>
      <c r="H778">
        <v>0</v>
      </c>
    </row>
    <row r="779" spans="3:8" x14ac:dyDescent="0.3">
      <c r="C779" t="s">
        <v>8219</v>
      </c>
      <c r="D779">
        <v>49</v>
      </c>
      <c r="G779" t="s">
        <v>8221</v>
      </c>
      <c r="H779">
        <v>140</v>
      </c>
    </row>
    <row r="780" spans="3:8" x14ac:dyDescent="0.3">
      <c r="C780" t="s">
        <v>8219</v>
      </c>
      <c r="D780">
        <v>56</v>
      </c>
      <c r="G780" t="s">
        <v>8221</v>
      </c>
      <c r="H780">
        <v>0</v>
      </c>
    </row>
    <row r="781" spans="3:8" x14ac:dyDescent="0.3">
      <c r="C781" t="s">
        <v>8219</v>
      </c>
      <c r="D781">
        <v>25</v>
      </c>
      <c r="G781" t="s">
        <v>8221</v>
      </c>
      <c r="H781">
        <v>6</v>
      </c>
    </row>
    <row r="782" spans="3:8" x14ac:dyDescent="0.3">
      <c r="C782" t="s">
        <v>8219</v>
      </c>
      <c r="D782">
        <v>52</v>
      </c>
      <c r="G782" t="s">
        <v>8221</v>
      </c>
      <c r="H782">
        <v>100</v>
      </c>
    </row>
    <row r="783" spans="3:8" x14ac:dyDescent="0.3">
      <c r="C783" t="s">
        <v>8219</v>
      </c>
      <c r="D783">
        <v>34</v>
      </c>
      <c r="G783" t="s">
        <v>8221</v>
      </c>
      <c r="H783">
        <v>0</v>
      </c>
    </row>
    <row r="784" spans="3:8" x14ac:dyDescent="0.3">
      <c r="C784" t="s">
        <v>8219</v>
      </c>
      <c r="D784">
        <v>67</v>
      </c>
      <c r="G784" t="s">
        <v>8221</v>
      </c>
      <c r="H784">
        <v>4</v>
      </c>
    </row>
    <row r="785" spans="3:8" x14ac:dyDescent="0.3">
      <c r="C785" t="s">
        <v>8219</v>
      </c>
      <c r="D785">
        <v>70</v>
      </c>
      <c r="G785" t="s">
        <v>8221</v>
      </c>
      <c r="H785">
        <v>8</v>
      </c>
    </row>
    <row r="786" spans="3:8" x14ac:dyDescent="0.3">
      <c r="C786" t="s">
        <v>8219</v>
      </c>
      <c r="D786">
        <v>89</v>
      </c>
      <c r="G786" t="s">
        <v>8221</v>
      </c>
      <c r="H786">
        <v>0</v>
      </c>
    </row>
    <row r="787" spans="3:8" x14ac:dyDescent="0.3">
      <c r="C787" t="s">
        <v>8219</v>
      </c>
      <c r="D787">
        <v>107</v>
      </c>
      <c r="G787" t="s">
        <v>8221</v>
      </c>
      <c r="H787">
        <v>16</v>
      </c>
    </row>
    <row r="788" spans="3:8" x14ac:dyDescent="0.3">
      <c r="C788" t="s">
        <v>8219</v>
      </c>
      <c r="D788">
        <v>159</v>
      </c>
      <c r="G788" t="s">
        <v>8221</v>
      </c>
      <c r="H788">
        <v>2</v>
      </c>
    </row>
    <row r="789" spans="3:8" x14ac:dyDescent="0.3">
      <c r="C789" t="s">
        <v>8219</v>
      </c>
      <c r="D789">
        <v>181</v>
      </c>
      <c r="G789" t="s">
        <v>8221</v>
      </c>
      <c r="H789">
        <v>48</v>
      </c>
    </row>
    <row r="790" spans="3:8" x14ac:dyDescent="0.3">
      <c r="C790" t="s">
        <v>8219</v>
      </c>
      <c r="D790">
        <v>131</v>
      </c>
      <c r="G790" t="s">
        <v>8221</v>
      </c>
      <c r="H790">
        <v>2</v>
      </c>
    </row>
    <row r="791" spans="3:8" x14ac:dyDescent="0.3">
      <c r="C791" t="s">
        <v>8219</v>
      </c>
      <c r="D791">
        <v>125</v>
      </c>
      <c r="G791" t="s">
        <v>8221</v>
      </c>
      <c r="H791">
        <v>2</v>
      </c>
    </row>
    <row r="792" spans="3:8" x14ac:dyDescent="0.3">
      <c r="C792" t="s">
        <v>8219</v>
      </c>
      <c r="D792">
        <v>61</v>
      </c>
      <c r="G792" t="s">
        <v>8221</v>
      </c>
      <c r="H792">
        <v>1</v>
      </c>
    </row>
    <row r="793" spans="3:8" x14ac:dyDescent="0.3">
      <c r="C793" t="s">
        <v>8219</v>
      </c>
      <c r="D793">
        <v>90</v>
      </c>
      <c r="G793" t="s">
        <v>8221</v>
      </c>
      <c r="H793">
        <v>17</v>
      </c>
    </row>
    <row r="794" spans="3:8" x14ac:dyDescent="0.3">
      <c r="C794" t="s">
        <v>8219</v>
      </c>
      <c r="D794">
        <v>35</v>
      </c>
      <c r="G794" t="s">
        <v>8221</v>
      </c>
      <c r="H794">
        <v>0</v>
      </c>
    </row>
    <row r="795" spans="3:8" x14ac:dyDescent="0.3">
      <c r="C795" t="s">
        <v>8219</v>
      </c>
      <c r="D795">
        <v>90</v>
      </c>
      <c r="G795" t="s">
        <v>8221</v>
      </c>
      <c r="H795">
        <v>11</v>
      </c>
    </row>
    <row r="796" spans="3:8" x14ac:dyDescent="0.3">
      <c r="C796" t="s">
        <v>8219</v>
      </c>
      <c r="D796">
        <v>4</v>
      </c>
      <c r="G796" t="s">
        <v>8221</v>
      </c>
      <c r="H796">
        <v>95</v>
      </c>
    </row>
    <row r="797" spans="3:8" x14ac:dyDescent="0.3">
      <c r="C797" t="s">
        <v>8219</v>
      </c>
      <c r="D797">
        <v>120</v>
      </c>
      <c r="G797" t="s">
        <v>8221</v>
      </c>
      <c r="H797">
        <v>13</v>
      </c>
    </row>
    <row r="798" spans="3:8" x14ac:dyDescent="0.3">
      <c r="C798" t="s">
        <v>8219</v>
      </c>
      <c r="D798">
        <v>14</v>
      </c>
      <c r="G798" t="s">
        <v>8221</v>
      </c>
      <c r="H798">
        <v>2</v>
      </c>
    </row>
    <row r="799" spans="3:8" x14ac:dyDescent="0.3">
      <c r="C799" t="s">
        <v>8219</v>
      </c>
      <c r="D799">
        <v>27</v>
      </c>
      <c r="G799" t="s">
        <v>8221</v>
      </c>
      <c r="H799">
        <v>2</v>
      </c>
    </row>
    <row r="800" spans="3:8" x14ac:dyDescent="0.3">
      <c r="C800" t="s">
        <v>8219</v>
      </c>
      <c r="D800">
        <v>49</v>
      </c>
      <c r="G800" t="s">
        <v>8221</v>
      </c>
      <c r="H800">
        <v>3</v>
      </c>
    </row>
    <row r="801" spans="3:8" x14ac:dyDescent="0.3">
      <c r="C801" t="s">
        <v>8219</v>
      </c>
      <c r="D801">
        <v>102</v>
      </c>
      <c r="G801" t="s">
        <v>8221</v>
      </c>
      <c r="H801">
        <v>0</v>
      </c>
    </row>
    <row r="802" spans="3:8" x14ac:dyDescent="0.3">
      <c r="C802" t="s">
        <v>8219</v>
      </c>
      <c r="D802">
        <v>3</v>
      </c>
      <c r="G802" t="s">
        <v>8221</v>
      </c>
      <c r="H802">
        <v>0</v>
      </c>
    </row>
    <row r="803" spans="3:8" x14ac:dyDescent="0.3">
      <c r="C803" t="s">
        <v>8219</v>
      </c>
      <c r="D803">
        <v>25</v>
      </c>
      <c r="G803" t="s">
        <v>8221</v>
      </c>
      <c r="H803">
        <v>0</v>
      </c>
    </row>
    <row r="804" spans="3:8" x14ac:dyDescent="0.3">
      <c r="C804" t="s">
        <v>8219</v>
      </c>
      <c r="D804">
        <v>118</v>
      </c>
      <c r="G804" t="s">
        <v>8221</v>
      </c>
      <c r="H804">
        <v>2</v>
      </c>
    </row>
    <row r="805" spans="3:8" x14ac:dyDescent="0.3">
      <c r="C805" t="s">
        <v>8219</v>
      </c>
      <c r="D805">
        <v>57</v>
      </c>
      <c r="G805" t="s">
        <v>8221</v>
      </c>
      <c r="H805">
        <v>24</v>
      </c>
    </row>
    <row r="806" spans="3:8" x14ac:dyDescent="0.3">
      <c r="C806" t="s">
        <v>8219</v>
      </c>
      <c r="D806">
        <v>11</v>
      </c>
      <c r="G806" t="s">
        <v>8221</v>
      </c>
      <c r="H806">
        <v>25</v>
      </c>
    </row>
    <row r="807" spans="3:8" x14ac:dyDescent="0.3">
      <c r="C807" t="s">
        <v>8219</v>
      </c>
      <c r="D807">
        <v>33</v>
      </c>
      <c r="G807" t="s">
        <v>8221</v>
      </c>
      <c r="H807">
        <v>3</v>
      </c>
    </row>
    <row r="808" spans="3:8" x14ac:dyDescent="0.3">
      <c r="C808" t="s">
        <v>8219</v>
      </c>
      <c r="D808">
        <v>40</v>
      </c>
      <c r="G808" t="s">
        <v>8221</v>
      </c>
      <c r="H808">
        <v>41</v>
      </c>
    </row>
    <row r="809" spans="3:8" x14ac:dyDescent="0.3">
      <c r="C809" t="s">
        <v>8219</v>
      </c>
      <c r="D809">
        <v>50</v>
      </c>
      <c r="G809" t="s">
        <v>8221</v>
      </c>
      <c r="H809">
        <v>2</v>
      </c>
    </row>
    <row r="810" spans="3:8" x14ac:dyDescent="0.3">
      <c r="C810" t="s">
        <v>8219</v>
      </c>
      <c r="D810">
        <v>38</v>
      </c>
      <c r="G810" t="s">
        <v>8221</v>
      </c>
      <c r="H810">
        <v>4</v>
      </c>
    </row>
    <row r="811" spans="3:8" x14ac:dyDescent="0.3">
      <c r="C811" t="s">
        <v>8219</v>
      </c>
      <c r="D811">
        <v>96</v>
      </c>
      <c r="G811" t="s">
        <v>8221</v>
      </c>
      <c r="H811">
        <v>99</v>
      </c>
    </row>
    <row r="812" spans="3:8" x14ac:dyDescent="0.3">
      <c r="C812" t="s">
        <v>8219</v>
      </c>
      <c r="D812">
        <v>48</v>
      </c>
      <c r="G812" t="s">
        <v>8221</v>
      </c>
      <c r="H812">
        <v>4</v>
      </c>
    </row>
    <row r="813" spans="3:8" x14ac:dyDescent="0.3">
      <c r="C813" t="s">
        <v>8219</v>
      </c>
      <c r="D813">
        <v>33</v>
      </c>
      <c r="G813" t="s">
        <v>8221</v>
      </c>
      <c r="H813">
        <v>4</v>
      </c>
    </row>
    <row r="814" spans="3:8" x14ac:dyDescent="0.3">
      <c r="C814" t="s">
        <v>8219</v>
      </c>
      <c r="D814">
        <v>226</v>
      </c>
      <c r="G814" t="s">
        <v>8221</v>
      </c>
      <c r="H814">
        <v>38</v>
      </c>
    </row>
    <row r="815" spans="3:8" x14ac:dyDescent="0.3">
      <c r="C815" t="s">
        <v>8219</v>
      </c>
      <c r="D815">
        <v>14</v>
      </c>
      <c r="G815" t="s">
        <v>8221</v>
      </c>
      <c r="H815">
        <v>285</v>
      </c>
    </row>
    <row r="816" spans="3:8" x14ac:dyDescent="0.3">
      <c r="C816" t="s">
        <v>8219</v>
      </c>
      <c r="D816">
        <v>20</v>
      </c>
      <c r="G816" t="s">
        <v>8221</v>
      </c>
      <c r="H816">
        <v>1</v>
      </c>
    </row>
    <row r="817" spans="3:8" x14ac:dyDescent="0.3">
      <c r="C817" t="s">
        <v>8219</v>
      </c>
      <c r="D817">
        <v>25</v>
      </c>
      <c r="G817" t="s">
        <v>8221</v>
      </c>
      <c r="H817">
        <v>42</v>
      </c>
    </row>
    <row r="818" spans="3:8" x14ac:dyDescent="0.3">
      <c r="C818" t="s">
        <v>8219</v>
      </c>
      <c r="D818">
        <v>90</v>
      </c>
      <c r="G818" t="s">
        <v>8221</v>
      </c>
      <c r="H818">
        <v>26</v>
      </c>
    </row>
    <row r="819" spans="3:8" x14ac:dyDescent="0.3">
      <c r="C819" t="s">
        <v>8219</v>
      </c>
      <c r="D819">
        <v>11</v>
      </c>
      <c r="G819" t="s">
        <v>8221</v>
      </c>
      <c r="H819">
        <v>2</v>
      </c>
    </row>
    <row r="820" spans="3:8" x14ac:dyDescent="0.3">
      <c r="C820" t="s">
        <v>8219</v>
      </c>
      <c r="D820">
        <v>55</v>
      </c>
      <c r="G820" t="s">
        <v>8221</v>
      </c>
      <c r="H820">
        <v>4</v>
      </c>
    </row>
    <row r="821" spans="3:8" x14ac:dyDescent="0.3">
      <c r="C821" t="s">
        <v>8219</v>
      </c>
      <c r="D821">
        <v>30</v>
      </c>
      <c r="G821" t="s">
        <v>8221</v>
      </c>
      <c r="H821">
        <v>6</v>
      </c>
    </row>
    <row r="822" spans="3:8" x14ac:dyDescent="0.3">
      <c r="C822" t="s">
        <v>8219</v>
      </c>
      <c r="D822">
        <v>28</v>
      </c>
      <c r="G822" t="s">
        <v>8221</v>
      </c>
      <c r="H822">
        <v>70</v>
      </c>
    </row>
    <row r="823" spans="3:8" x14ac:dyDescent="0.3">
      <c r="C823" t="s">
        <v>8219</v>
      </c>
      <c r="D823">
        <v>45</v>
      </c>
      <c r="G823" t="s">
        <v>8221</v>
      </c>
      <c r="H823">
        <v>9</v>
      </c>
    </row>
    <row r="824" spans="3:8" x14ac:dyDescent="0.3">
      <c r="C824" t="s">
        <v>8219</v>
      </c>
      <c r="D824">
        <v>13</v>
      </c>
      <c r="G824" t="s">
        <v>8221</v>
      </c>
      <c r="H824">
        <v>8</v>
      </c>
    </row>
    <row r="825" spans="3:8" x14ac:dyDescent="0.3">
      <c r="C825" t="s">
        <v>8219</v>
      </c>
      <c r="D825">
        <v>40</v>
      </c>
      <c r="G825" t="s">
        <v>8221</v>
      </c>
      <c r="H825">
        <v>105</v>
      </c>
    </row>
    <row r="826" spans="3:8" x14ac:dyDescent="0.3">
      <c r="C826" t="s">
        <v>8219</v>
      </c>
      <c r="D826">
        <v>21</v>
      </c>
      <c r="G826" t="s">
        <v>8221</v>
      </c>
      <c r="H826">
        <v>12</v>
      </c>
    </row>
    <row r="827" spans="3:8" x14ac:dyDescent="0.3">
      <c r="C827" t="s">
        <v>8219</v>
      </c>
      <c r="D827">
        <v>134</v>
      </c>
      <c r="G827" t="s">
        <v>8221</v>
      </c>
      <c r="H827">
        <v>0</v>
      </c>
    </row>
    <row r="828" spans="3:8" x14ac:dyDescent="0.3">
      <c r="C828" t="s">
        <v>8219</v>
      </c>
      <c r="D828">
        <v>20</v>
      </c>
      <c r="G828" t="s">
        <v>8221</v>
      </c>
      <c r="H828">
        <v>16</v>
      </c>
    </row>
    <row r="829" spans="3:8" x14ac:dyDescent="0.3">
      <c r="C829" t="s">
        <v>8219</v>
      </c>
      <c r="D829">
        <v>19</v>
      </c>
      <c r="G829" t="s">
        <v>8221</v>
      </c>
      <c r="H829">
        <v>7</v>
      </c>
    </row>
    <row r="830" spans="3:8" x14ac:dyDescent="0.3">
      <c r="C830" t="s">
        <v>8219</v>
      </c>
      <c r="D830">
        <v>209</v>
      </c>
      <c r="G830" t="s">
        <v>8221</v>
      </c>
      <c r="H830">
        <v>4</v>
      </c>
    </row>
    <row r="831" spans="3:8" x14ac:dyDescent="0.3">
      <c r="C831" t="s">
        <v>8219</v>
      </c>
      <c r="D831">
        <v>38</v>
      </c>
      <c r="G831" t="s">
        <v>8221</v>
      </c>
      <c r="H831">
        <v>1</v>
      </c>
    </row>
    <row r="832" spans="3:8" x14ac:dyDescent="0.3">
      <c r="C832" t="s">
        <v>8219</v>
      </c>
      <c r="D832">
        <v>24</v>
      </c>
      <c r="G832" t="s">
        <v>8221</v>
      </c>
      <c r="H832">
        <v>28</v>
      </c>
    </row>
    <row r="833" spans="3:8" x14ac:dyDescent="0.3">
      <c r="C833" t="s">
        <v>8219</v>
      </c>
      <c r="D833">
        <v>8</v>
      </c>
      <c r="G833" t="s">
        <v>8221</v>
      </c>
      <c r="H833">
        <v>1</v>
      </c>
    </row>
    <row r="834" spans="3:8" x14ac:dyDescent="0.3">
      <c r="C834" t="s">
        <v>8219</v>
      </c>
      <c r="D834">
        <v>179</v>
      </c>
      <c r="G834" t="s">
        <v>8221</v>
      </c>
      <c r="H834">
        <v>1</v>
      </c>
    </row>
    <row r="835" spans="3:8" x14ac:dyDescent="0.3">
      <c r="C835" t="s">
        <v>8219</v>
      </c>
      <c r="D835">
        <v>26</v>
      </c>
      <c r="G835" t="s">
        <v>8221</v>
      </c>
      <c r="H835">
        <v>5</v>
      </c>
    </row>
    <row r="836" spans="3:8" x14ac:dyDescent="0.3">
      <c r="C836" t="s">
        <v>8219</v>
      </c>
      <c r="D836">
        <v>131</v>
      </c>
      <c r="G836" t="s">
        <v>8221</v>
      </c>
      <c r="H836">
        <v>3</v>
      </c>
    </row>
    <row r="837" spans="3:8" x14ac:dyDescent="0.3">
      <c r="C837" t="s">
        <v>8219</v>
      </c>
      <c r="D837">
        <v>14</v>
      </c>
      <c r="G837" t="s">
        <v>8221</v>
      </c>
      <c r="H837">
        <v>2</v>
      </c>
    </row>
    <row r="838" spans="3:8" x14ac:dyDescent="0.3">
      <c r="C838" t="s">
        <v>8219</v>
      </c>
      <c r="D838">
        <v>174</v>
      </c>
      <c r="G838" t="s">
        <v>8221</v>
      </c>
      <c r="H838">
        <v>0</v>
      </c>
    </row>
    <row r="839" spans="3:8" x14ac:dyDescent="0.3">
      <c r="C839" t="s">
        <v>8219</v>
      </c>
      <c r="D839">
        <v>191</v>
      </c>
      <c r="G839" t="s">
        <v>8221</v>
      </c>
      <c r="H839">
        <v>0</v>
      </c>
    </row>
    <row r="840" spans="3:8" x14ac:dyDescent="0.3">
      <c r="C840" t="s">
        <v>8219</v>
      </c>
      <c r="D840">
        <v>38</v>
      </c>
      <c r="G840" t="s">
        <v>8221</v>
      </c>
      <c r="H840">
        <v>3</v>
      </c>
    </row>
    <row r="841" spans="3:8" x14ac:dyDescent="0.3">
      <c r="C841" t="s">
        <v>8219</v>
      </c>
      <c r="D841">
        <v>22</v>
      </c>
      <c r="G841" t="s">
        <v>8221</v>
      </c>
      <c r="H841">
        <v>0</v>
      </c>
    </row>
    <row r="842" spans="3:8" x14ac:dyDescent="0.3">
      <c r="C842" t="s">
        <v>8219</v>
      </c>
      <c r="D842">
        <v>149</v>
      </c>
      <c r="G842" t="s">
        <v>8221</v>
      </c>
      <c r="H842">
        <v>0</v>
      </c>
    </row>
    <row r="843" spans="3:8" x14ac:dyDescent="0.3">
      <c r="C843" t="s">
        <v>8219</v>
      </c>
      <c r="D843">
        <v>56</v>
      </c>
      <c r="G843" t="s">
        <v>8221</v>
      </c>
      <c r="H843">
        <v>3</v>
      </c>
    </row>
    <row r="844" spans="3:8" x14ac:dyDescent="0.3">
      <c r="C844" t="s">
        <v>8219</v>
      </c>
      <c r="D844">
        <v>19</v>
      </c>
      <c r="G844" t="s">
        <v>8221</v>
      </c>
      <c r="H844">
        <v>7</v>
      </c>
    </row>
    <row r="845" spans="3:8" x14ac:dyDescent="0.3">
      <c r="C845" t="s">
        <v>8219</v>
      </c>
      <c r="D845">
        <v>70</v>
      </c>
      <c r="G845" t="s">
        <v>8221</v>
      </c>
      <c r="H845">
        <v>25</v>
      </c>
    </row>
    <row r="846" spans="3:8" x14ac:dyDescent="0.3">
      <c r="C846" t="s">
        <v>8219</v>
      </c>
      <c r="D846">
        <v>81</v>
      </c>
      <c r="G846" t="s">
        <v>8221</v>
      </c>
      <c r="H846">
        <v>10</v>
      </c>
    </row>
    <row r="847" spans="3:8" x14ac:dyDescent="0.3">
      <c r="C847" t="s">
        <v>8219</v>
      </c>
      <c r="D847">
        <v>32</v>
      </c>
      <c r="G847" t="s">
        <v>8221</v>
      </c>
      <c r="H847">
        <v>3</v>
      </c>
    </row>
    <row r="848" spans="3:8" x14ac:dyDescent="0.3">
      <c r="C848" t="s">
        <v>8219</v>
      </c>
      <c r="D848">
        <v>26</v>
      </c>
      <c r="G848" t="s">
        <v>8221</v>
      </c>
      <c r="H848">
        <v>5</v>
      </c>
    </row>
    <row r="849" spans="3:8" x14ac:dyDescent="0.3">
      <c r="C849" t="s">
        <v>8219</v>
      </c>
      <c r="D849">
        <v>105</v>
      </c>
      <c r="G849" t="s">
        <v>8221</v>
      </c>
      <c r="H849">
        <v>5</v>
      </c>
    </row>
    <row r="850" spans="3:8" x14ac:dyDescent="0.3">
      <c r="C850" t="s">
        <v>8219</v>
      </c>
      <c r="D850">
        <v>29</v>
      </c>
      <c r="G850" t="s">
        <v>8221</v>
      </c>
      <c r="H850">
        <v>27</v>
      </c>
    </row>
    <row r="851" spans="3:8" x14ac:dyDescent="0.3">
      <c r="C851" t="s">
        <v>8219</v>
      </c>
      <c r="D851">
        <v>8</v>
      </c>
      <c r="G851" t="s">
        <v>8221</v>
      </c>
      <c r="H851">
        <v>2</v>
      </c>
    </row>
    <row r="852" spans="3:8" x14ac:dyDescent="0.3">
      <c r="C852" t="s">
        <v>8219</v>
      </c>
      <c r="D852">
        <v>89</v>
      </c>
      <c r="G852" t="s">
        <v>8221</v>
      </c>
      <c r="H852">
        <v>236</v>
      </c>
    </row>
    <row r="853" spans="3:8" x14ac:dyDescent="0.3">
      <c r="C853" t="s">
        <v>8219</v>
      </c>
      <c r="D853">
        <v>44</v>
      </c>
      <c r="G853" t="s">
        <v>8221</v>
      </c>
      <c r="H853">
        <v>1</v>
      </c>
    </row>
    <row r="854" spans="3:8" x14ac:dyDescent="0.3">
      <c r="C854" t="s">
        <v>8219</v>
      </c>
      <c r="D854">
        <v>246</v>
      </c>
      <c r="G854" t="s">
        <v>8221</v>
      </c>
      <c r="H854">
        <v>12</v>
      </c>
    </row>
    <row r="855" spans="3:8" x14ac:dyDescent="0.3">
      <c r="C855" t="s">
        <v>8219</v>
      </c>
      <c r="D855">
        <v>120</v>
      </c>
      <c r="G855" t="s">
        <v>8221</v>
      </c>
      <c r="H855">
        <v>4</v>
      </c>
    </row>
    <row r="856" spans="3:8" x14ac:dyDescent="0.3">
      <c r="C856" t="s">
        <v>8219</v>
      </c>
      <c r="D856">
        <v>26</v>
      </c>
      <c r="G856" t="s">
        <v>8221</v>
      </c>
      <c r="H856">
        <v>3</v>
      </c>
    </row>
    <row r="857" spans="3:8" x14ac:dyDescent="0.3">
      <c r="C857" t="s">
        <v>8219</v>
      </c>
      <c r="D857">
        <v>45</v>
      </c>
      <c r="G857" t="s">
        <v>8221</v>
      </c>
      <c r="H857">
        <v>99</v>
      </c>
    </row>
    <row r="858" spans="3:8" x14ac:dyDescent="0.3">
      <c r="C858" t="s">
        <v>8219</v>
      </c>
      <c r="D858">
        <v>20</v>
      </c>
      <c r="G858" t="s">
        <v>8221</v>
      </c>
      <c r="H858">
        <v>3</v>
      </c>
    </row>
    <row r="859" spans="3:8" x14ac:dyDescent="0.3">
      <c r="C859" t="s">
        <v>8219</v>
      </c>
      <c r="D859">
        <v>47</v>
      </c>
      <c r="G859" t="s">
        <v>8221</v>
      </c>
      <c r="H859">
        <v>3</v>
      </c>
    </row>
    <row r="860" spans="3:8" x14ac:dyDescent="0.3">
      <c r="C860" t="s">
        <v>8219</v>
      </c>
      <c r="D860">
        <v>13</v>
      </c>
      <c r="G860" t="s">
        <v>8221</v>
      </c>
      <c r="H860">
        <v>22</v>
      </c>
    </row>
    <row r="861" spans="3:8" x14ac:dyDescent="0.3">
      <c r="C861" t="s">
        <v>8219</v>
      </c>
      <c r="D861">
        <v>183</v>
      </c>
      <c r="G861" t="s">
        <v>8221</v>
      </c>
      <c r="H861">
        <v>4</v>
      </c>
    </row>
    <row r="862" spans="3:8" x14ac:dyDescent="0.3">
      <c r="C862" t="s">
        <v>8219</v>
      </c>
      <c r="D862">
        <v>21</v>
      </c>
      <c r="G862" t="s">
        <v>8221</v>
      </c>
      <c r="H862">
        <v>534</v>
      </c>
    </row>
    <row r="863" spans="3:8" x14ac:dyDescent="0.3">
      <c r="C863" t="s">
        <v>8219</v>
      </c>
      <c r="D863">
        <v>42</v>
      </c>
      <c r="G863" t="s">
        <v>8221</v>
      </c>
      <c r="H863">
        <v>12</v>
      </c>
    </row>
    <row r="864" spans="3:8" x14ac:dyDescent="0.3">
      <c r="C864" t="s">
        <v>8219</v>
      </c>
      <c r="D864">
        <v>54</v>
      </c>
      <c r="G864" t="s">
        <v>8221</v>
      </c>
      <c r="H864">
        <v>56</v>
      </c>
    </row>
    <row r="865" spans="3:8" x14ac:dyDescent="0.3">
      <c r="C865" t="s">
        <v>8219</v>
      </c>
      <c r="D865">
        <v>38</v>
      </c>
      <c r="G865" t="s">
        <v>8221</v>
      </c>
      <c r="H865">
        <v>11</v>
      </c>
    </row>
    <row r="866" spans="3:8" x14ac:dyDescent="0.3">
      <c r="C866" t="s">
        <v>8219</v>
      </c>
      <c r="D866">
        <v>64</v>
      </c>
      <c r="G866" t="s">
        <v>8221</v>
      </c>
      <c r="H866">
        <v>0</v>
      </c>
    </row>
    <row r="867" spans="3:8" x14ac:dyDescent="0.3">
      <c r="C867" t="s">
        <v>8219</v>
      </c>
      <c r="D867">
        <v>13</v>
      </c>
      <c r="G867" t="s">
        <v>8221</v>
      </c>
      <c r="H867">
        <v>12</v>
      </c>
    </row>
    <row r="868" spans="3:8" x14ac:dyDescent="0.3">
      <c r="C868" t="s">
        <v>8219</v>
      </c>
      <c r="D868">
        <v>33</v>
      </c>
      <c r="G868" t="s">
        <v>8221</v>
      </c>
      <c r="H868">
        <v>5</v>
      </c>
    </row>
    <row r="869" spans="3:8" x14ac:dyDescent="0.3">
      <c r="C869" t="s">
        <v>8219</v>
      </c>
      <c r="D869">
        <v>52</v>
      </c>
      <c r="G869" t="s">
        <v>8221</v>
      </c>
      <c r="H869">
        <v>24</v>
      </c>
    </row>
    <row r="870" spans="3:8" x14ac:dyDescent="0.3">
      <c r="C870" t="s">
        <v>8219</v>
      </c>
      <c r="D870">
        <v>107</v>
      </c>
      <c r="G870" t="s">
        <v>8221</v>
      </c>
      <c r="H870">
        <v>89</v>
      </c>
    </row>
    <row r="871" spans="3:8" x14ac:dyDescent="0.3">
      <c r="C871" t="s">
        <v>8219</v>
      </c>
      <c r="D871">
        <v>11</v>
      </c>
      <c r="G871" t="s">
        <v>8221</v>
      </c>
      <c r="H871">
        <v>1</v>
      </c>
    </row>
    <row r="872" spans="3:8" x14ac:dyDescent="0.3">
      <c r="C872" t="s">
        <v>8219</v>
      </c>
      <c r="D872">
        <v>34</v>
      </c>
      <c r="G872" t="s">
        <v>8221</v>
      </c>
      <c r="H872">
        <v>55</v>
      </c>
    </row>
    <row r="873" spans="3:8" x14ac:dyDescent="0.3">
      <c r="C873" t="s">
        <v>8219</v>
      </c>
      <c r="D873">
        <v>75</v>
      </c>
      <c r="G873" t="s">
        <v>8221</v>
      </c>
      <c r="H873">
        <v>2</v>
      </c>
    </row>
    <row r="874" spans="3:8" x14ac:dyDescent="0.3">
      <c r="C874" t="s">
        <v>8219</v>
      </c>
      <c r="D874">
        <v>26</v>
      </c>
      <c r="G874" t="s">
        <v>8221</v>
      </c>
      <c r="H874">
        <v>0</v>
      </c>
    </row>
    <row r="875" spans="3:8" x14ac:dyDescent="0.3">
      <c r="C875" t="s">
        <v>8219</v>
      </c>
      <c r="D875">
        <v>50</v>
      </c>
      <c r="G875" t="s">
        <v>8221</v>
      </c>
      <c r="H875">
        <v>4</v>
      </c>
    </row>
    <row r="876" spans="3:8" x14ac:dyDescent="0.3">
      <c r="C876" t="s">
        <v>8219</v>
      </c>
      <c r="D876">
        <v>80</v>
      </c>
      <c r="G876" t="s">
        <v>8221</v>
      </c>
      <c r="H876">
        <v>6</v>
      </c>
    </row>
    <row r="877" spans="3:8" x14ac:dyDescent="0.3">
      <c r="C877" t="s">
        <v>8219</v>
      </c>
      <c r="D877">
        <v>110</v>
      </c>
      <c r="G877" t="s">
        <v>8221</v>
      </c>
      <c r="H877">
        <v>4</v>
      </c>
    </row>
    <row r="878" spans="3:8" x14ac:dyDescent="0.3">
      <c r="C878" t="s">
        <v>8219</v>
      </c>
      <c r="D878">
        <v>77</v>
      </c>
      <c r="G878" t="s">
        <v>8221</v>
      </c>
      <c r="H878">
        <v>4</v>
      </c>
    </row>
    <row r="879" spans="3:8" x14ac:dyDescent="0.3">
      <c r="C879" t="s">
        <v>8219</v>
      </c>
      <c r="D879">
        <v>50</v>
      </c>
      <c r="G879" t="s">
        <v>8221</v>
      </c>
      <c r="H879">
        <v>2</v>
      </c>
    </row>
    <row r="880" spans="3:8" x14ac:dyDescent="0.3">
      <c r="C880" t="s">
        <v>8219</v>
      </c>
      <c r="D880">
        <v>145</v>
      </c>
      <c r="G880" t="s">
        <v>8221</v>
      </c>
      <c r="H880">
        <v>5</v>
      </c>
    </row>
    <row r="881" spans="3:8" x14ac:dyDescent="0.3">
      <c r="C881" t="s">
        <v>8219</v>
      </c>
      <c r="D881">
        <v>29</v>
      </c>
      <c r="G881" t="s">
        <v>8221</v>
      </c>
      <c r="H881">
        <v>83</v>
      </c>
    </row>
    <row r="882" spans="3:8" x14ac:dyDescent="0.3">
      <c r="C882" t="s">
        <v>8219</v>
      </c>
      <c r="D882">
        <v>114</v>
      </c>
      <c r="G882" t="s">
        <v>8221</v>
      </c>
      <c r="H882">
        <v>57</v>
      </c>
    </row>
    <row r="883" spans="3:8" x14ac:dyDescent="0.3">
      <c r="C883" t="s">
        <v>8219</v>
      </c>
      <c r="D883">
        <v>96</v>
      </c>
      <c r="G883" t="s">
        <v>8221</v>
      </c>
      <c r="H883">
        <v>311</v>
      </c>
    </row>
    <row r="884" spans="3:8" x14ac:dyDescent="0.3">
      <c r="C884" t="s">
        <v>8219</v>
      </c>
      <c r="D884">
        <v>31</v>
      </c>
      <c r="G884" t="s">
        <v>8221</v>
      </c>
      <c r="H884">
        <v>2</v>
      </c>
    </row>
    <row r="885" spans="3:8" x14ac:dyDescent="0.3">
      <c r="C885" t="s">
        <v>8219</v>
      </c>
      <c r="D885">
        <v>4883</v>
      </c>
      <c r="G885" t="s">
        <v>8221</v>
      </c>
      <c r="H885">
        <v>16</v>
      </c>
    </row>
    <row r="886" spans="3:8" x14ac:dyDescent="0.3">
      <c r="C886" t="s">
        <v>8219</v>
      </c>
      <c r="D886">
        <v>95</v>
      </c>
      <c r="G886" t="s">
        <v>8221</v>
      </c>
      <c r="H886">
        <v>9</v>
      </c>
    </row>
    <row r="887" spans="3:8" x14ac:dyDescent="0.3">
      <c r="C887" t="s">
        <v>8219</v>
      </c>
      <c r="D887">
        <v>2478</v>
      </c>
      <c r="G887" t="s">
        <v>8221</v>
      </c>
      <c r="H887">
        <v>1</v>
      </c>
    </row>
    <row r="888" spans="3:8" x14ac:dyDescent="0.3">
      <c r="C888" t="s">
        <v>8219</v>
      </c>
      <c r="D888">
        <v>1789</v>
      </c>
      <c r="G888" t="s">
        <v>8221</v>
      </c>
      <c r="H888">
        <v>12</v>
      </c>
    </row>
    <row r="889" spans="3:8" x14ac:dyDescent="0.3">
      <c r="C889" t="s">
        <v>8219</v>
      </c>
      <c r="D889">
        <v>680</v>
      </c>
      <c r="G889" t="s">
        <v>8221</v>
      </c>
      <c r="H889">
        <v>0</v>
      </c>
    </row>
    <row r="890" spans="3:8" x14ac:dyDescent="0.3">
      <c r="C890" t="s">
        <v>8219</v>
      </c>
      <c r="D890">
        <v>70</v>
      </c>
      <c r="G890" t="s">
        <v>8221</v>
      </c>
      <c r="H890">
        <v>20</v>
      </c>
    </row>
    <row r="891" spans="3:8" x14ac:dyDescent="0.3">
      <c r="C891" t="s">
        <v>8219</v>
      </c>
      <c r="D891">
        <v>23</v>
      </c>
      <c r="G891" t="s">
        <v>8221</v>
      </c>
      <c r="H891">
        <v>16</v>
      </c>
    </row>
    <row r="892" spans="3:8" x14ac:dyDescent="0.3">
      <c r="C892" t="s">
        <v>8219</v>
      </c>
      <c r="D892">
        <v>4245</v>
      </c>
      <c r="G892" t="s">
        <v>8221</v>
      </c>
      <c r="H892">
        <v>33</v>
      </c>
    </row>
    <row r="893" spans="3:8" x14ac:dyDescent="0.3">
      <c r="C893" t="s">
        <v>8219</v>
      </c>
      <c r="D893">
        <v>943</v>
      </c>
      <c r="G893" t="s">
        <v>8221</v>
      </c>
      <c r="H893">
        <v>2</v>
      </c>
    </row>
    <row r="894" spans="3:8" x14ac:dyDescent="0.3">
      <c r="C894" t="s">
        <v>8219</v>
      </c>
      <c r="D894">
        <v>1876</v>
      </c>
      <c r="G894" t="s">
        <v>8221</v>
      </c>
      <c r="H894">
        <v>6</v>
      </c>
    </row>
    <row r="895" spans="3:8" x14ac:dyDescent="0.3">
      <c r="C895" t="s">
        <v>8219</v>
      </c>
      <c r="D895">
        <v>834</v>
      </c>
      <c r="G895" t="s">
        <v>8221</v>
      </c>
      <c r="H895">
        <v>0</v>
      </c>
    </row>
    <row r="896" spans="3:8" x14ac:dyDescent="0.3">
      <c r="C896" t="s">
        <v>8219</v>
      </c>
      <c r="D896">
        <v>682</v>
      </c>
      <c r="G896" t="s">
        <v>8221</v>
      </c>
      <c r="H896">
        <v>3</v>
      </c>
    </row>
    <row r="897" spans="3:8" x14ac:dyDescent="0.3">
      <c r="C897" t="s">
        <v>8219</v>
      </c>
      <c r="D897">
        <v>147</v>
      </c>
      <c r="G897" t="s">
        <v>8221</v>
      </c>
      <c r="H897">
        <v>0</v>
      </c>
    </row>
    <row r="898" spans="3:8" x14ac:dyDescent="0.3">
      <c r="C898" t="s">
        <v>8219</v>
      </c>
      <c r="D898">
        <v>415</v>
      </c>
      <c r="G898" t="s">
        <v>8221</v>
      </c>
      <c r="H898">
        <v>3</v>
      </c>
    </row>
    <row r="899" spans="3:8" x14ac:dyDescent="0.3">
      <c r="C899" t="s">
        <v>8219</v>
      </c>
      <c r="D899">
        <v>290</v>
      </c>
      <c r="G899" t="s">
        <v>8221</v>
      </c>
      <c r="H899">
        <v>13</v>
      </c>
    </row>
    <row r="900" spans="3:8" x14ac:dyDescent="0.3">
      <c r="C900" t="s">
        <v>8219</v>
      </c>
      <c r="D900">
        <v>365</v>
      </c>
      <c r="G900" t="s">
        <v>8221</v>
      </c>
      <c r="H900">
        <v>6</v>
      </c>
    </row>
    <row r="901" spans="3:8" x14ac:dyDescent="0.3">
      <c r="C901" t="s">
        <v>8219</v>
      </c>
      <c r="D901">
        <v>660</v>
      </c>
      <c r="G901" t="s">
        <v>8221</v>
      </c>
      <c r="H901">
        <v>1</v>
      </c>
    </row>
    <row r="902" spans="3:8" x14ac:dyDescent="0.3">
      <c r="C902" t="s">
        <v>8219</v>
      </c>
      <c r="D902">
        <v>1356</v>
      </c>
      <c r="G902" t="s">
        <v>8221</v>
      </c>
      <c r="H902">
        <v>0</v>
      </c>
    </row>
    <row r="903" spans="3:8" x14ac:dyDescent="0.3">
      <c r="C903" t="s">
        <v>8219</v>
      </c>
      <c r="D903">
        <v>424</v>
      </c>
      <c r="G903" t="s">
        <v>8221</v>
      </c>
      <c r="H903">
        <v>5</v>
      </c>
    </row>
    <row r="904" spans="3:8" x14ac:dyDescent="0.3">
      <c r="C904" t="s">
        <v>8219</v>
      </c>
      <c r="D904">
        <v>33</v>
      </c>
      <c r="G904" t="s">
        <v>8221</v>
      </c>
      <c r="H904">
        <v>0</v>
      </c>
    </row>
    <row r="905" spans="3:8" x14ac:dyDescent="0.3">
      <c r="C905" t="s">
        <v>8219</v>
      </c>
      <c r="D905">
        <v>1633</v>
      </c>
      <c r="G905" t="s">
        <v>8221</v>
      </c>
      <c r="H905">
        <v>36</v>
      </c>
    </row>
    <row r="906" spans="3:8" x14ac:dyDescent="0.3">
      <c r="C906" t="s">
        <v>8219</v>
      </c>
      <c r="D906">
        <v>306</v>
      </c>
      <c r="G906" t="s">
        <v>8221</v>
      </c>
      <c r="H906">
        <v>1</v>
      </c>
    </row>
    <row r="907" spans="3:8" x14ac:dyDescent="0.3">
      <c r="C907" t="s">
        <v>8219</v>
      </c>
      <c r="D907">
        <v>205</v>
      </c>
      <c r="G907" t="s">
        <v>8221</v>
      </c>
      <c r="H907">
        <v>1</v>
      </c>
    </row>
    <row r="908" spans="3:8" x14ac:dyDescent="0.3">
      <c r="C908" t="s">
        <v>8219</v>
      </c>
      <c r="D908">
        <v>1281</v>
      </c>
      <c r="G908" t="s">
        <v>8221</v>
      </c>
      <c r="H908">
        <v>1</v>
      </c>
    </row>
    <row r="909" spans="3:8" x14ac:dyDescent="0.3">
      <c r="C909" t="s">
        <v>8219</v>
      </c>
      <c r="D909">
        <v>103</v>
      </c>
      <c r="G909" t="s">
        <v>8221</v>
      </c>
      <c r="H909">
        <v>9</v>
      </c>
    </row>
    <row r="910" spans="3:8" x14ac:dyDescent="0.3">
      <c r="C910" t="s">
        <v>8219</v>
      </c>
      <c r="D910">
        <v>1513</v>
      </c>
      <c r="G910" t="s">
        <v>8221</v>
      </c>
      <c r="H910">
        <v>1</v>
      </c>
    </row>
    <row r="911" spans="3:8" x14ac:dyDescent="0.3">
      <c r="C911" t="s">
        <v>8219</v>
      </c>
      <c r="D911">
        <v>405</v>
      </c>
      <c r="G911" t="s">
        <v>8221</v>
      </c>
      <c r="H911">
        <v>0</v>
      </c>
    </row>
    <row r="912" spans="3:8" x14ac:dyDescent="0.3">
      <c r="C912" t="s">
        <v>8219</v>
      </c>
      <c r="D912">
        <v>510</v>
      </c>
      <c r="G912" t="s">
        <v>8221</v>
      </c>
      <c r="H912">
        <v>1</v>
      </c>
    </row>
    <row r="913" spans="3:8" x14ac:dyDescent="0.3">
      <c r="C913" t="s">
        <v>8219</v>
      </c>
      <c r="D913">
        <v>1887</v>
      </c>
      <c r="G913" t="s">
        <v>8221</v>
      </c>
      <c r="H913">
        <v>1</v>
      </c>
    </row>
    <row r="914" spans="3:8" x14ac:dyDescent="0.3">
      <c r="C914" t="s">
        <v>8219</v>
      </c>
      <c r="D914">
        <v>701</v>
      </c>
      <c r="G914" t="s">
        <v>8221</v>
      </c>
      <c r="H914">
        <v>4</v>
      </c>
    </row>
    <row r="915" spans="3:8" x14ac:dyDescent="0.3">
      <c r="C915" t="s">
        <v>8219</v>
      </c>
      <c r="D915">
        <v>3863</v>
      </c>
      <c r="G915" t="s">
        <v>8221</v>
      </c>
      <c r="H915">
        <v>2</v>
      </c>
    </row>
    <row r="916" spans="3:8" x14ac:dyDescent="0.3">
      <c r="C916" t="s">
        <v>8219</v>
      </c>
      <c r="D916">
        <v>238</v>
      </c>
      <c r="G916" t="s">
        <v>8221</v>
      </c>
      <c r="H916">
        <v>2</v>
      </c>
    </row>
    <row r="917" spans="3:8" x14ac:dyDescent="0.3">
      <c r="C917" t="s">
        <v>8219</v>
      </c>
      <c r="D917">
        <v>2051</v>
      </c>
      <c r="G917" t="s">
        <v>8221</v>
      </c>
      <c r="H917">
        <v>2</v>
      </c>
    </row>
    <row r="918" spans="3:8" x14ac:dyDescent="0.3">
      <c r="C918" t="s">
        <v>8219</v>
      </c>
      <c r="D918">
        <v>402</v>
      </c>
      <c r="G918" t="s">
        <v>8221</v>
      </c>
      <c r="H918">
        <v>0</v>
      </c>
    </row>
    <row r="919" spans="3:8" x14ac:dyDescent="0.3">
      <c r="C919" t="s">
        <v>8219</v>
      </c>
      <c r="D919">
        <v>253</v>
      </c>
      <c r="G919" t="s">
        <v>8221</v>
      </c>
      <c r="H919">
        <v>2</v>
      </c>
    </row>
    <row r="920" spans="3:8" x14ac:dyDescent="0.3">
      <c r="C920" t="s">
        <v>8219</v>
      </c>
      <c r="D920">
        <v>473</v>
      </c>
      <c r="G920" t="s">
        <v>8221</v>
      </c>
      <c r="H920">
        <v>4</v>
      </c>
    </row>
    <row r="921" spans="3:8" x14ac:dyDescent="0.3">
      <c r="C921" t="s">
        <v>8219</v>
      </c>
      <c r="D921">
        <v>821</v>
      </c>
      <c r="G921" t="s">
        <v>8221</v>
      </c>
      <c r="H921">
        <v>2</v>
      </c>
    </row>
    <row r="922" spans="3:8" x14ac:dyDescent="0.3">
      <c r="C922" t="s">
        <v>8219</v>
      </c>
      <c r="D922">
        <v>388</v>
      </c>
      <c r="G922" t="s">
        <v>8221</v>
      </c>
      <c r="H922">
        <v>0</v>
      </c>
    </row>
    <row r="923" spans="3:8" x14ac:dyDescent="0.3">
      <c r="C923" t="s">
        <v>8219</v>
      </c>
      <c r="D923">
        <v>813</v>
      </c>
      <c r="G923" t="s">
        <v>8221</v>
      </c>
      <c r="H923">
        <v>1</v>
      </c>
    </row>
    <row r="924" spans="3:8" x14ac:dyDescent="0.3">
      <c r="C924" t="s">
        <v>8219</v>
      </c>
      <c r="D924">
        <v>1945</v>
      </c>
      <c r="G924" t="s">
        <v>8221</v>
      </c>
      <c r="H924">
        <v>0</v>
      </c>
    </row>
    <row r="925" spans="3:8" x14ac:dyDescent="0.3">
      <c r="C925" t="s">
        <v>8219</v>
      </c>
      <c r="D925">
        <v>1637</v>
      </c>
      <c r="G925" t="s">
        <v>8221</v>
      </c>
      <c r="H925">
        <v>2</v>
      </c>
    </row>
    <row r="926" spans="3:8" x14ac:dyDescent="0.3">
      <c r="C926" t="s">
        <v>8219</v>
      </c>
      <c r="D926">
        <v>1375</v>
      </c>
      <c r="G926" t="s">
        <v>8221</v>
      </c>
      <c r="H926">
        <v>7</v>
      </c>
    </row>
    <row r="927" spans="3:8" x14ac:dyDescent="0.3">
      <c r="C927" t="s">
        <v>8219</v>
      </c>
      <c r="D927">
        <v>17</v>
      </c>
      <c r="G927" t="s">
        <v>8221</v>
      </c>
      <c r="H927">
        <v>5</v>
      </c>
    </row>
    <row r="928" spans="3:8" x14ac:dyDescent="0.3">
      <c r="C928" t="s">
        <v>8219</v>
      </c>
      <c r="D928">
        <v>354</v>
      </c>
      <c r="G928" t="s">
        <v>8221</v>
      </c>
      <c r="H928">
        <v>0</v>
      </c>
    </row>
    <row r="929" spans="3:8" x14ac:dyDescent="0.3">
      <c r="C929" t="s">
        <v>8219</v>
      </c>
      <c r="D929">
        <v>191</v>
      </c>
      <c r="G929" t="s">
        <v>8221</v>
      </c>
      <c r="H929">
        <v>0</v>
      </c>
    </row>
    <row r="930" spans="3:8" x14ac:dyDescent="0.3">
      <c r="C930" t="s">
        <v>8219</v>
      </c>
      <c r="D930">
        <v>303</v>
      </c>
      <c r="G930" t="s">
        <v>8221</v>
      </c>
      <c r="H930">
        <v>0</v>
      </c>
    </row>
    <row r="931" spans="3:8" x14ac:dyDescent="0.3">
      <c r="C931" t="s">
        <v>8219</v>
      </c>
      <c r="D931">
        <v>137</v>
      </c>
      <c r="G931" t="s">
        <v>8221</v>
      </c>
      <c r="H931">
        <v>2</v>
      </c>
    </row>
    <row r="932" spans="3:8" x14ac:dyDescent="0.3">
      <c r="C932" t="s">
        <v>8219</v>
      </c>
      <c r="D932">
        <v>41</v>
      </c>
      <c r="G932" t="s">
        <v>8221</v>
      </c>
      <c r="H932">
        <v>0</v>
      </c>
    </row>
    <row r="933" spans="3:8" x14ac:dyDescent="0.3">
      <c r="C933" t="s">
        <v>8219</v>
      </c>
      <c r="D933">
        <v>398</v>
      </c>
      <c r="G933" t="s">
        <v>8221</v>
      </c>
      <c r="H933">
        <v>0</v>
      </c>
    </row>
    <row r="934" spans="3:8" x14ac:dyDescent="0.3">
      <c r="C934" t="s">
        <v>8219</v>
      </c>
      <c r="D934">
        <v>1737</v>
      </c>
      <c r="G934" t="s">
        <v>8221</v>
      </c>
      <c r="H934">
        <v>28</v>
      </c>
    </row>
    <row r="935" spans="3:8" x14ac:dyDescent="0.3">
      <c r="C935" t="s">
        <v>8219</v>
      </c>
      <c r="D935">
        <v>971</v>
      </c>
      <c r="G935" t="s">
        <v>8221</v>
      </c>
      <c r="H935">
        <v>2</v>
      </c>
    </row>
    <row r="936" spans="3:8" x14ac:dyDescent="0.3">
      <c r="C936" t="s">
        <v>8219</v>
      </c>
      <c r="D936">
        <v>183</v>
      </c>
      <c r="G936" t="s">
        <v>8221</v>
      </c>
      <c r="H936">
        <v>0</v>
      </c>
    </row>
    <row r="937" spans="3:8" x14ac:dyDescent="0.3">
      <c r="C937" t="s">
        <v>8219</v>
      </c>
      <c r="D937">
        <v>4562</v>
      </c>
      <c r="G937" t="s">
        <v>8221</v>
      </c>
      <c r="H937">
        <v>0</v>
      </c>
    </row>
    <row r="938" spans="3:8" x14ac:dyDescent="0.3">
      <c r="C938" t="s">
        <v>8219</v>
      </c>
      <c r="D938">
        <v>26457</v>
      </c>
      <c r="G938" t="s">
        <v>8221</v>
      </c>
      <c r="H938">
        <v>0</v>
      </c>
    </row>
    <row r="939" spans="3:8" x14ac:dyDescent="0.3">
      <c r="C939" t="s">
        <v>8219</v>
      </c>
      <c r="D939">
        <v>162</v>
      </c>
      <c r="G939" t="s">
        <v>8221</v>
      </c>
      <c r="H939">
        <v>4</v>
      </c>
    </row>
    <row r="940" spans="3:8" x14ac:dyDescent="0.3">
      <c r="C940" t="s">
        <v>8219</v>
      </c>
      <c r="D940">
        <v>479</v>
      </c>
      <c r="G940" t="s">
        <v>8221</v>
      </c>
      <c r="H940">
        <v>12</v>
      </c>
    </row>
    <row r="941" spans="3:8" x14ac:dyDescent="0.3">
      <c r="C941" t="s">
        <v>8219</v>
      </c>
      <c r="D941">
        <v>426</v>
      </c>
      <c r="G941" t="s">
        <v>8221</v>
      </c>
      <c r="H941">
        <v>0</v>
      </c>
    </row>
    <row r="942" spans="3:8" x14ac:dyDescent="0.3">
      <c r="C942" t="s">
        <v>8219</v>
      </c>
      <c r="D942">
        <v>450</v>
      </c>
      <c r="G942" t="s">
        <v>8221</v>
      </c>
      <c r="H942">
        <v>33</v>
      </c>
    </row>
    <row r="943" spans="3:8" x14ac:dyDescent="0.3">
      <c r="C943" t="s">
        <v>8219</v>
      </c>
      <c r="D943">
        <v>1780</v>
      </c>
      <c r="G943" t="s">
        <v>8221</v>
      </c>
      <c r="H943">
        <v>0</v>
      </c>
    </row>
    <row r="944" spans="3:8" x14ac:dyDescent="0.3">
      <c r="C944" t="s">
        <v>8219</v>
      </c>
      <c r="D944">
        <v>122</v>
      </c>
      <c r="G944" t="s">
        <v>8221</v>
      </c>
      <c r="H944">
        <v>4</v>
      </c>
    </row>
    <row r="945" spans="3:8" x14ac:dyDescent="0.3">
      <c r="C945" t="s">
        <v>8219</v>
      </c>
      <c r="D945">
        <v>95</v>
      </c>
      <c r="G945" t="s">
        <v>8221</v>
      </c>
      <c r="H945">
        <v>0</v>
      </c>
    </row>
    <row r="946" spans="3:8" x14ac:dyDescent="0.3">
      <c r="C946" t="s">
        <v>8219</v>
      </c>
      <c r="D946">
        <v>325</v>
      </c>
      <c r="G946" t="s">
        <v>8221</v>
      </c>
      <c r="H946">
        <v>11</v>
      </c>
    </row>
    <row r="947" spans="3:8" x14ac:dyDescent="0.3">
      <c r="C947" t="s">
        <v>8219</v>
      </c>
      <c r="D947">
        <v>353</v>
      </c>
      <c r="G947" t="s">
        <v>8221</v>
      </c>
      <c r="H947">
        <v>1</v>
      </c>
    </row>
    <row r="948" spans="3:8" x14ac:dyDescent="0.3">
      <c r="C948" t="s">
        <v>8219</v>
      </c>
      <c r="D948">
        <v>105</v>
      </c>
      <c r="G948" t="s">
        <v>8221</v>
      </c>
      <c r="H948">
        <v>5</v>
      </c>
    </row>
    <row r="949" spans="3:8" x14ac:dyDescent="0.3">
      <c r="C949" t="s">
        <v>8219</v>
      </c>
      <c r="D949">
        <v>729</v>
      </c>
      <c r="G949" t="s">
        <v>8221</v>
      </c>
      <c r="H949">
        <v>0</v>
      </c>
    </row>
    <row r="950" spans="3:8" x14ac:dyDescent="0.3">
      <c r="C950" t="s">
        <v>8219</v>
      </c>
      <c r="D950">
        <v>454</v>
      </c>
      <c r="G950" t="s">
        <v>8221</v>
      </c>
      <c r="H950">
        <v>1</v>
      </c>
    </row>
    <row r="951" spans="3:8" x14ac:dyDescent="0.3">
      <c r="C951" t="s">
        <v>8219</v>
      </c>
      <c r="D951">
        <v>539</v>
      </c>
      <c r="G951" t="s">
        <v>8221</v>
      </c>
      <c r="H951">
        <v>1</v>
      </c>
    </row>
    <row r="952" spans="3:8" x14ac:dyDescent="0.3">
      <c r="C952" t="s">
        <v>8219</v>
      </c>
      <c r="D952">
        <v>79</v>
      </c>
      <c r="G952" t="s">
        <v>8221</v>
      </c>
      <c r="H952">
        <v>6</v>
      </c>
    </row>
    <row r="953" spans="3:8" x14ac:dyDescent="0.3">
      <c r="C953" t="s">
        <v>8219</v>
      </c>
      <c r="D953">
        <v>94</v>
      </c>
      <c r="G953" t="s">
        <v>8221</v>
      </c>
      <c r="H953">
        <v>8</v>
      </c>
    </row>
    <row r="954" spans="3:8" x14ac:dyDescent="0.3">
      <c r="C954" t="s">
        <v>8219</v>
      </c>
      <c r="D954">
        <v>625</v>
      </c>
      <c r="G954" t="s">
        <v>8221</v>
      </c>
      <c r="H954">
        <v>1</v>
      </c>
    </row>
    <row r="955" spans="3:8" x14ac:dyDescent="0.3">
      <c r="C955" t="s">
        <v>8219</v>
      </c>
      <c r="D955">
        <v>508</v>
      </c>
      <c r="G955" t="s">
        <v>8221</v>
      </c>
      <c r="H955">
        <v>0</v>
      </c>
    </row>
    <row r="956" spans="3:8" x14ac:dyDescent="0.3">
      <c r="C956" t="s">
        <v>8219</v>
      </c>
      <c r="D956">
        <v>531</v>
      </c>
      <c r="G956" t="s">
        <v>8221</v>
      </c>
      <c r="H956">
        <v>2</v>
      </c>
    </row>
    <row r="957" spans="3:8" x14ac:dyDescent="0.3">
      <c r="C957" t="s">
        <v>8219</v>
      </c>
      <c r="D957">
        <v>158</v>
      </c>
      <c r="G957" t="s">
        <v>8221</v>
      </c>
      <c r="H957">
        <v>1</v>
      </c>
    </row>
    <row r="958" spans="3:8" x14ac:dyDescent="0.3">
      <c r="C958" t="s">
        <v>8219</v>
      </c>
      <c r="D958">
        <v>508</v>
      </c>
      <c r="G958" t="s">
        <v>8221</v>
      </c>
      <c r="H958">
        <v>0</v>
      </c>
    </row>
    <row r="959" spans="3:8" x14ac:dyDescent="0.3">
      <c r="C959" t="s">
        <v>8219</v>
      </c>
      <c r="D959">
        <v>644</v>
      </c>
      <c r="G959" t="s">
        <v>8221</v>
      </c>
      <c r="H959">
        <v>1</v>
      </c>
    </row>
    <row r="960" spans="3:8" x14ac:dyDescent="0.3">
      <c r="C960" t="s">
        <v>8219</v>
      </c>
      <c r="D960">
        <v>848</v>
      </c>
      <c r="G960" t="s">
        <v>8221</v>
      </c>
      <c r="H960">
        <v>19</v>
      </c>
    </row>
    <row r="961" spans="3:8" x14ac:dyDescent="0.3">
      <c r="C961" t="s">
        <v>8219</v>
      </c>
      <c r="D961">
        <v>429</v>
      </c>
      <c r="G961" t="s">
        <v>8221</v>
      </c>
      <c r="H961">
        <v>27</v>
      </c>
    </row>
    <row r="962" spans="3:8" x14ac:dyDescent="0.3">
      <c r="C962" t="s">
        <v>8219</v>
      </c>
      <c r="D962">
        <v>204</v>
      </c>
      <c r="G962" t="s">
        <v>8221</v>
      </c>
      <c r="H962">
        <v>7</v>
      </c>
    </row>
    <row r="963" spans="3:8" x14ac:dyDescent="0.3">
      <c r="C963" t="s">
        <v>8219</v>
      </c>
      <c r="D963">
        <v>379</v>
      </c>
      <c r="G963" t="s">
        <v>8221</v>
      </c>
      <c r="H963">
        <v>14</v>
      </c>
    </row>
    <row r="964" spans="3:8" x14ac:dyDescent="0.3">
      <c r="C964" t="s">
        <v>8219</v>
      </c>
      <c r="D964">
        <v>271</v>
      </c>
      <c r="G964" t="s">
        <v>8221</v>
      </c>
      <c r="H964">
        <v>5</v>
      </c>
    </row>
    <row r="965" spans="3:8" x14ac:dyDescent="0.3">
      <c r="C965" t="s">
        <v>8219</v>
      </c>
      <c r="D965">
        <v>120</v>
      </c>
      <c r="G965" t="s">
        <v>8221</v>
      </c>
      <c r="H965">
        <v>30</v>
      </c>
    </row>
    <row r="966" spans="3:8" x14ac:dyDescent="0.3">
      <c r="C966" t="s">
        <v>8219</v>
      </c>
      <c r="D966">
        <v>140</v>
      </c>
      <c r="G966" t="s">
        <v>8221</v>
      </c>
      <c r="H966">
        <v>1</v>
      </c>
    </row>
    <row r="967" spans="3:8" x14ac:dyDescent="0.3">
      <c r="C967" t="s">
        <v>8219</v>
      </c>
      <c r="D967">
        <v>193</v>
      </c>
      <c r="G967" t="s">
        <v>8221</v>
      </c>
      <c r="H967">
        <v>0</v>
      </c>
    </row>
    <row r="968" spans="3:8" x14ac:dyDescent="0.3">
      <c r="C968" t="s">
        <v>8219</v>
      </c>
      <c r="D968">
        <v>180</v>
      </c>
      <c r="G968" t="s">
        <v>8221</v>
      </c>
      <c r="H968">
        <v>60</v>
      </c>
    </row>
    <row r="969" spans="3:8" x14ac:dyDescent="0.3">
      <c r="C969" t="s">
        <v>8219</v>
      </c>
      <c r="D969">
        <v>263</v>
      </c>
      <c r="G969" t="s">
        <v>8221</v>
      </c>
      <c r="H969">
        <v>84</v>
      </c>
    </row>
    <row r="970" spans="3:8" x14ac:dyDescent="0.3">
      <c r="C970" t="s">
        <v>8219</v>
      </c>
      <c r="D970">
        <v>217</v>
      </c>
      <c r="G970" t="s">
        <v>8221</v>
      </c>
      <c r="H970">
        <v>47</v>
      </c>
    </row>
    <row r="971" spans="3:8" x14ac:dyDescent="0.3">
      <c r="C971" t="s">
        <v>8219</v>
      </c>
      <c r="D971">
        <v>443</v>
      </c>
      <c r="G971" t="s">
        <v>8221</v>
      </c>
      <c r="H971">
        <v>66</v>
      </c>
    </row>
    <row r="972" spans="3:8" x14ac:dyDescent="0.3">
      <c r="C972" t="s">
        <v>8219</v>
      </c>
      <c r="D972">
        <v>1373</v>
      </c>
      <c r="G972" t="s">
        <v>8221</v>
      </c>
      <c r="H972">
        <v>171</v>
      </c>
    </row>
    <row r="973" spans="3:8" x14ac:dyDescent="0.3">
      <c r="C973" t="s">
        <v>8219</v>
      </c>
      <c r="D973">
        <v>742</v>
      </c>
      <c r="G973" t="s">
        <v>8221</v>
      </c>
      <c r="H973">
        <v>29</v>
      </c>
    </row>
    <row r="974" spans="3:8" x14ac:dyDescent="0.3">
      <c r="C974" t="s">
        <v>8219</v>
      </c>
      <c r="D974">
        <v>170</v>
      </c>
      <c r="G974" t="s">
        <v>8221</v>
      </c>
      <c r="H974">
        <v>9</v>
      </c>
    </row>
    <row r="975" spans="3:8" x14ac:dyDescent="0.3">
      <c r="C975" t="s">
        <v>8219</v>
      </c>
      <c r="D975">
        <v>242</v>
      </c>
      <c r="G975" t="s">
        <v>8221</v>
      </c>
      <c r="H975">
        <v>27</v>
      </c>
    </row>
    <row r="976" spans="3:8" x14ac:dyDescent="0.3">
      <c r="C976" t="s">
        <v>8219</v>
      </c>
      <c r="D976">
        <v>541</v>
      </c>
      <c r="G976" t="s">
        <v>8221</v>
      </c>
      <c r="H976">
        <v>2</v>
      </c>
    </row>
    <row r="977" spans="3:8" x14ac:dyDescent="0.3">
      <c r="C977" t="s">
        <v>8219</v>
      </c>
      <c r="D977">
        <v>121</v>
      </c>
      <c r="G977" t="s">
        <v>8221</v>
      </c>
      <c r="H977">
        <v>3</v>
      </c>
    </row>
    <row r="978" spans="3:8" x14ac:dyDescent="0.3">
      <c r="C978" t="s">
        <v>8219</v>
      </c>
      <c r="D978">
        <v>621</v>
      </c>
      <c r="G978" t="s">
        <v>8221</v>
      </c>
      <c r="H978">
        <v>4</v>
      </c>
    </row>
    <row r="979" spans="3:8" x14ac:dyDescent="0.3">
      <c r="C979" t="s">
        <v>8219</v>
      </c>
      <c r="D979">
        <v>101</v>
      </c>
      <c r="G979" t="s">
        <v>8221</v>
      </c>
      <c r="H979">
        <v>2</v>
      </c>
    </row>
    <row r="980" spans="3:8" x14ac:dyDescent="0.3">
      <c r="C980" t="s">
        <v>8219</v>
      </c>
      <c r="D980">
        <v>554</v>
      </c>
      <c r="G980" t="s">
        <v>8221</v>
      </c>
      <c r="H980">
        <v>20</v>
      </c>
    </row>
    <row r="981" spans="3:8" x14ac:dyDescent="0.3">
      <c r="C981" t="s">
        <v>8219</v>
      </c>
      <c r="D981">
        <v>666</v>
      </c>
      <c r="G981" t="s">
        <v>8221</v>
      </c>
      <c r="H981">
        <v>3</v>
      </c>
    </row>
    <row r="982" spans="3:8" x14ac:dyDescent="0.3">
      <c r="C982" t="s">
        <v>8219</v>
      </c>
      <c r="D982">
        <v>410</v>
      </c>
      <c r="G982" t="s">
        <v>8221</v>
      </c>
      <c r="H982">
        <v>4</v>
      </c>
    </row>
    <row r="983" spans="3:8" x14ac:dyDescent="0.3">
      <c r="C983" t="s">
        <v>8219</v>
      </c>
      <c r="D983">
        <v>375</v>
      </c>
      <c r="G983" t="s">
        <v>8221</v>
      </c>
      <c r="H983">
        <v>1</v>
      </c>
    </row>
    <row r="984" spans="3:8" x14ac:dyDescent="0.3">
      <c r="C984" t="s">
        <v>8219</v>
      </c>
      <c r="D984">
        <v>1364</v>
      </c>
      <c r="G984" t="s">
        <v>8221</v>
      </c>
      <c r="H984">
        <v>0</v>
      </c>
    </row>
    <row r="985" spans="3:8" x14ac:dyDescent="0.3">
      <c r="C985" t="s">
        <v>8219</v>
      </c>
      <c r="D985">
        <v>35</v>
      </c>
      <c r="G985" t="s">
        <v>8221</v>
      </c>
      <c r="H985">
        <v>0</v>
      </c>
    </row>
    <row r="986" spans="3:8" x14ac:dyDescent="0.3">
      <c r="C986" t="s">
        <v>8219</v>
      </c>
      <c r="D986">
        <v>203</v>
      </c>
      <c r="G986" t="s">
        <v>8221</v>
      </c>
      <c r="H986">
        <v>14</v>
      </c>
    </row>
    <row r="987" spans="3:8" x14ac:dyDescent="0.3">
      <c r="C987" t="s">
        <v>8219</v>
      </c>
      <c r="D987">
        <v>49</v>
      </c>
      <c r="G987" t="s">
        <v>8221</v>
      </c>
      <c r="H987">
        <v>1</v>
      </c>
    </row>
    <row r="988" spans="3:8" x14ac:dyDescent="0.3">
      <c r="C988" t="s">
        <v>8219</v>
      </c>
      <c r="D988">
        <v>5812</v>
      </c>
      <c r="G988" t="s">
        <v>8221</v>
      </c>
      <c r="H988">
        <v>118</v>
      </c>
    </row>
    <row r="989" spans="3:8" x14ac:dyDescent="0.3">
      <c r="C989" t="s">
        <v>8219</v>
      </c>
      <c r="D989">
        <v>1556</v>
      </c>
      <c r="G989" t="s">
        <v>8221</v>
      </c>
      <c r="H989">
        <v>2</v>
      </c>
    </row>
    <row r="990" spans="3:8" x14ac:dyDescent="0.3">
      <c r="C990" t="s">
        <v>8219</v>
      </c>
      <c r="D990">
        <v>65</v>
      </c>
      <c r="G990" t="s">
        <v>8221</v>
      </c>
      <c r="H990">
        <v>1</v>
      </c>
    </row>
    <row r="991" spans="3:8" x14ac:dyDescent="0.3">
      <c r="C991" t="s">
        <v>8219</v>
      </c>
      <c r="D991">
        <v>10</v>
      </c>
      <c r="G991" t="s">
        <v>8221</v>
      </c>
      <c r="H991">
        <v>3</v>
      </c>
    </row>
    <row r="992" spans="3:8" x14ac:dyDescent="0.3">
      <c r="C992" t="s">
        <v>8219</v>
      </c>
      <c r="D992">
        <v>76</v>
      </c>
      <c r="G992" t="s">
        <v>8221</v>
      </c>
      <c r="H992">
        <v>1</v>
      </c>
    </row>
    <row r="993" spans="3:8" x14ac:dyDescent="0.3">
      <c r="C993" t="s">
        <v>8219</v>
      </c>
      <c r="D993">
        <v>263</v>
      </c>
      <c r="G993" t="s">
        <v>8221</v>
      </c>
      <c r="H993">
        <v>3</v>
      </c>
    </row>
    <row r="994" spans="3:8" x14ac:dyDescent="0.3">
      <c r="C994" t="s">
        <v>8219</v>
      </c>
      <c r="D994">
        <v>1530</v>
      </c>
      <c r="G994" t="s">
        <v>8221</v>
      </c>
      <c r="H994">
        <v>38</v>
      </c>
    </row>
    <row r="995" spans="3:8" x14ac:dyDescent="0.3">
      <c r="C995" t="s">
        <v>8219</v>
      </c>
      <c r="D995">
        <v>278</v>
      </c>
      <c r="G995" t="s">
        <v>8221</v>
      </c>
      <c r="H995">
        <v>52</v>
      </c>
    </row>
    <row r="996" spans="3:8" x14ac:dyDescent="0.3">
      <c r="C996" t="s">
        <v>8219</v>
      </c>
      <c r="D996">
        <v>350</v>
      </c>
      <c r="G996" t="s">
        <v>8221</v>
      </c>
      <c r="H996">
        <v>2</v>
      </c>
    </row>
    <row r="997" spans="3:8" x14ac:dyDescent="0.3">
      <c r="C997" t="s">
        <v>8219</v>
      </c>
      <c r="D997">
        <v>470</v>
      </c>
      <c r="G997" t="s">
        <v>8221</v>
      </c>
      <c r="H997">
        <v>0</v>
      </c>
    </row>
    <row r="998" spans="3:8" x14ac:dyDescent="0.3">
      <c r="C998" t="s">
        <v>8219</v>
      </c>
      <c r="D998">
        <v>3</v>
      </c>
      <c r="G998" t="s">
        <v>8221</v>
      </c>
      <c r="H998">
        <v>4</v>
      </c>
    </row>
    <row r="999" spans="3:8" x14ac:dyDescent="0.3">
      <c r="C999" t="s">
        <v>8219</v>
      </c>
      <c r="D999">
        <v>8200</v>
      </c>
      <c r="G999" t="s">
        <v>8221</v>
      </c>
      <c r="H999">
        <v>4</v>
      </c>
    </row>
    <row r="1000" spans="3:8" x14ac:dyDescent="0.3">
      <c r="C1000" t="s">
        <v>8219</v>
      </c>
      <c r="D1000">
        <v>8359</v>
      </c>
      <c r="G1000" t="s">
        <v>8221</v>
      </c>
      <c r="H1000">
        <v>18</v>
      </c>
    </row>
    <row r="1001" spans="3:8" x14ac:dyDescent="0.3">
      <c r="C1001" t="s">
        <v>8219</v>
      </c>
      <c r="D1001">
        <v>188</v>
      </c>
      <c r="G1001" t="s">
        <v>8221</v>
      </c>
      <c r="H1001">
        <v>0</v>
      </c>
    </row>
    <row r="1002" spans="3:8" x14ac:dyDescent="0.3">
      <c r="C1002" t="s">
        <v>8219</v>
      </c>
      <c r="D1002">
        <v>48</v>
      </c>
      <c r="G1002" t="s">
        <v>8221</v>
      </c>
      <c r="H1002">
        <v>22</v>
      </c>
    </row>
    <row r="1003" spans="3:8" x14ac:dyDescent="0.3">
      <c r="C1003" t="s">
        <v>8219</v>
      </c>
      <c r="D1003">
        <v>607</v>
      </c>
      <c r="G1003" t="s">
        <v>8221</v>
      </c>
      <c r="H1003">
        <v>49</v>
      </c>
    </row>
    <row r="1004" spans="3:8" x14ac:dyDescent="0.3">
      <c r="C1004" t="s">
        <v>8219</v>
      </c>
      <c r="D1004">
        <v>50</v>
      </c>
      <c r="G1004" t="s">
        <v>8221</v>
      </c>
      <c r="H1004">
        <v>19</v>
      </c>
    </row>
    <row r="1005" spans="3:8" x14ac:dyDescent="0.3">
      <c r="C1005" t="s">
        <v>8219</v>
      </c>
      <c r="D1005">
        <v>55</v>
      </c>
      <c r="G1005" t="s">
        <v>8221</v>
      </c>
      <c r="H1005">
        <v>4</v>
      </c>
    </row>
    <row r="1006" spans="3:8" x14ac:dyDescent="0.3">
      <c r="C1006" t="s">
        <v>8219</v>
      </c>
      <c r="D1006">
        <v>38</v>
      </c>
      <c r="G1006" t="s">
        <v>8221</v>
      </c>
      <c r="H1006">
        <v>4</v>
      </c>
    </row>
    <row r="1007" spans="3:8" x14ac:dyDescent="0.3">
      <c r="C1007" t="s">
        <v>8219</v>
      </c>
      <c r="D1007">
        <v>25</v>
      </c>
      <c r="G1007" t="s">
        <v>8221</v>
      </c>
      <c r="H1007">
        <v>2</v>
      </c>
    </row>
    <row r="1008" spans="3:8" x14ac:dyDescent="0.3">
      <c r="C1008" t="s">
        <v>8219</v>
      </c>
      <c r="D1008">
        <v>46</v>
      </c>
      <c r="G1008" t="s">
        <v>8221</v>
      </c>
      <c r="H1008">
        <v>0</v>
      </c>
    </row>
    <row r="1009" spans="3:8" x14ac:dyDescent="0.3">
      <c r="C1009" t="s">
        <v>8219</v>
      </c>
      <c r="D1009">
        <v>83</v>
      </c>
      <c r="G1009" t="s">
        <v>8221</v>
      </c>
      <c r="H1009">
        <v>0</v>
      </c>
    </row>
    <row r="1010" spans="3:8" x14ac:dyDescent="0.3">
      <c r="C1010" t="s">
        <v>8219</v>
      </c>
      <c r="D1010">
        <v>35</v>
      </c>
      <c r="G1010" t="s">
        <v>8221</v>
      </c>
      <c r="H1010">
        <v>14</v>
      </c>
    </row>
    <row r="1011" spans="3:8" x14ac:dyDescent="0.3">
      <c r="C1011" t="s">
        <v>8219</v>
      </c>
      <c r="D1011">
        <v>25</v>
      </c>
      <c r="G1011" t="s">
        <v>8221</v>
      </c>
      <c r="H1011">
        <v>8</v>
      </c>
    </row>
    <row r="1012" spans="3:8" x14ac:dyDescent="0.3">
      <c r="C1012" t="s">
        <v>8219</v>
      </c>
      <c r="D1012">
        <v>75</v>
      </c>
      <c r="G1012" t="s">
        <v>8221</v>
      </c>
      <c r="H1012">
        <v>0</v>
      </c>
    </row>
    <row r="1013" spans="3:8" x14ac:dyDescent="0.3">
      <c r="C1013" t="s">
        <v>8219</v>
      </c>
      <c r="D1013">
        <v>62</v>
      </c>
      <c r="G1013" t="s">
        <v>8221</v>
      </c>
      <c r="H1013">
        <v>15</v>
      </c>
    </row>
    <row r="1014" spans="3:8" x14ac:dyDescent="0.3">
      <c r="C1014" t="s">
        <v>8219</v>
      </c>
      <c r="D1014">
        <v>160</v>
      </c>
      <c r="G1014" t="s">
        <v>8221</v>
      </c>
      <c r="H1014">
        <v>33</v>
      </c>
    </row>
    <row r="1015" spans="3:8" x14ac:dyDescent="0.3">
      <c r="C1015" t="s">
        <v>8219</v>
      </c>
      <c r="D1015">
        <v>246</v>
      </c>
      <c r="G1015" t="s">
        <v>8221</v>
      </c>
      <c r="H1015">
        <v>2</v>
      </c>
    </row>
    <row r="1016" spans="3:8" x14ac:dyDescent="0.3">
      <c r="C1016" t="s">
        <v>8219</v>
      </c>
      <c r="D1016">
        <v>55</v>
      </c>
      <c r="G1016" t="s">
        <v>8221</v>
      </c>
      <c r="H1016">
        <v>6</v>
      </c>
    </row>
    <row r="1017" spans="3:8" x14ac:dyDescent="0.3">
      <c r="C1017" t="s">
        <v>8219</v>
      </c>
      <c r="D1017">
        <v>23</v>
      </c>
      <c r="G1017" t="s">
        <v>8221</v>
      </c>
      <c r="H1017">
        <v>2</v>
      </c>
    </row>
    <row r="1018" spans="3:8" x14ac:dyDescent="0.3">
      <c r="C1018" t="s">
        <v>8219</v>
      </c>
      <c r="D1018">
        <v>72</v>
      </c>
      <c r="G1018" t="s">
        <v>8221</v>
      </c>
      <c r="H1018">
        <v>0</v>
      </c>
    </row>
    <row r="1019" spans="3:8" x14ac:dyDescent="0.3">
      <c r="C1019" t="s">
        <v>8219</v>
      </c>
      <c r="D1019">
        <v>22</v>
      </c>
      <c r="G1019" t="s">
        <v>8221</v>
      </c>
      <c r="H1019">
        <v>4</v>
      </c>
    </row>
    <row r="1020" spans="3:8" x14ac:dyDescent="0.3">
      <c r="C1020" t="s">
        <v>8219</v>
      </c>
      <c r="D1020">
        <v>14</v>
      </c>
      <c r="G1020" t="s">
        <v>8221</v>
      </c>
      <c r="H1020">
        <v>1</v>
      </c>
    </row>
    <row r="1021" spans="3:8" x14ac:dyDescent="0.3">
      <c r="C1021" t="s">
        <v>8219</v>
      </c>
      <c r="D1021">
        <v>38</v>
      </c>
      <c r="G1021" t="s">
        <v>8221</v>
      </c>
      <c r="H1021">
        <v>3</v>
      </c>
    </row>
    <row r="1022" spans="3:8" x14ac:dyDescent="0.3">
      <c r="C1022" t="s">
        <v>8219</v>
      </c>
      <c r="D1022">
        <v>32</v>
      </c>
      <c r="G1022" t="s">
        <v>8221</v>
      </c>
      <c r="H1022">
        <v>4</v>
      </c>
    </row>
    <row r="1023" spans="3:8" x14ac:dyDescent="0.3">
      <c r="C1023" t="s">
        <v>8219</v>
      </c>
      <c r="D1023">
        <v>63</v>
      </c>
      <c r="G1023" t="s">
        <v>8221</v>
      </c>
      <c r="H1023">
        <v>0</v>
      </c>
    </row>
    <row r="1024" spans="3:8" x14ac:dyDescent="0.3">
      <c r="C1024" t="s">
        <v>8219</v>
      </c>
      <c r="D1024">
        <v>27</v>
      </c>
      <c r="G1024" t="s">
        <v>8221</v>
      </c>
      <c r="H1024">
        <v>4</v>
      </c>
    </row>
    <row r="1025" spans="3:8" x14ac:dyDescent="0.3">
      <c r="C1025" t="s">
        <v>8219</v>
      </c>
      <c r="D1025">
        <v>44</v>
      </c>
      <c r="G1025" t="s">
        <v>8221</v>
      </c>
      <c r="H1025">
        <v>3</v>
      </c>
    </row>
    <row r="1026" spans="3:8" x14ac:dyDescent="0.3">
      <c r="C1026" t="s">
        <v>8219</v>
      </c>
      <c r="D1026">
        <v>38</v>
      </c>
      <c r="G1026" t="s">
        <v>8221</v>
      </c>
      <c r="H1026">
        <v>34</v>
      </c>
    </row>
    <row r="1027" spans="3:8" x14ac:dyDescent="0.3">
      <c r="C1027" t="s">
        <v>8219</v>
      </c>
      <c r="D1027">
        <v>115</v>
      </c>
      <c r="G1027" t="s">
        <v>8221</v>
      </c>
      <c r="H1027">
        <v>2</v>
      </c>
    </row>
    <row r="1028" spans="3:8" x14ac:dyDescent="0.3">
      <c r="C1028" t="s">
        <v>8219</v>
      </c>
      <c r="D1028">
        <v>37</v>
      </c>
      <c r="G1028" t="s">
        <v>8221</v>
      </c>
      <c r="H1028">
        <v>33</v>
      </c>
    </row>
    <row r="1029" spans="3:8" x14ac:dyDescent="0.3">
      <c r="C1029" t="s">
        <v>8219</v>
      </c>
      <c r="D1029">
        <v>99</v>
      </c>
      <c r="G1029" t="s">
        <v>8221</v>
      </c>
      <c r="H1029">
        <v>0</v>
      </c>
    </row>
    <row r="1030" spans="3:8" x14ac:dyDescent="0.3">
      <c r="C1030" t="s">
        <v>8219</v>
      </c>
      <c r="D1030">
        <v>44</v>
      </c>
      <c r="G1030" t="s">
        <v>8221</v>
      </c>
      <c r="H1030">
        <v>0</v>
      </c>
    </row>
    <row r="1031" spans="3:8" x14ac:dyDescent="0.3">
      <c r="C1031" t="s">
        <v>8219</v>
      </c>
      <c r="D1031">
        <v>58</v>
      </c>
      <c r="G1031" t="s">
        <v>8221</v>
      </c>
      <c r="H1031">
        <v>1</v>
      </c>
    </row>
    <row r="1032" spans="3:8" x14ac:dyDescent="0.3">
      <c r="C1032" t="s">
        <v>8219</v>
      </c>
      <c r="D1032">
        <v>191</v>
      </c>
      <c r="G1032" t="s">
        <v>8221</v>
      </c>
      <c r="H1032">
        <v>13</v>
      </c>
    </row>
    <row r="1033" spans="3:8" x14ac:dyDescent="0.3">
      <c r="C1033" t="s">
        <v>8219</v>
      </c>
      <c r="D1033">
        <v>40</v>
      </c>
      <c r="G1033" t="s">
        <v>8221</v>
      </c>
      <c r="H1033">
        <v>2</v>
      </c>
    </row>
    <row r="1034" spans="3:8" x14ac:dyDescent="0.3">
      <c r="C1034" t="s">
        <v>8219</v>
      </c>
      <c r="D1034">
        <v>38</v>
      </c>
      <c r="G1034" t="s">
        <v>8221</v>
      </c>
      <c r="H1034">
        <v>36</v>
      </c>
    </row>
    <row r="1035" spans="3:8" x14ac:dyDescent="0.3">
      <c r="C1035" t="s">
        <v>8219</v>
      </c>
      <c r="D1035">
        <v>39</v>
      </c>
      <c r="G1035" t="s">
        <v>8221</v>
      </c>
      <c r="H1035">
        <v>1</v>
      </c>
    </row>
    <row r="1036" spans="3:8" x14ac:dyDescent="0.3">
      <c r="C1036" t="s">
        <v>8219</v>
      </c>
      <c r="D1036">
        <v>11</v>
      </c>
      <c r="G1036" t="s">
        <v>8221</v>
      </c>
      <c r="H1036">
        <v>15</v>
      </c>
    </row>
    <row r="1037" spans="3:8" x14ac:dyDescent="0.3">
      <c r="C1037" t="s">
        <v>8219</v>
      </c>
      <c r="D1037">
        <v>107</v>
      </c>
      <c r="G1037" t="s">
        <v>8221</v>
      </c>
      <c r="H1037">
        <v>1</v>
      </c>
    </row>
    <row r="1038" spans="3:8" x14ac:dyDescent="0.3">
      <c r="C1038" t="s">
        <v>8219</v>
      </c>
      <c r="D1038">
        <v>147</v>
      </c>
      <c r="G1038" t="s">
        <v>8221</v>
      </c>
      <c r="H1038">
        <v>0</v>
      </c>
    </row>
    <row r="1039" spans="3:8" x14ac:dyDescent="0.3">
      <c r="C1039" t="s">
        <v>8219</v>
      </c>
      <c r="D1039">
        <v>36</v>
      </c>
      <c r="G1039" t="s">
        <v>8221</v>
      </c>
      <c r="H1039">
        <v>1</v>
      </c>
    </row>
    <row r="1040" spans="3:8" x14ac:dyDescent="0.3">
      <c r="C1040" t="s">
        <v>8219</v>
      </c>
      <c r="D1040">
        <v>92</v>
      </c>
      <c r="G1040" t="s">
        <v>8221</v>
      </c>
      <c r="H1040">
        <v>0</v>
      </c>
    </row>
    <row r="1041" spans="3:8" x14ac:dyDescent="0.3">
      <c r="C1041" t="s">
        <v>8219</v>
      </c>
      <c r="D1041">
        <v>35</v>
      </c>
      <c r="G1041" t="s">
        <v>8221</v>
      </c>
      <c r="H1041">
        <v>0</v>
      </c>
    </row>
    <row r="1042" spans="3:8" x14ac:dyDescent="0.3">
      <c r="C1042" t="s">
        <v>8219</v>
      </c>
      <c r="D1042">
        <v>17</v>
      </c>
      <c r="G1042" t="s">
        <v>8221</v>
      </c>
      <c r="H1042">
        <v>1</v>
      </c>
    </row>
    <row r="1043" spans="3:8" x14ac:dyDescent="0.3">
      <c r="C1043" t="s">
        <v>8219</v>
      </c>
      <c r="D1043">
        <v>22</v>
      </c>
      <c r="G1043" t="s">
        <v>8221</v>
      </c>
      <c r="H1043">
        <v>39</v>
      </c>
    </row>
    <row r="1044" spans="3:8" x14ac:dyDescent="0.3">
      <c r="C1044" t="s">
        <v>8219</v>
      </c>
      <c r="D1044">
        <v>69</v>
      </c>
      <c r="G1044" t="s">
        <v>8221</v>
      </c>
      <c r="H1044">
        <v>0</v>
      </c>
    </row>
    <row r="1045" spans="3:8" x14ac:dyDescent="0.3">
      <c r="C1045" t="s">
        <v>8219</v>
      </c>
      <c r="D1045">
        <v>13</v>
      </c>
      <c r="G1045" t="s">
        <v>8221</v>
      </c>
      <c r="H1045">
        <v>0</v>
      </c>
    </row>
    <row r="1046" spans="3:8" x14ac:dyDescent="0.3">
      <c r="C1046" t="s">
        <v>8219</v>
      </c>
      <c r="D1046">
        <v>58</v>
      </c>
      <c r="G1046" t="s">
        <v>8221</v>
      </c>
      <c r="H1046">
        <v>3</v>
      </c>
    </row>
    <row r="1047" spans="3:8" x14ac:dyDescent="0.3">
      <c r="C1047" t="s">
        <v>8219</v>
      </c>
      <c r="D1047">
        <v>44</v>
      </c>
      <c r="G1047" t="s">
        <v>8221</v>
      </c>
      <c r="H1047">
        <v>1</v>
      </c>
    </row>
    <row r="1048" spans="3:8" x14ac:dyDescent="0.3">
      <c r="C1048" t="s">
        <v>8219</v>
      </c>
      <c r="D1048">
        <v>83</v>
      </c>
      <c r="G1048" t="s">
        <v>8221</v>
      </c>
      <c r="H1048">
        <v>13</v>
      </c>
    </row>
    <row r="1049" spans="3:8" x14ac:dyDescent="0.3">
      <c r="C1049" t="s">
        <v>8219</v>
      </c>
      <c r="D1049">
        <v>117</v>
      </c>
      <c r="G1049" t="s">
        <v>8221</v>
      </c>
      <c r="H1049">
        <v>0</v>
      </c>
    </row>
    <row r="1050" spans="3:8" x14ac:dyDescent="0.3">
      <c r="C1050" t="s">
        <v>8219</v>
      </c>
      <c r="D1050">
        <v>32</v>
      </c>
      <c r="G1050" t="s">
        <v>8221</v>
      </c>
      <c r="H1050">
        <v>6</v>
      </c>
    </row>
    <row r="1051" spans="3:8" x14ac:dyDescent="0.3">
      <c r="C1051" t="s">
        <v>8219</v>
      </c>
      <c r="D1051">
        <v>8</v>
      </c>
      <c r="G1051" t="s">
        <v>8221</v>
      </c>
      <c r="H1051">
        <v>0</v>
      </c>
    </row>
    <row r="1052" spans="3:8" x14ac:dyDescent="0.3">
      <c r="C1052" t="s">
        <v>8219</v>
      </c>
      <c r="D1052">
        <v>340</v>
      </c>
      <c r="G1052" t="s">
        <v>8221</v>
      </c>
      <c r="H1052">
        <v>14</v>
      </c>
    </row>
    <row r="1053" spans="3:8" x14ac:dyDescent="0.3">
      <c r="C1053" t="s">
        <v>8219</v>
      </c>
      <c r="D1053">
        <v>7</v>
      </c>
      <c r="G1053" t="s">
        <v>8221</v>
      </c>
      <c r="H1053">
        <v>5</v>
      </c>
    </row>
    <row r="1054" spans="3:8" x14ac:dyDescent="0.3">
      <c r="C1054" t="s">
        <v>8219</v>
      </c>
      <c r="D1054">
        <v>19</v>
      </c>
      <c r="G1054" t="s">
        <v>8221</v>
      </c>
      <c r="H1054">
        <v>6</v>
      </c>
    </row>
    <row r="1055" spans="3:8" x14ac:dyDescent="0.3">
      <c r="C1055" t="s">
        <v>8219</v>
      </c>
      <c r="D1055">
        <v>47</v>
      </c>
      <c r="G1055" t="s">
        <v>8221</v>
      </c>
      <c r="H1055">
        <v>15</v>
      </c>
    </row>
    <row r="1056" spans="3:8" x14ac:dyDescent="0.3">
      <c r="C1056" t="s">
        <v>8219</v>
      </c>
      <c r="D1056">
        <v>13</v>
      </c>
      <c r="G1056" t="s">
        <v>8221</v>
      </c>
      <c r="H1056">
        <v>0</v>
      </c>
    </row>
    <row r="1057" spans="3:8" x14ac:dyDescent="0.3">
      <c r="C1057" t="s">
        <v>8219</v>
      </c>
      <c r="D1057">
        <v>90</v>
      </c>
      <c r="G1057" t="s">
        <v>8221</v>
      </c>
      <c r="H1057">
        <v>1</v>
      </c>
    </row>
    <row r="1058" spans="3:8" x14ac:dyDescent="0.3">
      <c r="C1058" t="s">
        <v>8219</v>
      </c>
      <c r="D1058">
        <v>63</v>
      </c>
      <c r="G1058" t="s">
        <v>8221</v>
      </c>
      <c r="H1058">
        <v>9</v>
      </c>
    </row>
    <row r="1059" spans="3:8" x14ac:dyDescent="0.3">
      <c r="C1059" t="s">
        <v>8219</v>
      </c>
      <c r="D1059">
        <v>26</v>
      </c>
      <c r="G1059" t="s">
        <v>8221</v>
      </c>
      <c r="H1059">
        <v>3</v>
      </c>
    </row>
    <row r="1060" spans="3:8" x14ac:dyDescent="0.3">
      <c r="C1060" t="s">
        <v>8219</v>
      </c>
      <c r="D1060">
        <v>71</v>
      </c>
      <c r="G1060" t="s">
        <v>8221</v>
      </c>
      <c r="H1060">
        <v>3</v>
      </c>
    </row>
    <row r="1061" spans="3:8" x14ac:dyDescent="0.3">
      <c r="C1061" t="s">
        <v>8219</v>
      </c>
      <c r="D1061">
        <v>38</v>
      </c>
      <c r="G1061" t="s">
        <v>8221</v>
      </c>
      <c r="H1061">
        <v>1</v>
      </c>
    </row>
    <row r="1062" spans="3:8" x14ac:dyDescent="0.3">
      <c r="C1062" t="s">
        <v>8219</v>
      </c>
      <c r="D1062">
        <v>859</v>
      </c>
      <c r="G1062" t="s">
        <v>8221</v>
      </c>
      <c r="H1062">
        <v>3</v>
      </c>
    </row>
    <row r="1063" spans="3:8" x14ac:dyDescent="0.3">
      <c r="C1063" t="s">
        <v>8219</v>
      </c>
      <c r="D1063">
        <v>21</v>
      </c>
      <c r="G1063" t="s">
        <v>8221</v>
      </c>
      <c r="H1063">
        <v>0</v>
      </c>
    </row>
    <row r="1064" spans="3:8" x14ac:dyDescent="0.3">
      <c r="C1064" t="s">
        <v>8219</v>
      </c>
      <c r="D1064">
        <v>78</v>
      </c>
      <c r="G1064" t="s">
        <v>8221</v>
      </c>
      <c r="H1064">
        <v>2</v>
      </c>
    </row>
    <row r="1065" spans="3:8" x14ac:dyDescent="0.3">
      <c r="C1065" t="s">
        <v>8219</v>
      </c>
      <c r="D1065">
        <v>53</v>
      </c>
      <c r="G1065" t="s">
        <v>8221</v>
      </c>
      <c r="H1065">
        <v>10</v>
      </c>
    </row>
    <row r="1066" spans="3:8" x14ac:dyDescent="0.3">
      <c r="C1066" t="s">
        <v>8219</v>
      </c>
      <c r="D1066">
        <v>356</v>
      </c>
      <c r="G1066" t="s">
        <v>8221</v>
      </c>
      <c r="H1066">
        <v>60</v>
      </c>
    </row>
    <row r="1067" spans="3:8" x14ac:dyDescent="0.3">
      <c r="C1067" t="s">
        <v>8219</v>
      </c>
      <c r="D1067">
        <v>279</v>
      </c>
      <c r="G1067" t="s">
        <v>8221</v>
      </c>
      <c r="H1067">
        <v>5</v>
      </c>
    </row>
    <row r="1068" spans="3:8" x14ac:dyDescent="0.3">
      <c r="C1068" t="s">
        <v>8219</v>
      </c>
      <c r="D1068">
        <v>266</v>
      </c>
      <c r="G1068" t="s">
        <v>8221</v>
      </c>
      <c r="H1068">
        <v>9</v>
      </c>
    </row>
    <row r="1069" spans="3:8" x14ac:dyDescent="0.3">
      <c r="C1069" t="s">
        <v>8219</v>
      </c>
      <c r="D1069">
        <v>623</v>
      </c>
      <c r="G1069" t="s">
        <v>8221</v>
      </c>
      <c r="H1069">
        <v>13</v>
      </c>
    </row>
    <row r="1070" spans="3:8" x14ac:dyDescent="0.3">
      <c r="C1070" t="s">
        <v>8219</v>
      </c>
      <c r="D1070">
        <v>392</v>
      </c>
      <c r="G1070" t="s">
        <v>8221</v>
      </c>
      <c r="H1070">
        <v>0</v>
      </c>
    </row>
    <row r="1071" spans="3:8" x14ac:dyDescent="0.3">
      <c r="C1071" t="s">
        <v>8219</v>
      </c>
      <c r="D1071">
        <v>3562</v>
      </c>
      <c r="G1071" t="s">
        <v>8221</v>
      </c>
      <c r="H1071">
        <v>8</v>
      </c>
    </row>
    <row r="1072" spans="3:8" x14ac:dyDescent="0.3">
      <c r="C1072" t="s">
        <v>8219</v>
      </c>
      <c r="D1072">
        <v>514</v>
      </c>
      <c r="G1072" t="s">
        <v>8221</v>
      </c>
      <c r="H1072">
        <v>3</v>
      </c>
    </row>
    <row r="1073" spans="3:8" x14ac:dyDescent="0.3">
      <c r="C1073" t="s">
        <v>8219</v>
      </c>
      <c r="D1073">
        <v>88</v>
      </c>
      <c r="G1073" t="s">
        <v>8221</v>
      </c>
      <c r="H1073">
        <v>3</v>
      </c>
    </row>
    <row r="1074" spans="3:8" x14ac:dyDescent="0.3">
      <c r="C1074" t="s">
        <v>8219</v>
      </c>
      <c r="D1074">
        <v>537</v>
      </c>
      <c r="G1074" t="s">
        <v>8221</v>
      </c>
      <c r="H1074">
        <v>0</v>
      </c>
    </row>
    <row r="1075" spans="3:8" x14ac:dyDescent="0.3">
      <c r="C1075" t="s">
        <v>8219</v>
      </c>
      <c r="D1075">
        <v>25</v>
      </c>
      <c r="G1075" t="s">
        <v>8221</v>
      </c>
      <c r="H1075">
        <v>6</v>
      </c>
    </row>
    <row r="1076" spans="3:8" x14ac:dyDescent="0.3">
      <c r="C1076" t="s">
        <v>8219</v>
      </c>
      <c r="D1076">
        <v>3238</v>
      </c>
      <c r="G1076" t="s">
        <v>8221</v>
      </c>
      <c r="H1076">
        <v>4</v>
      </c>
    </row>
    <row r="1077" spans="3:8" x14ac:dyDescent="0.3">
      <c r="C1077" t="s">
        <v>8219</v>
      </c>
      <c r="D1077">
        <v>897</v>
      </c>
      <c r="G1077" t="s">
        <v>8221</v>
      </c>
      <c r="H1077">
        <v>1</v>
      </c>
    </row>
    <row r="1078" spans="3:8" x14ac:dyDescent="0.3">
      <c r="C1078" t="s">
        <v>8219</v>
      </c>
      <c r="D1078">
        <v>878</v>
      </c>
      <c r="G1078" t="s">
        <v>8221</v>
      </c>
      <c r="H1078">
        <v>29</v>
      </c>
    </row>
    <row r="1079" spans="3:8" x14ac:dyDescent="0.3">
      <c r="C1079" t="s">
        <v>8219</v>
      </c>
      <c r="D1079">
        <v>115</v>
      </c>
      <c r="G1079" t="s">
        <v>8221</v>
      </c>
      <c r="H1079">
        <v>0</v>
      </c>
    </row>
    <row r="1080" spans="3:8" x14ac:dyDescent="0.3">
      <c r="C1080" t="s">
        <v>8219</v>
      </c>
      <c r="D1080">
        <v>234</v>
      </c>
      <c r="G1080" t="s">
        <v>8221</v>
      </c>
      <c r="H1080">
        <v>4</v>
      </c>
    </row>
    <row r="1081" spans="3:8" x14ac:dyDescent="0.3">
      <c r="C1081" t="s">
        <v>8219</v>
      </c>
      <c r="D1081">
        <v>4330</v>
      </c>
      <c r="G1081" t="s">
        <v>8221</v>
      </c>
      <c r="H1081">
        <v>5</v>
      </c>
    </row>
    <row r="1082" spans="3:8" x14ac:dyDescent="0.3">
      <c r="C1082" t="s">
        <v>8219</v>
      </c>
      <c r="D1082">
        <v>651</v>
      </c>
      <c r="G1082" t="s">
        <v>8221</v>
      </c>
      <c r="H1082">
        <v>4</v>
      </c>
    </row>
    <row r="1083" spans="3:8" x14ac:dyDescent="0.3">
      <c r="C1083" t="s">
        <v>8219</v>
      </c>
      <c r="D1083">
        <v>251</v>
      </c>
      <c r="G1083" t="s">
        <v>8221</v>
      </c>
      <c r="H1083">
        <v>5</v>
      </c>
    </row>
    <row r="1084" spans="3:8" x14ac:dyDescent="0.3">
      <c r="C1084" t="s">
        <v>8219</v>
      </c>
      <c r="D1084">
        <v>263</v>
      </c>
      <c r="G1084" t="s">
        <v>8221</v>
      </c>
      <c r="H1084">
        <v>1</v>
      </c>
    </row>
    <row r="1085" spans="3:8" x14ac:dyDescent="0.3">
      <c r="C1085" t="s">
        <v>8219</v>
      </c>
      <c r="D1085">
        <v>28</v>
      </c>
      <c r="G1085" t="s">
        <v>8221</v>
      </c>
      <c r="H1085">
        <v>1</v>
      </c>
    </row>
    <row r="1086" spans="3:8" x14ac:dyDescent="0.3">
      <c r="C1086" t="s">
        <v>8219</v>
      </c>
      <c r="D1086">
        <v>721</v>
      </c>
      <c r="G1086" t="s">
        <v>8221</v>
      </c>
      <c r="H1086">
        <v>0</v>
      </c>
    </row>
    <row r="1087" spans="3:8" x14ac:dyDescent="0.3">
      <c r="C1087" t="s">
        <v>8219</v>
      </c>
      <c r="D1087">
        <v>50</v>
      </c>
      <c r="G1087" t="s">
        <v>8221</v>
      </c>
      <c r="H1087">
        <v>14</v>
      </c>
    </row>
    <row r="1088" spans="3:8" x14ac:dyDescent="0.3">
      <c r="C1088" t="s">
        <v>8219</v>
      </c>
      <c r="D1088">
        <v>73</v>
      </c>
      <c r="G1088" t="s">
        <v>8221</v>
      </c>
      <c r="H1088">
        <v>3</v>
      </c>
    </row>
    <row r="1089" spans="3:8" x14ac:dyDescent="0.3">
      <c r="C1089" t="s">
        <v>8219</v>
      </c>
      <c r="D1089">
        <v>27</v>
      </c>
      <c r="G1089" t="s">
        <v>8221</v>
      </c>
      <c r="H1089">
        <v>10</v>
      </c>
    </row>
    <row r="1090" spans="3:8" x14ac:dyDescent="0.3">
      <c r="C1090" t="s">
        <v>8219</v>
      </c>
      <c r="D1090">
        <v>34</v>
      </c>
      <c r="G1090" t="s">
        <v>8221</v>
      </c>
      <c r="H1090">
        <v>17</v>
      </c>
    </row>
    <row r="1091" spans="3:8" x14ac:dyDescent="0.3">
      <c r="C1091" t="s">
        <v>8219</v>
      </c>
      <c r="D1091">
        <v>7</v>
      </c>
      <c r="G1091" t="s">
        <v>8221</v>
      </c>
      <c r="H1091">
        <v>2</v>
      </c>
    </row>
    <row r="1092" spans="3:8" x14ac:dyDescent="0.3">
      <c r="C1092" t="s">
        <v>8219</v>
      </c>
      <c r="D1092">
        <v>24</v>
      </c>
      <c r="G1092" t="s">
        <v>8221</v>
      </c>
      <c r="H1092">
        <v>0</v>
      </c>
    </row>
    <row r="1093" spans="3:8" x14ac:dyDescent="0.3">
      <c r="C1093" t="s">
        <v>8219</v>
      </c>
      <c r="D1093">
        <v>15</v>
      </c>
      <c r="G1093" t="s">
        <v>8221</v>
      </c>
      <c r="H1093">
        <v>4</v>
      </c>
    </row>
    <row r="1094" spans="3:8" x14ac:dyDescent="0.3">
      <c r="C1094" t="s">
        <v>8219</v>
      </c>
      <c r="D1094">
        <v>72</v>
      </c>
      <c r="G1094" t="s">
        <v>8221</v>
      </c>
      <c r="H1094">
        <v>12</v>
      </c>
    </row>
    <row r="1095" spans="3:8" x14ac:dyDescent="0.3">
      <c r="C1095" t="s">
        <v>8219</v>
      </c>
      <c r="D1095">
        <v>120</v>
      </c>
      <c r="G1095" t="s">
        <v>8221</v>
      </c>
      <c r="H1095">
        <v>3</v>
      </c>
    </row>
    <row r="1096" spans="3:8" x14ac:dyDescent="0.3">
      <c r="C1096" t="s">
        <v>8219</v>
      </c>
      <c r="D1096">
        <v>123</v>
      </c>
      <c r="G1096" t="s">
        <v>8221</v>
      </c>
      <c r="H1096">
        <v>12</v>
      </c>
    </row>
    <row r="1097" spans="3:8" x14ac:dyDescent="0.3">
      <c r="C1097" t="s">
        <v>8219</v>
      </c>
      <c r="D1097">
        <v>1</v>
      </c>
      <c r="G1097" t="s">
        <v>8221</v>
      </c>
      <c r="H1097">
        <v>0</v>
      </c>
    </row>
    <row r="1098" spans="3:8" x14ac:dyDescent="0.3">
      <c r="C1098" t="s">
        <v>8219</v>
      </c>
      <c r="D1098">
        <v>24</v>
      </c>
      <c r="G1098" t="s">
        <v>8221</v>
      </c>
      <c r="H1098">
        <v>7</v>
      </c>
    </row>
    <row r="1099" spans="3:8" x14ac:dyDescent="0.3">
      <c r="C1099" t="s">
        <v>8219</v>
      </c>
      <c r="D1099">
        <v>33</v>
      </c>
      <c r="G1099" t="s">
        <v>8221</v>
      </c>
      <c r="H1099">
        <v>2</v>
      </c>
    </row>
    <row r="1100" spans="3:8" x14ac:dyDescent="0.3">
      <c r="C1100" t="s">
        <v>8219</v>
      </c>
      <c r="D1100">
        <v>14</v>
      </c>
      <c r="G1100" t="s">
        <v>8221</v>
      </c>
      <c r="H1100">
        <v>1</v>
      </c>
    </row>
    <row r="1101" spans="3:8" x14ac:dyDescent="0.3">
      <c r="C1101" t="s">
        <v>8219</v>
      </c>
      <c r="D1101">
        <v>9</v>
      </c>
      <c r="G1101" t="s">
        <v>8221</v>
      </c>
      <c r="H1101">
        <v>4</v>
      </c>
    </row>
    <row r="1102" spans="3:8" x14ac:dyDescent="0.3">
      <c r="C1102" t="s">
        <v>8219</v>
      </c>
      <c r="D1102">
        <v>76</v>
      </c>
      <c r="G1102" t="s">
        <v>8221</v>
      </c>
      <c r="H1102">
        <v>4</v>
      </c>
    </row>
    <row r="1103" spans="3:8" x14ac:dyDescent="0.3">
      <c r="C1103" t="s">
        <v>8219</v>
      </c>
      <c r="D1103">
        <v>19</v>
      </c>
      <c r="G1103" t="s">
        <v>8221</v>
      </c>
      <c r="H1103">
        <v>17</v>
      </c>
    </row>
    <row r="1104" spans="3:8" x14ac:dyDescent="0.3">
      <c r="C1104" t="s">
        <v>8219</v>
      </c>
      <c r="D1104">
        <v>69</v>
      </c>
      <c r="G1104" t="s">
        <v>8221</v>
      </c>
      <c r="H1104">
        <v>7</v>
      </c>
    </row>
    <row r="1105" spans="3:8" x14ac:dyDescent="0.3">
      <c r="C1105" t="s">
        <v>8219</v>
      </c>
      <c r="D1105">
        <v>218</v>
      </c>
      <c r="G1105" t="s">
        <v>8221</v>
      </c>
      <c r="H1105">
        <v>2</v>
      </c>
    </row>
    <row r="1106" spans="3:8" x14ac:dyDescent="0.3">
      <c r="C1106" t="s">
        <v>8219</v>
      </c>
      <c r="D1106">
        <v>30</v>
      </c>
      <c r="G1106" t="s">
        <v>8221</v>
      </c>
      <c r="H1106">
        <v>5</v>
      </c>
    </row>
    <row r="1107" spans="3:8" x14ac:dyDescent="0.3">
      <c r="C1107" t="s">
        <v>8219</v>
      </c>
      <c r="D1107">
        <v>100</v>
      </c>
      <c r="G1107" t="s">
        <v>8221</v>
      </c>
      <c r="H1107">
        <v>1</v>
      </c>
    </row>
    <row r="1108" spans="3:8" x14ac:dyDescent="0.3">
      <c r="C1108" t="s">
        <v>8219</v>
      </c>
      <c r="D1108">
        <v>296</v>
      </c>
      <c r="G1108" t="s">
        <v>8221</v>
      </c>
      <c r="H1108">
        <v>1</v>
      </c>
    </row>
    <row r="1109" spans="3:8" x14ac:dyDescent="0.3">
      <c r="C1109" t="s">
        <v>8219</v>
      </c>
      <c r="D1109">
        <v>1204</v>
      </c>
      <c r="G1109" t="s">
        <v>8221</v>
      </c>
      <c r="H1109">
        <v>14</v>
      </c>
    </row>
    <row r="1110" spans="3:8" x14ac:dyDescent="0.3">
      <c r="C1110" t="s">
        <v>8219</v>
      </c>
      <c r="D1110">
        <v>321</v>
      </c>
      <c r="G1110" t="s">
        <v>8221</v>
      </c>
      <c r="H1110">
        <v>26</v>
      </c>
    </row>
    <row r="1111" spans="3:8" x14ac:dyDescent="0.3">
      <c r="C1111" t="s">
        <v>8219</v>
      </c>
      <c r="D1111">
        <v>301</v>
      </c>
      <c r="G1111" t="s">
        <v>8221</v>
      </c>
      <c r="H1111">
        <v>2</v>
      </c>
    </row>
    <row r="1112" spans="3:8" x14ac:dyDescent="0.3">
      <c r="C1112" t="s">
        <v>8219</v>
      </c>
      <c r="D1112">
        <v>144</v>
      </c>
      <c r="G1112" t="s">
        <v>8221</v>
      </c>
      <c r="H1112">
        <v>1</v>
      </c>
    </row>
    <row r="1113" spans="3:8" x14ac:dyDescent="0.3">
      <c r="C1113" t="s">
        <v>8219</v>
      </c>
      <c r="D1113">
        <v>539</v>
      </c>
      <c r="G1113" t="s">
        <v>8221</v>
      </c>
      <c r="H1113">
        <v>3</v>
      </c>
    </row>
    <row r="1114" spans="3:8" x14ac:dyDescent="0.3">
      <c r="C1114" t="s">
        <v>8219</v>
      </c>
      <c r="D1114">
        <v>498</v>
      </c>
      <c r="G1114" t="s">
        <v>8221</v>
      </c>
      <c r="H1114">
        <v>7</v>
      </c>
    </row>
    <row r="1115" spans="3:8" x14ac:dyDescent="0.3">
      <c r="C1115" t="s">
        <v>8219</v>
      </c>
      <c r="D1115">
        <v>1113</v>
      </c>
      <c r="G1115" t="s">
        <v>8221</v>
      </c>
      <c r="H1115">
        <v>9</v>
      </c>
    </row>
    <row r="1116" spans="3:8" x14ac:dyDescent="0.3">
      <c r="C1116" t="s">
        <v>8219</v>
      </c>
      <c r="D1116">
        <v>988</v>
      </c>
      <c r="G1116" t="s">
        <v>8221</v>
      </c>
      <c r="H1116">
        <v>20</v>
      </c>
    </row>
    <row r="1117" spans="3:8" x14ac:dyDescent="0.3">
      <c r="C1117" t="s">
        <v>8219</v>
      </c>
      <c r="D1117">
        <v>391</v>
      </c>
      <c r="G1117" t="s">
        <v>8221</v>
      </c>
      <c r="H1117">
        <v>6</v>
      </c>
    </row>
    <row r="1118" spans="3:8" x14ac:dyDescent="0.3">
      <c r="C1118" t="s">
        <v>8219</v>
      </c>
      <c r="D1118">
        <v>28</v>
      </c>
      <c r="G1118" t="s">
        <v>8221</v>
      </c>
      <c r="H1118">
        <v>13</v>
      </c>
    </row>
    <row r="1119" spans="3:8" x14ac:dyDescent="0.3">
      <c r="C1119" t="s">
        <v>8219</v>
      </c>
      <c r="D1119">
        <v>147</v>
      </c>
      <c r="G1119" t="s">
        <v>8221</v>
      </c>
      <c r="H1119">
        <v>1</v>
      </c>
    </row>
    <row r="1120" spans="3:8" x14ac:dyDescent="0.3">
      <c r="C1120" t="s">
        <v>8219</v>
      </c>
      <c r="D1120">
        <v>680</v>
      </c>
      <c r="G1120" t="s">
        <v>8221</v>
      </c>
      <c r="H1120">
        <v>202</v>
      </c>
    </row>
    <row r="1121" spans="3:8" x14ac:dyDescent="0.3">
      <c r="C1121" t="s">
        <v>8219</v>
      </c>
      <c r="D1121">
        <v>983</v>
      </c>
      <c r="G1121" t="s">
        <v>8221</v>
      </c>
      <c r="H1121">
        <v>0</v>
      </c>
    </row>
    <row r="1122" spans="3:8" x14ac:dyDescent="0.3">
      <c r="C1122" t="s">
        <v>8219</v>
      </c>
      <c r="D1122">
        <v>79</v>
      </c>
      <c r="G1122" t="s">
        <v>8221</v>
      </c>
      <c r="H1122">
        <v>1</v>
      </c>
    </row>
    <row r="1123" spans="3:8" x14ac:dyDescent="0.3">
      <c r="C1123" t="s">
        <v>8219</v>
      </c>
      <c r="D1123">
        <v>426</v>
      </c>
      <c r="G1123" t="s">
        <v>8221</v>
      </c>
      <c r="H1123">
        <v>0</v>
      </c>
    </row>
    <row r="1124" spans="3:8" x14ac:dyDescent="0.3">
      <c r="C1124" t="s">
        <v>8219</v>
      </c>
      <c r="D1124">
        <v>96</v>
      </c>
      <c r="G1124" t="s">
        <v>8221</v>
      </c>
      <c r="H1124">
        <v>2</v>
      </c>
    </row>
    <row r="1125" spans="3:8" x14ac:dyDescent="0.3">
      <c r="C1125" t="s">
        <v>8219</v>
      </c>
      <c r="D1125">
        <v>163</v>
      </c>
      <c r="G1125" t="s">
        <v>8221</v>
      </c>
      <c r="H1125">
        <v>13</v>
      </c>
    </row>
    <row r="1126" spans="3:8" x14ac:dyDescent="0.3">
      <c r="C1126" t="s">
        <v>8219</v>
      </c>
      <c r="D1126">
        <v>2525</v>
      </c>
      <c r="G1126" t="s">
        <v>8221</v>
      </c>
      <c r="H1126">
        <v>9</v>
      </c>
    </row>
    <row r="1127" spans="3:8" x14ac:dyDescent="0.3">
      <c r="C1127" t="s">
        <v>8219</v>
      </c>
      <c r="D1127">
        <v>2035</v>
      </c>
      <c r="G1127" t="s">
        <v>8221</v>
      </c>
      <c r="H1127">
        <v>2</v>
      </c>
    </row>
    <row r="1128" spans="3:8" x14ac:dyDescent="0.3">
      <c r="C1128" t="s">
        <v>8219</v>
      </c>
      <c r="D1128">
        <v>290</v>
      </c>
      <c r="G1128" t="s">
        <v>8221</v>
      </c>
      <c r="H1128">
        <v>0</v>
      </c>
    </row>
    <row r="1129" spans="3:8" x14ac:dyDescent="0.3">
      <c r="C1129" t="s">
        <v>8219</v>
      </c>
      <c r="D1129">
        <v>1980</v>
      </c>
      <c r="G1129" t="s">
        <v>8221</v>
      </c>
      <c r="H1129">
        <v>35</v>
      </c>
    </row>
    <row r="1130" spans="3:8" x14ac:dyDescent="0.3">
      <c r="C1130" t="s">
        <v>8219</v>
      </c>
      <c r="D1130">
        <v>57</v>
      </c>
      <c r="G1130" t="s">
        <v>8221</v>
      </c>
      <c r="H1130">
        <v>2</v>
      </c>
    </row>
    <row r="1131" spans="3:8" x14ac:dyDescent="0.3">
      <c r="C1131" t="s">
        <v>8219</v>
      </c>
      <c r="D1131">
        <v>380</v>
      </c>
      <c r="G1131" t="s">
        <v>8221</v>
      </c>
      <c r="H1131">
        <v>3</v>
      </c>
    </row>
    <row r="1132" spans="3:8" x14ac:dyDescent="0.3">
      <c r="C1132" t="s">
        <v>8219</v>
      </c>
      <c r="D1132">
        <v>128</v>
      </c>
      <c r="G1132" t="s">
        <v>8221</v>
      </c>
      <c r="H1132">
        <v>0</v>
      </c>
    </row>
    <row r="1133" spans="3:8" x14ac:dyDescent="0.3">
      <c r="C1133" t="s">
        <v>8219</v>
      </c>
      <c r="D1133">
        <v>180</v>
      </c>
      <c r="G1133" t="s">
        <v>8221</v>
      </c>
      <c r="H1133">
        <v>1</v>
      </c>
    </row>
    <row r="1134" spans="3:8" x14ac:dyDescent="0.3">
      <c r="C1134" t="s">
        <v>8219</v>
      </c>
      <c r="D1134">
        <v>571</v>
      </c>
      <c r="G1134" t="s">
        <v>8221</v>
      </c>
      <c r="H1134">
        <v>0</v>
      </c>
    </row>
    <row r="1135" spans="3:8" x14ac:dyDescent="0.3">
      <c r="C1135" t="s">
        <v>8219</v>
      </c>
      <c r="D1135">
        <v>480</v>
      </c>
      <c r="G1135" t="s">
        <v>8221</v>
      </c>
      <c r="H1135">
        <v>0</v>
      </c>
    </row>
    <row r="1136" spans="3:8" x14ac:dyDescent="0.3">
      <c r="C1136" t="s">
        <v>8219</v>
      </c>
      <c r="D1136">
        <v>249</v>
      </c>
      <c r="G1136" t="s">
        <v>8221</v>
      </c>
      <c r="H1136">
        <v>3</v>
      </c>
    </row>
    <row r="1137" spans="3:8" x14ac:dyDescent="0.3">
      <c r="C1137" t="s">
        <v>8219</v>
      </c>
      <c r="D1137">
        <v>84</v>
      </c>
      <c r="G1137" t="s">
        <v>8221</v>
      </c>
      <c r="H1137">
        <v>11</v>
      </c>
    </row>
    <row r="1138" spans="3:8" x14ac:dyDescent="0.3">
      <c r="C1138" t="s">
        <v>8219</v>
      </c>
      <c r="D1138">
        <v>197</v>
      </c>
      <c r="G1138" t="s">
        <v>8221</v>
      </c>
      <c r="H1138">
        <v>6</v>
      </c>
    </row>
    <row r="1139" spans="3:8" x14ac:dyDescent="0.3">
      <c r="C1139" t="s">
        <v>8219</v>
      </c>
      <c r="D1139">
        <v>271</v>
      </c>
      <c r="G1139" t="s">
        <v>8221</v>
      </c>
      <c r="H1139">
        <v>0</v>
      </c>
    </row>
    <row r="1140" spans="3:8" x14ac:dyDescent="0.3">
      <c r="C1140" t="s">
        <v>8219</v>
      </c>
      <c r="D1140">
        <v>50</v>
      </c>
      <c r="G1140" t="s">
        <v>8221</v>
      </c>
      <c r="H1140">
        <v>67</v>
      </c>
    </row>
    <row r="1141" spans="3:8" x14ac:dyDescent="0.3">
      <c r="C1141" t="s">
        <v>8219</v>
      </c>
      <c r="D1141">
        <v>169</v>
      </c>
      <c r="G1141" t="s">
        <v>8221</v>
      </c>
      <c r="H1141">
        <v>23</v>
      </c>
    </row>
    <row r="1142" spans="3:8" x14ac:dyDescent="0.3">
      <c r="C1142" t="s">
        <v>8219</v>
      </c>
      <c r="D1142">
        <v>205</v>
      </c>
      <c r="G1142" t="s">
        <v>8221</v>
      </c>
      <c r="H1142">
        <v>72</v>
      </c>
    </row>
    <row r="1143" spans="3:8" x14ac:dyDescent="0.3">
      <c r="C1143" t="s">
        <v>8219</v>
      </c>
      <c r="D1143">
        <v>206</v>
      </c>
      <c r="G1143" t="s">
        <v>8221</v>
      </c>
      <c r="H1143">
        <v>2</v>
      </c>
    </row>
    <row r="1144" spans="3:8" x14ac:dyDescent="0.3">
      <c r="C1144" t="s">
        <v>8219</v>
      </c>
      <c r="D1144">
        <v>84</v>
      </c>
      <c r="G1144" t="s">
        <v>8221</v>
      </c>
      <c r="H1144">
        <v>15</v>
      </c>
    </row>
    <row r="1145" spans="3:8" x14ac:dyDescent="0.3">
      <c r="C1145" t="s">
        <v>8219</v>
      </c>
      <c r="D1145">
        <v>210</v>
      </c>
      <c r="G1145" t="s">
        <v>8221</v>
      </c>
      <c r="H1145">
        <v>1</v>
      </c>
    </row>
    <row r="1146" spans="3:8" x14ac:dyDescent="0.3">
      <c r="C1146" t="s">
        <v>8219</v>
      </c>
      <c r="D1146">
        <v>181</v>
      </c>
      <c r="G1146" t="s">
        <v>8221</v>
      </c>
      <c r="H1146">
        <v>2</v>
      </c>
    </row>
    <row r="1147" spans="3:8" x14ac:dyDescent="0.3">
      <c r="C1147" t="s">
        <v>8219</v>
      </c>
      <c r="D1147">
        <v>60</v>
      </c>
      <c r="G1147" t="s">
        <v>8221</v>
      </c>
      <c r="H1147">
        <v>7</v>
      </c>
    </row>
    <row r="1148" spans="3:8" x14ac:dyDescent="0.3">
      <c r="C1148" t="s">
        <v>8219</v>
      </c>
      <c r="D1148">
        <v>445</v>
      </c>
      <c r="G1148" t="s">
        <v>8221</v>
      </c>
      <c r="H1148">
        <v>16</v>
      </c>
    </row>
    <row r="1149" spans="3:8" x14ac:dyDescent="0.3">
      <c r="C1149" t="s">
        <v>8219</v>
      </c>
      <c r="D1149">
        <v>17</v>
      </c>
      <c r="G1149" t="s">
        <v>8221</v>
      </c>
      <c r="H1149">
        <v>117</v>
      </c>
    </row>
    <row r="1150" spans="3:8" x14ac:dyDescent="0.3">
      <c r="C1150" t="s">
        <v>8219</v>
      </c>
      <c r="D1150">
        <v>194</v>
      </c>
      <c r="G1150" t="s">
        <v>8221</v>
      </c>
      <c r="H1150">
        <v>2</v>
      </c>
    </row>
    <row r="1151" spans="3:8" x14ac:dyDescent="0.3">
      <c r="C1151" t="s">
        <v>8219</v>
      </c>
      <c r="D1151">
        <v>404</v>
      </c>
      <c r="G1151" t="s">
        <v>8221</v>
      </c>
      <c r="H1151">
        <v>7</v>
      </c>
    </row>
    <row r="1152" spans="3:8" x14ac:dyDescent="0.3">
      <c r="C1152" t="s">
        <v>8219</v>
      </c>
      <c r="D1152">
        <v>194</v>
      </c>
      <c r="G1152" t="s">
        <v>8221</v>
      </c>
      <c r="H1152">
        <v>3</v>
      </c>
    </row>
    <row r="1153" spans="3:8" x14ac:dyDescent="0.3">
      <c r="C1153" t="s">
        <v>8219</v>
      </c>
      <c r="D1153">
        <v>902</v>
      </c>
      <c r="G1153" t="s">
        <v>8221</v>
      </c>
      <c r="H1153">
        <v>20</v>
      </c>
    </row>
    <row r="1154" spans="3:8" x14ac:dyDescent="0.3">
      <c r="C1154" t="s">
        <v>8219</v>
      </c>
      <c r="D1154">
        <v>1670</v>
      </c>
      <c r="G1154" t="s">
        <v>8221</v>
      </c>
      <c r="H1154">
        <v>50</v>
      </c>
    </row>
    <row r="1155" spans="3:8" x14ac:dyDescent="0.3">
      <c r="C1155" t="s">
        <v>8219</v>
      </c>
      <c r="D1155">
        <v>1328</v>
      </c>
      <c r="G1155" t="s">
        <v>8221</v>
      </c>
      <c r="H1155">
        <v>2</v>
      </c>
    </row>
    <row r="1156" spans="3:8" x14ac:dyDescent="0.3">
      <c r="C1156" t="s">
        <v>8219</v>
      </c>
      <c r="D1156">
        <v>944</v>
      </c>
      <c r="G1156" t="s">
        <v>8221</v>
      </c>
      <c r="H1156">
        <v>3</v>
      </c>
    </row>
    <row r="1157" spans="3:8" x14ac:dyDescent="0.3">
      <c r="C1157" t="s">
        <v>8219</v>
      </c>
      <c r="D1157">
        <v>147</v>
      </c>
      <c r="G1157" t="s">
        <v>8221</v>
      </c>
      <c r="H1157">
        <v>27</v>
      </c>
    </row>
    <row r="1158" spans="3:8" x14ac:dyDescent="0.3">
      <c r="C1158" t="s">
        <v>8219</v>
      </c>
      <c r="D1158">
        <v>99</v>
      </c>
      <c r="G1158" t="s">
        <v>8221</v>
      </c>
      <c r="H1158">
        <v>7</v>
      </c>
    </row>
    <row r="1159" spans="3:8" x14ac:dyDescent="0.3">
      <c r="C1159" t="s">
        <v>8219</v>
      </c>
      <c r="D1159">
        <v>79</v>
      </c>
      <c r="G1159" t="s">
        <v>8221</v>
      </c>
      <c r="H1159">
        <v>5</v>
      </c>
    </row>
    <row r="1160" spans="3:8" x14ac:dyDescent="0.3">
      <c r="C1160" t="s">
        <v>8219</v>
      </c>
      <c r="D1160">
        <v>75</v>
      </c>
      <c r="G1160" t="s">
        <v>8221</v>
      </c>
      <c r="H1160">
        <v>0</v>
      </c>
    </row>
    <row r="1161" spans="3:8" x14ac:dyDescent="0.3">
      <c r="C1161" t="s">
        <v>8219</v>
      </c>
      <c r="D1161">
        <v>207</v>
      </c>
      <c r="G1161" t="s">
        <v>8221</v>
      </c>
      <c r="H1161">
        <v>3</v>
      </c>
    </row>
    <row r="1162" spans="3:8" x14ac:dyDescent="0.3">
      <c r="C1162" t="s">
        <v>8219</v>
      </c>
      <c r="D1162">
        <v>102</v>
      </c>
      <c r="G1162" t="s">
        <v>8221</v>
      </c>
      <c r="H1162">
        <v>6</v>
      </c>
    </row>
    <row r="1163" spans="3:8" x14ac:dyDescent="0.3">
      <c r="C1163" t="s">
        <v>8219</v>
      </c>
      <c r="D1163">
        <v>32</v>
      </c>
      <c r="G1163" t="s">
        <v>8221</v>
      </c>
      <c r="H1163">
        <v>9</v>
      </c>
    </row>
    <row r="1164" spans="3:8" x14ac:dyDescent="0.3">
      <c r="C1164" t="s">
        <v>8219</v>
      </c>
      <c r="D1164">
        <v>480</v>
      </c>
      <c r="G1164" t="s">
        <v>8221</v>
      </c>
      <c r="H1164">
        <v>3</v>
      </c>
    </row>
    <row r="1165" spans="3:8" x14ac:dyDescent="0.3">
      <c r="C1165" t="s">
        <v>8219</v>
      </c>
      <c r="D1165">
        <v>11</v>
      </c>
      <c r="G1165" t="s">
        <v>8221</v>
      </c>
      <c r="H1165">
        <v>2</v>
      </c>
    </row>
    <row r="1166" spans="3:8" x14ac:dyDescent="0.3">
      <c r="C1166" t="s">
        <v>8219</v>
      </c>
      <c r="D1166">
        <v>12</v>
      </c>
      <c r="G1166" t="s">
        <v>8221</v>
      </c>
      <c r="H1166">
        <v>3</v>
      </c>
    </row>
    <row r="1167" spans="3:8" x14ac:dyDescent="0.3">
      <c r="C1167" t="s">
        <v>8219</v>
      </c>
      <c r="D1167">
        <v>48</v>
      </c>
      <c r="G1167" t="s">
        <v>8221</v>
      </c>
      <c r="H1167">
        <v>45</v>
      </c>
    </row>
    <row r="1168" spans="3:8" x14ac:dyDescent="0.3">
      <c r="C1168" t="s">
        <v>8219</v>
      </c>
      <c r="D1168">
        <v>59</v>
      </c>
      <c r="G1168" t="s">
        <v>8221</v>
      </c>
      <c r="H1168">
        <v>9</v>
      </c>
    </row>
    <row r="1169" spans="3:8" x14ac:dyDescent="0.3">
      <c r="C1169" t="s">
        <v>8219</v>
      </c>
      <c r="D1169">
        <v>79</v>
      </c>
      <c r="G1169" t="s">
        <v>8221</v>
      </c>
      <c r="H1169">
        <v>9</v>
      </c>
    </row>
    <row r="1170" spans="3:8" x14ac:dyDescent="0.3">
      <c r="C1170" t="s">
        <v>8219</v>
      </c>
      <c r="D1170">
        <v>14</v>
      </c>
      <c r="G1170" t="s">
        <v>8221</v>
      </c>
      <c r="H1170">
        <v>21</v>
      </c>
    </row>
    <row r="1171" spans="3:8" x14ac:dyDescent="0.3">
      <c r="C1171" t="s">
        <v>8219</v>
      </c>
      <c r="D1171">
        <v>106</v>
      </c>
      <c r="G1171" t="s">
        <v>8221</v>
      </c>
      <c r="H1171">
        <v>17</v>
      </c>
    </row>
    <row r="1172" spans="3:8" x14ac:dyDescent="0.3">
      <c r="C1172" t="s">
        <v>8219</v>
      </c>
      <c r="D1172">
        <v>25</v>
      </c>
      <c r="G1172" t="s">
        <v>8221</v>
      </c>
      <c r="H1172">
        <v>1</v>
      </c>
    </row>
    <row r="1173" spans="3:8" x14ac:dyDescent="0.3">
      <c r="C1173" t="s">
        <v>8219</v>
      </c>
      <c r="D1173">
        <v>25</v>
      </c>
      <c r="G1173" t="s">
        <v>8221</v>
      </c>
      <c r="H1173">
        <v>1</v>
      </c>
    </row>
    <row r="1174" spans="3:8" x14ac:dyDescent="0.3">
      <c r="C1174" t="s">
        <v>8219</v>
      </c>
      <c r="D1174">
        <v>29</v>
      </c>
      <c r="G1174" t="s">
        <v>8221</v>
      </c>
      <c r="H1174">
        <v>14</v>
      </c>
    </row>
    <row r="1175" spans="3:8" x14ac:dyDescent="0.3">
      <c r="C1175" t="s">
        <v>8219</v>
      </c>
      <c r="D1175">
        <v>43</v>
      </c>
      <c r="G1175" t="s">
        <v>8221</v>
      </c>
      <c r="H1175">
        <v>42</v>
      </c>
    </row>
    <row r="1176" spans="3:8" x14ac:dyDescent="0.3">
      <c r="C1176" t="s">
        <v>8219</v>
      </c>
      <c r="D1176">
        <v>46</v>
      </c>
      <c r="G1176" t="s">
        <v>8221</v>
      </c>
      <c r="H1176">
        <v>27</v>
      </c>
    </row>
    <row r="1177" spans="3:8" x14ac:dyDescent="0.3">
      <c r="C1177" t="s">
        <v>8219</v>
      </c>
      <c r="D1177">
        <v>27</v>
      </c>
      <c r="G1177" t="s">
        <v>8221</v>
      </c>
      <c r="H1177">
        <v>5</v>
      </c>
    </row>
    <row r="1178" spans="3:8" x14ac:dyDescent="0.3">
      <c r="C1178" t="s">
        <v>8219</v>
      </c>
      <c r="D1178">
        <v>112</v>
      </c>
      <c r="G1178" t="s">
        <v>8221</v>
      </c>
      <c r="H1178">
        <v>13</v>
      </c>
    </row>
    <row r="1179" spans="3:8" x14ac:dyDescent="0.3">
      <c r="C1179" t="s">
        <v>8219</v>
      </c>
      <c r="D1179">
        <v>34</v>
      </c>
      <c r="G1179" t="s">
        <v>8221</v>
      </c>
      <c r="H1179">
        <v>12</v>
      </c>
    </row>
    <row r="1180" spans="3:8" x14ac:dyDescent="0.3">
      <c r="C1180" t="s">
        <v>8219</v>
      </c>
      <c r="D1180">
        <v>145</v>
      </c>
      <c r="G1180" t="s">
        <v>8221</v>
      </c>
      <c r="H1180">
        <v>90</v>
      </c>
    </row>
    <row r="1181" spans="3:8" x14ac:dyDescent="0.3">
      <c r="C1181" t="s">
        <v>8219</v>
      </c>
      <c r="D1181">
        <v>19</v>
      </c>
      <c r="G1181" t="s">
        <v>8221</v>
      </c>
      <c r="H1181">
        <v>2</v>
      </c>
    </row>
    <row r="1182" spans="3:8" x14ac:dyDescent="0.3">
      <c r="C1182" t="s">
        <v>8219</v>
      </c>
      <c r="D1182">
        <v>288</v>
      </c>
      <c r="G1182" t="s">
        <v>8221</v>
      </c>
      <c r="H1182">
        <v>5</v>
      </c>
    </row>
    <row r="1183" spans="3:8" x14ac:dyDescent="0.3">
      <c r="C1183" t="s">
        <v>8219</v>
      </c>
      <c r="D1183">
        <v>14</v>
      </c>
      <c r="G1183" t="s">
        <v>8221</v>
      </c>
      <c r="H1183">
        <v>31</v>
      </c>
    </row>
    <row r="1184" spans="3:8" x14ac:dyDescent="0.3">
      <c r="C1184" t="s">
        <v>8219</v>
      </c>
      <c r="D1184">
        <v>7</v>
      </c>
      <c r="G1184" t="s">
        <v>8221</v>
      </c>
      <c r="H1184">
        <v>4</v>
      </c>
    </row>
    <row r="1185" spans="3:8" x14ac:dyDescent="0.3">
      <c r="C1185" t="s">
        <v>8219</v>
      </c>
      <c r="D1185">
        <v>211</v>
      </c>
      <c r="G1185" t="s">
        <v>8221</v>
      </c>
      <c r="H1185">
        <v>29</v>
      </c>
    </row>
    <row r="1186" spans="3:8" x14ac:dyDescent="0.3">
      <c r="C1186" t="s">
        <v>8219</v>
      </c>
      <c r="D1186">
        <v>85</v>
      </c>
      <c r="G1186" t="s">
        <v>8221</v>
      </c>
      <c r="H1186">
        <v>2</v>
      </c>
    </row>
    <row r="1187" spans="3:8" x14ac:dyDescent="0.3">
      <c r="C1187" t="s">
        <v>8219</v>
      </c>
      <c r="D1187">
        <v>103</v>
      </c>
      <c r="G1187" t="s">
        <v>8221</v>
      </c>
      <c r="H1187">
        <v>114</v>
      </c>
    </row>
    <row r="1188" spans="3:8" x14ac:dyDescent="0.3">
      <c r="C1188" t="s">
        <v>8219</v>
      </c>
      <c r="D1188">
        <v>113</v>
      </c>
      <c r="G1188" t="s">
        <v>8221</v>
      </c>
      <c r="H1188">
        <v>1</v>
      </c>
    </row>
    <row r="1189" spans="3:8" x14ac:dyDescent="0.3">
      <c r="C1189" t="s">
        <v>8219</v>
      </c>
      <c r="D1189">
        <v>167</v>
      </c>
      <c r="G1189" t="s">
        <v>8221</v>
      </c>
      <c r="H1189">
        <v>76</v>
      </c>
    </row>
    <row r="1190" spans="3:8" x14ac:dyDescent="0.3">
      <c r="C1190" t="s">
        <v>8219</v>
      </c>
      <c r="D1190">
        <v>73</v>
      </c>
      <c r="G1190" t="s">
        <v>8221</v>
      </c>
      <c r="H1190">
        <v>9</v>
      </c>
    </row>
    <row r="1191" spans="3:8" x14ac:dyDescent="0.3">
      <c r="C1191" t="s">
        <v>8219</v>
      </c>
      <c r="D1191">
        <v>75</v>
      </c>
      <c r="G1191" t="s">
        <v>8221</v>
      </c>
      <c r="H1191">
        <v>37</v>
      </c>
    </row>
    <row r="1192" spans="3:8" x14ac:dyDescent="0.3">
      <c r="C1192" t="s">
        <v>8219</v>
      </c>
      <c r="D1192">
        <v>614</v>
      </c>
      <c r="G1192" t="s">
        <v>8221</v>
      </c>
      <c r="H1192">
        <v>0</v>
      </c>
    </row>
    <row r="1193" spans="3:8" x14ac:dyDescent="0.3">
      <c r="C1193" t="s">
        <v>8219</v>
      </c>
      <c r="D1193">
        <v>107</v>
      </c>
      <c r="G1193" t="s">
        <v>8221</v>
      </c>
      <c r="H1193">
        <v>1</v>
      </c>
    </row>
    <row r="1194" spans="3:8" x14ac:dyDescent="0.3">
      <c r="C1194" t="s">
        <v>8219</v>
      </c>
      <c r="D1194">
        <v>1224</v>
      </c>
      <c r="G1194" t="s">
        <v>8221</v>
      </c>
      <c r="H1194">
        <v>10</v>
      </c>
    </row>
    <row r="1195" spans="3:8" x14ac:dyDescent="0.3">
      <c r="C1195" t="s">
        <v>8219</v>
      </c>
      <c r="D1195">
        <v>104</v>
      </c>
      <c r="G1195" t="s">
        <v>8221</v>
      </c>
      <c r="H1195">
        <v>1</v>
      </c>
    </row>
    <row r="1196" spans="3:8" x14ac:dyDescent="0.3">
      <c r="C1196" t="s">
        <v>8219</v>
      </c>
      <c r="D1196">
        <v>79</v>
      </c>
      <c r="G1196" t="s">
        <v>8221</v>
      </c>
      <c r="H1196">
        <v>2</v>
      </c>
    </row>
    <row r="1197" spans="3:8" x14ac:dyDescent="0.3">
      <c r="C1197" t="s">
        <v>8219</v>
      </c>
      <c r="D1197">
        <v>157</v>
      </c>
      <c r="G1197" t="s">
        <v>8221</v>
      </c>
      <c r="H1197">
        <v>1</v>
      </c>
    </row>
    <row r="1198" spans="3:8" x14ac:dyDescent="0.3">
      <c r="C1198" t="s">
        <v>8219</v>
      </c>
      <c r="D1198">
        <v>50</v>
      </c>
      <c r="G1198" t="s">
        <v>8221</v>
      </c>
      <c r="H1198">
        <v>10</v>
      </c>
    </row>
    <row r="1199" spans="3:8" x14ac:dyDescent="0.3">
      <c r="C1199" t="s">
        <v>8219</v>
      </c>
      <c r="D1199">
        <v>64</v>
      </c>
      <c r="G1199" t="s">
        <v>8221</v>
      </c>
      <c r="H1199">
        <v>9</v>
      </c>
    </row>
    <row r="1200" spans="3:8" x14ac:dyDescent="0.3">
      <c r="C1200" t="s">
        <v>8219</v>
      </c>
      <c r="D1200">
        <v>200</v>
      </c>
      <c r="G1200" t="s">
        <v>8221</v>
      </c>
      <c r="H1200">
        <v>19</v>
      </c>
    </row>
    <row r="1201" spans="3:8" x14ac:dyDescent="0.3">
      <c r="C1201" t="s">
        <v>8219</v>
      </c>
      <c r="D1201">
        <v>22</v>
      </c>
      <c r="G1201" t="s">
        <v>8221</v>
      </c>
      <c r="H1201">
        <v>0</v>
      </c>
    </row>
    <row r="1202" spans="3:8" x14ac:dyDescent="0.3">
      <c r="C1202" t="s">
        <v>8219</v>
      </c>
      <c r="D1202">
        <v>163</v>
      </c>
      <c r="G1202" t="s">
        <v>8221</v>
      </c>
      <c r="H1202">
        <v>4</v>
      </c>
    </row>
    <row r="1203" spans="3:8" x14ac:dyDescent="0.3">
      <c r="C1203" t="s">
        <v>8219</v>
      </c>
      <c r="D1203">
        <v>77</v>
      </c>
      <c r="G1203" t="s">
        <v>8221</v>
      </c>
      <c r="H1203">
        <v>8</v>
      </c>
    </row>
    <row r="1204" spans="3:8" x14ac:dyDescent="0.3">
      <c r="C1204" t="s">
        <v>8219</v>
      </c>
      <c r="D1204">
        <v>89</v>
      </c>
      <c r="G1204" t="s">
        <v>8221</v>
      </c>
      <c r="H1204">
        <v>24</v>
      </c>
    </row>
    <row r="1205" spans="3:8" x14ac:dyDescent="0.3">
      <c r="C1205" t="s">
        <v>8219</v>
      </c>
      <c r="D1205">
        <v>3355</v>
      </c>
      <c r="G1205" t="s">
        <v>8221</v>
      </c>
      <c r="H1205">
        <v>0</v>
      </c>
    </row>
    <row r="1206" spans="3:8" x14ac:dyDescent="0.3">
      <c r="C1206" t="s">
        <v>8219</v>
      </c>
      <c r="D1206">
        <v>537</v>
      </c>
      <c r="G1206" t="s">
        <v>8221</v>
      </c>
      <c r="H1206">
        <v>39</v>
      </c>
    </row>
    <row r="1207" spans="3:8" x14ac:dyDescent="0.3">
      <c r="C1207" t="s">
        <v>8219</v>
      </c>
      <c r="D1207">
        <v>125</v>
      </c>
      <c r="G1207" t="s">
        <v>8221</v>
      </c>
      <c r="H1207">
        <v>6</v>
      </c>
    </row>
    <row r="1208" spans="3:8" x14ac:dyDescent="0.3">
      <c r="C1208" t="s">
        <v>8219</v>
      </c>
      <c r="D1208">
        <v>163</v>
      </c>
      <c r="G1208" t="s">
        <v>8221</v>
      </c>
      <c r="H1208">
        <v>4</v>
      </c>
    </row>
    <row r="1209" spans="3:8" x14ac:dyDescent="0.3">
      <c r="C1209" t="s">
        <v>8219</v>
      </c>
      <c r="D1209">
        <v>283</v>
      </c>
      <c r="G1209" t="s">
        <v>8221</v>
      </c>
      <c r="H1209">
        <v>3</v>
      </c>
    </row>
    <row r="1210" spans="3:8" x14ac:dyDescent="0.3">
      <c r="C1210" t="s">
        <v>8219</v>
      </c>
      <c r="D1210">
        <v>352</v>
      </c>
      <c r="G1210" t="s">
        <v>8221</v>
      </c>
      <c r="H1210">
        <v>53</v>
      </c>
    </row>
    <row r="1211" spans="3:8" x14ac:dyDescent="0.3">
      <c r="C1211" t="s">
        <v>8219</v>
      </c>
      <c r="D1211">
        <v>94</v>
      </c>
      <c r="G1211" t="s">
        <v>8221</v>
      </c>
      <c r="H1211">
        <v>1</v>
      </c>
    </row>
    <row r="1212" spans="3:8" x14ac:dyDescent="0.3">
      <c r="C1212" t="s">
        <v>8219</v>
      </c>
      <c r="D1212">
        <v>67</v>
      </c>
      <c r="G1212" t="s">
        <v>8221</v>
      </c>
      <c r="H1212">
        <v>2</v>
      </c>
    </row>
    <row r="1213" spans="3:8" x14ac:dyDescent="0.3">
      <c r="C1213" t="s">
        <v>8219</v>
      </c>
      <c r="D1213">
        <v>221</v>
      </c>
      <c r="G1213" t="s">
        <v>8221</v>
      </c>
      <c r="H1213">
        <v>25</v>
      </c>
    </row>
    <row r="1214" spans="3:8" x14ac:dyDescent="0.3">
      <c r="C1214" t="s">
        <v>8219</v>
      </c>
      <c r="D1214">
        <v>2165</v>
      </c>
      <c r="G1214" t="s">
        <v>8221</v>
      </c>
      <c r="H1214">
        <v>6</v>
      </c>
    </row>
    <row r="1215" spans="3:8" x14ac:dyDescent="0.3">
      <c r="C1215" t="s">
        <v>8219</v>
      </c>
      <c r="D1215">
        <v>179</v>
      </c>
      <c r="G1215" t="s">
        <v>8221</v>
      </c>
      <c r="H1215">
        <v>0</v>
      </c>
    </row>
    <row r="1216" spans="3:8" x14ac:dyDescent="0.3">
      <c r="C1216" t="s">
        <v>8219</v>
      </c>
      <c r="D1216">
        <v>123</v>
      </c>
      <c r="G1216" t="s">
        <v>8221</v>
      </c>
      <c r="H1216">
        <v>12</v>
      </c>
    </row>
    <row r="1217" spans="3:8" x14ac:dyDescent="0.3">
      <c r="C1217" t="s">
        <v>8219</v>
      </c>
      <c r="D1217">
        <v>1104</v>
      </c>
      <c r="G1217" t="s">
        <v>8221</v>
      </c>
      <c r="H1217">
        <v>0</v>
      </c>
    </row>
    <row r="1218" spans="3:8" x14ac:dyDescent="0.3">
      <c r="C1218" t="s">
        <v>8219</v>
      </c>
      <c r="D1218">
        <v>403</v>
      </c>
      <c r="G1218" t="s">
        <v>8221</v>
      </c>
      <c r="H1218">
        <v>36</v>
      </c>
    </row>
    <row r="1219" spans="3:8" x14ac:dyDescent="0.3">
      <c r="C1219" t="s">
        <v>8219</v>
      </c>
      <c r="D1219">
        <v>109</v>
      </c>
      <c r="G1219" t="s">
        <v>8221</v>
      </c>
      <c r="H1219">
        <v>0</v>
      </c>
    </row>
    <row r="1220" spans="3:8" x14ac:dyDescent="0.3">
      <c r="C1220" t="s">
        <v>8219</v>
      </c>
      <c r="D1220">
        <v>372</v>
      </c>
      <c r="G1220" t="s">
        <v>8221</v>
      </c>
      <c r="H1220">
        <v>2</v>
      </c>
    </row>
    <row r="1221" spans="3:8" x14ac:dyDescent="0.3">
      <c r="C1221" t="s">
        <v>8219</v>
      </c>
      <c r="D1221">
        <v>311</v>
      </c>
      <c r="G1221" t="s">
        <v>8221</v>
      </c>
      <c r="H1221">
        <v>1</v>
      </c>
    </row>
    <row r="1222" spans="3:8" x14ac:dyDescent="0.3">
      <c r="C1222" t="s">
        <v>8219</v>
      </c>
      <c r="D1222">
        <v>61</v>
      </c>
      <c r="G1222" t="s">
        <v>8221</v>
      </c>
      <c r="H1222">
        <v>59</v>
      </c>
    </row>
    <row r="1223" spans="3:8" x14ac:dyDescent="0.3">
      <c r="C1223" t="s">
        <v>8219</v>
      </c>
      <c r="D1223">
        <v>115</v>
      </c>
      <c r="G1223" t="s">
        <v>8221</v>
      </c>
      <c r="H1223">
        <v>1</v>
      </c>
    </row>
    <row r="1224" spans="3:8" x14ac:dyDescent="0.3">
      <c r="C1224" t="s">
        <v>8219</v>
      </c>
      <c r="D1224">
        <v>111</v>
      </c>
      <c r="G1224" t="s">
        <v>8221</v>
      </c>
      <c r="H1224">
        <v>31</v>
      </c>
    </row>
    <row r="1225" spans="3:8" x14ac:dyDescent="0.3">
      <c r="C1225" t="s">
        <v>8219</v>
      </c>
      <c r="D1225">
        <v>337</v>
      </c>
      <c r="G1225" t="s">
        <v>8221</v>
      </c>
      <c r="H1225">
        <v>18</v>
      </c>
    </row>
    <row r="1226" spans="3:8" x14ac:dyDescent="0.3">
      <c r="C1226" t="s">
        <v>8219</v>
      </c>
      <c r="D1226">
        <v>9</v>
      </c>
      <c r="G1226" t="s">
        <v>8221</v>
      </c>
      <c r="H1226">
        <v>10</v>
      </c>
    </row>
    <row r="1227" spans="3:8" x14ac:dyDescent="0.3">
      <c r="C1227" t="s">
        <v>8219</v>
      </c>
      <c r="D1227">
        <v>120</v>
      </c>
      <c r="G1227" t="s">
        <v>8221</v>
      </c>
      <c r="H1227">
        <v>0</v>
      </c>
    </row>
    <row r="1228" spans="3:8" x14ac:dyDescent="0.3">
      <c r="C1228" t="s">
        <v>8219</v>
      </c>
      <c r="D1228">
        <v>102</v>
      </c>
      <c r="G1228" t="s">
        <v>8221</v>
      </c>
      <c r="H1228">
        <v>14</v>
      </c>
    </row>
    <row r="1229" spans="3:8" x14ac:dyDescent="0.3">
      <c r="C1229" t="s">
        <v>8219</v>
      </c>
      <c r="D1229">
        <v>186</v>
      </c>
      <c r="G1229" t="s">
        <v>8221</v>
      </c>
      <c r="H1229">
        <v>2</v>
      </c>
    </row>
    <row r="1230" spans="3:8" x14ac:dyDescent="0.3">
      <c r="C1230" t="s">
        <v>8219</v>
      </c>
      <c r="D1230">
        <v>15</v>
      </c>
      <c r="G1230" t="s">
        <v>8221</v>
      </c>
      <c r="H1230">
        <v>1</v>
      </c>
    </row>
    <row r="1231" spans="3:8" x14ac:dyDescent="0.3">
      <c r="C1231" t="s">
        <v>8219</v>
      </c>
      <c r="D1231">
        <v>67</v>
      </c>
      <c r="G1231" t="s">
        <v>8221</v>
      </c>
      <c r="H1231">
        <v>3</v>
      </c>
    </row>
    <row r="1232" spans="3:8" x14ac:dyDescent="0.3">
      <c r="C1232" t="s">
        <v>8219</v>
      </c>
      <c r="D1232">
        <v>130</v>
      </c>
      <c r="G1232" t="s">
        <v>8221</v>
      </c>
      <c r="H1232">
        <v>0</v>
      </c>
    </row>
    <row r="1233" spans="3:8" x14ac:dyDescent="0.3">
      <c r="C1233" t="s">
        <v>8219</v>
      </c>
      <c r="D1233">
        <v>16</v>
      </c>
      <c r="G1233" t="s">
        <v>8221</v>
      </c>
      <c r="H1233">
        <v>2</v>
      </c>
    </row>
    <row r="1234" spans="3:8" x14ac:dyDescent="0.3">
      <c r="C1234" t="s">
        <v>8219</v>
      </c>
      <c r="D1234">
        <v>67</v>
      </c>
      <c r="G1234" t="s">
        <v>8221</v>
      </c>
      <c r="H1234">
        <v>0</v>
      </c>
    </row>
    <row r="1235" spans="3:8" x14ac:dyDescent="0.3">
      <c r="C1235" t="s">
        <v>8219</v>
      </c>
      <c r="D1235">
        <v>124</v>
      </c>
      <c r="G1235" t="s">
        <v>8221</v>
      </c>
      <c r="H1235">
        <v>12</v>
      </c>
    </row>
    <row r="1236" spans="3:8" x14ac:dyDescent="0.3">
      <c r="C1236" t="s">
        <v>8219</v>
      </c>
      <c r="D1236">
        <v>80</v>
      </c>
      <c r="G1236" t="s">
        <v>8221</v>
      </c>
      <c r="H1236">
        <v>1</v>
      </c>
    </row>
    <row r="1237" spans="3:8" x14ac:dyDescent="0.3">
      <c r="C1237" t="s">
        <v>8219</v>
      </c>
      <c r="D1237">
        <v>282</v>
      </c>
      <c r="G1237" t="s">
        <v>8221</v>
      </c>
      <c r="H1237">
        <v>8</v>
      </c>
    </row>
    <row r="1238" spans="3:8" x14ac:dyDescent="0.3">
      <c r="C1238" t="s">
        <v>8219</v>
      </c>
      <c r="D1238">
        <v>68</v>
      </c>
      <c r="G1238" t="s">
        <v>8221</v>
      </c>
      <c r="H1238">
        <v>2</v>
      </c>
    </row>
    <row r="1239" spans="3:8" x14ac:dyDescent="0.3">
      <c r="C1239" t="s">
        <v>8219</v>
      </c>
      <c r="D1239">
        <v>86</v>
      </c>
      <c r="G1239" t="s">
        <v>8221</v>
      </c>
      <c r="H1239">
        <v>31</v>
      </c>
    </row>
    <row r="1240" spans="3:8" x14ac:dyDescent="0.3">
      <c r="C1240" t="s">
        <v>8219</v>
      </c>
      <c r="D1240">
        <v>115</v>
      </c>
      <c r="G1240" t="s">
        <v>8221</v>
      </c>
      <c r="H1240">
        <v>5</v>
      </c>
    </row>
    <row r="1241" spans="3:8" x14ac:dyDescent="0.3">
      <c r="C1241" t="s">
        <v>8219</v>
      </c>
      <c r="D1241">
        <v>75</v>
      </c>
      <c r="G1241" t="s">
        <v>8221</v>
      </c>
      <c r="H1241">
        <v>1</v>
      </c>
    </row>
    <row r="1242" spans="3:8" x14ac:dyDescent="0.3">
      <c r="C1242" t="s">
        <v>8219</v>
      </c>
      <c r="D1242">
        <v>43</v>
      </c>
      <c r="G1242" t="s">
        <v>8221</v>
      </c>
      <c r="H1242">
        <v>12</v>
      </c>
    </row>
    <row r="1243" spans="3:8" x14ac:dyDescent="0.3">
      <c r="C1243" t="s">
        <v>8219</v>
      </c>
      <c r="D1243">
        <v>48</v>
      </c>
      <c r="G1243" t="s">
        <v>8221</v>
      </c>
      <c r="H1243">
        <v>4</v>
      </c>
    </row>
    <row r="1244" spans="3:8" x14ac:dyDescent="0.3">
      <c r="C1244" t="s">
        <v>8219</v>
      </c>
      <c r="D1244">
        <v>52</v>
      </c>
      <c r="G1244" t="s">
        <v>8221</v>
      </c>
      <c r="H1244">
        <v>0</v>
      </c>
    </row>
    <row r="1245" spans="3:8" x14ac:dyDescent="0.3">
      <c r="C1245" t="s">
        <v>8219</v>
      </c>
      <c r="D1245">
        <v>43</v>
      </c>
      <c r="G1245" t="s">
        <v>8221</v>
      </c>
      <c r="H1245">
        <v>7</v>
      </c>
    </row>
    <row r="1246" spans="3:8" x14ac:dyDescent="0.3">
      <c r="C1246" t="s">
        <v>8219</v>
      </c>
      <c r="D1246">
        <v>58</v>
      </c>
      <c r="G1246" t="s">
        <v>8221</v>
      </c>
      <c r="H1246">
        <v>2</v>
      </c>
    </row>
    <row r="1247" spans="3:8" x14ac:dyDescent="0.3">
      <c r="C1247" t="s">
        <v>8219</v>
      </c>
      <c r="D1247">
        <v>47</v>
      </c>
      <c r="G1247" t="s">
        <v>8221</v>
      </c>
      <c r="H1247">
        <v>1</v>
      </c>
    </row>
    <row r="1248" spans="3:8" x14ac:dyDescent="0.3">
      <c r="C1248" t="s">
        <v>8219</v>
      </c>
      <c r="D1248">
        <v>36</v>
      </c>
      <c r="G1248" t="s">
        <v>8221</v>
      </c>
      <c r="H1248">
        <v>4</v>
      </c>
    </row>
    <row r="1249" spans="3:8" x14ac:dyDescent="0.3">
      <c r="C1249" t="s">
        <v>8219</v>
      </c>
      <c r="D1249">
        <v>17</v>
      </c>
      <c r="G1249" t="s">
        <v>8221</v>
      </c>
      <c r="H1249">
        <v>6</v>
      </c>
    </row>
    <row r="1250" spans="3:8" x14ac:dyDescent="0.3">
      <c r="C1250" t="s">
        <v>8219</v>
      </c>
      <c r="D1250">
        <v>104</v>
      </c>
      <c r="G1250" t="s">
        <v>8221</v>
      </c>
      <c r="H1250">
        <v>8</v>
      </c>
    </row>
    <row r="1251" spans="3:8" x14ac:dyDescent="0.3">
      <c r="C1251" t="s">
        <v>8219</v>
      </c>
      <c r="D1251">
        <v>47</v>
      </c>
      <c r="G1251" t="s">
        <v>8221</v>
      </c>
      <c r="H1251">
        <v>14</v>
      </c>
    </row>
    <row r="1252" spans="3:8" x14ac:dyDescent="0.3">
      <c r="C1252" t="s">
        <v>8219</v>
      </c>
      <c r="D1252">
        <v>38</v>
      </c>
      <c r="G1252" t="s">
        <v>8221</v>
      </c>
      <c r="H1252">
        <v>0</v>
      </c>
    </row>
    <row r="1253" spans="3:8" x14ac:dyDescent="0.3">
      <c r="C1253" t="s">
        <v>8219</v>
      </c>
      <c r="D1253">
        <v>81</v>
      </c>
      <c r="G1253" t="s">
        <v>8221</v>
      </c>
      <c r="H1253">
        <v>4</v>
      </c>
    </row>
    <row r="1254" spans="3:8" x14ac:dyDescent="0.3">
      <c r="C1254" t="s">
        <v>8219</v>
      </c>
      <c r="D1254">
        <v>55</v>
      </c>
      <c r="G1254" t="s">
        <v>8221</v>
      </c>
      <c r="H1254">
        <v>0</v>
      </c>
    </row>
    <row r="1255" spans="3:8" x14ac:dyDescent="0.3">
      <c r="C1255" t="s">
        <v>8219</v>
      </c>
      <c r="D1255">
        <v>41</v>
      </c>
      <c r="G1255" t="s">
        <v>8221</v>
      </c>
      <c r="H1255">
        <v>0</v>
      </c>
    </row>
    <row r="1256" spans="3:8" x14ac:dyDescent="0.3">
      <c r="C1256" t="s">
        <v>8219</v>
      </c>
      <c r="D1256">
        <v>79</v>
      </c>
      <c r="G1256" t="s">
        <v>8221</v>
      </c>
      <c r="H1256">
        <v>1</v>
      </c>
    </row>
    <row r="1257" spans="3:8" x14ac:dyDescent="0.3">
      <c r="C1257" t="s">
        <v>8219</v>
      </c>
      <c r="D1257">
        <v>16</v>
      </c>
      <c r="G1257" t="s">
        <v>8221</v>
      </c>
      <c r="H1257">
        <v>1</v>
      </c>
    </row>
    <row r="1258" spans="3:8" x14ac:dyDescent="0.3">
      <c r="C1258" t="s">
        <v>8219</v>
      </c>
      <c r="D1258">
        <v>8</v>
      </c>
      <c r="G1258" t="s">
        <v>8221</v>
      </c>
      <c r="H1258">
        <v>1</v>
      </c>
    </row>
    <row r="1259" spans="3:8" x14ac:dyDescent="0.3">
      <c r="C1259" t="s">
        <v>8219</v>
      </c>
      <c r="D1259">
        <v>95</v>
      </c>
      <c r="G1259" t="s">
        <v>8221</v>
      </c>
      <c r="H1259">
        <v>1</v>
      </c>
    </row>
    <row r="1260" spans="3:8" x14ac:dyDescent="0.3">
      <c r="C1260" t="s">
        <v>8219</v>
      </c>
      <c r="D1260">
        <v>25</v>
      </c>
      <c r="G1260" t="s">
        <v>8221</v>
      </c>
      <c r="H1260">
        <v>4</v>
      </c>
    </row>
    <row r="1261" spans="3:8" x14ac:dyDescent="0.3">
      <c r="C1261" t="s">
        <v>8219</v>
      </c>
      <c r="D1261">
        <v>19</v>
      </c>
      <c r="G1261" t="s">
        <v>8221</v>
      </c>
      <c r="H1261">
        <v>0</v>
      </c>
    </row>
    <row r="1262" spans="3:8" x14ac:dyDescent="0.3">
      <c r="C1262" t="s">
        <v>8219</v>
      </c>
      <c r="D1262">
        <v>90</v>
      </c>
      <c r="G1262" t="s">
        <v>8221</v>
      </c>
      <c r="H1262">
        <v>0</v>
      </c>
    </row>
    <row r="1263" spans="3:8" x14ac:dyDescent="0.3">
      <c r="C1263" t="s">
        <v>8219</v>
      </c>
      <c r="D1263">
        <v>41</v>
      </c>
      <c r="G1263" t="s">
        <v>8221</v>
      </c>
      <c r="H1263">
        <v>2</v>
      </c>
    </row>
    <row r="1264" spans="3:8" x14ac:dyDescent="0.3">
      <c r="C1264" t="s">
        <v>8219</v>
      </c>
      <c r="D1264">
        <v>30</v>
      </c>
      <c r="G1264" t="s">
        <v>8221</v>
      </c>
      <c r="H1264">
        <v>24</v>
      </c>
    </row>
    <row r="1265" spans="3:8" x14ac:dyDescent="0.3">
      <c r="C1265" t="s">
        <v>8219</v>
      </c>
      <c r="D1265">
        <v>38</v>
      </c>
      <c r="G1265" t="s">
        <v>8221</v>
      </c>
      <c r="H1265">
        <v>1</v>
      </c>
    </row>
    <row r="1266" spans="3:8" x14ac:dyDescent="0.3">
      <c r="C1266" t="s">
        <v>8219</v>
      </c>
      <c r="D1266">
        <v>65</v>
      </c>
      <c r="G1266" t="s">
        <v>8221</v>
      </c>
      <c r="H1266">
        <v>2</v>
      </c>
    </row>
    <row r="1267" spans="3:8" x14ac:dyDescent="0.3">
      <c r="C1267" t="s">
        <v>8219</v>
      </c>
      <c r="D1267">
        <v>75</v>
      </c>
      <c r="G1267" t="s">
        <v>8221</v>
      </c>
      <c r="H1267">
        <v>1</v>
      </c>
    </row>
    <row r="1268" spans="3:8" x14ac:dyDescent="0.3">
      <c r="C1268" t="s">
        <v>8219</v>
      </c>
      <c r="D1268">
        <v>16</v>
      </c>
      <c r="G1268" t="s">
        <v>8221</v>
      </c>
      <c r="H1268">
        <v>37</v>
      </c>
    </row>
    <row r="1269" spans="3:8" x14ac:dyDescent="0.3">
      <c r="C1269" t="s">
        <v>8219</v>
      </c>
      <c r="D1269">
        <v>10</v>
      </c>
      <c r="G1269" t="s">
        <v>8221</v>
      </c>
      <c r="H1269">
        <v>5</v>
      </c>
    </row>
    <row r="1270" spans="3:8" x14ac:dyDescent="0.3">
      <c r="C1270" t="s">
        <v>8219</v>
      </c>
      <c r="D1270">
        <v>27</v>
      </c>
      <c r="G1270" t="s">
        <v>8221</v>
      </c>
      <c r="H1270">
        <v>4</v>
      </c>
    </row>
    <row r="1271" spans="3:8" x14ac:dyDescent="0.3">
      <c r="C1271" t="s">
        <v>8219</v>
      </c>
      <c r="D1271">
        <v>259</v>
      </c>
      <c r="G1271" t="s">
        <v>8221</v>
      </c>
      <c r="H1271">
        <v>16</v>
      </c>
    </row>
    <row r="1272" spans="3:8" x14ac:dyDescent="0.3">
      <c r="C1272" t="s">
        <v>8219</v>
      </c>
      <c r="D1272">
        <v>39</v>
      </c>
      <c r="G1272" t="s">
        <v>8221</v>
      </c>
      <c r="H1272">
        <v>9</v>
      </c>
    </row>
    <row r="1273" spans="3:8" x14ac:dyDescent="0.3">
      <c r="C1273" t="s">
        <v>8219</v>
      </c>
      <c r="D1273">
        <v>42</v>
      </c>
      <c r="G1273" t="s">
        <v>8221</v>
      </c>
      <c r="H1273">
        <v>0</v>
      </c>
    </row>
    <row r="1274" spans="3:8" x14ac:dyDescent="0.3">
      <c r="C1274" t="s">
        <v>8219</v>
      </c>
      <c r="D1274">
        <v>10</v>
      </c>
      <c r="G1274" t="s">
        <v>8221</v>
      </c>
      <c r="H1274">
        <v>40</v>
      </c>
    </row>
    <row r="1275" spans="3:8" x14ac:dyDescent="0.3">
      <c r="C1275" t="s">
        <v>8219</v>
      </c>
      <c r="D1275">
        <v>56</v>
      </c>
      <c r="G1275" t="s">
        <v>8221</v>
      </c>
      <c r="H1275">
        <v>0</v>
      </c>
    </row>
    <row r="1276" spans="3:8" x14ac:dyDescent="0.3">
      <c r="C1276" t="s">
        <v>8219</v>
      </c>
      <c r="D1276">
        <v>20</v>
      </c>
      <c r="G1276" t="s">
        <v>8221</v>
      </c>
      <c r="H1276">
        <v>2</v>
      </c>
    </row>
    <row r="1277" spans="3:8" x14ac:dyDescent="0.3">
      <c r="C1277" t="s">
        <v>8219</v>
      </c>
      <c r="D1277">
        <v>170</v>
      </c>
      <c r="G1277" t="s">
        <v>8221</v>
      </c>
      <c r="H1277">
        <v>1</v>
      </c>
    </row>
    <row r="1278" spans="3:8" x14ac:dyDescent="0.3">
      <c r="C1278" t="s">
        <v>8219</v>
      </c>
      <c r="D1278">
        <v>29</v>
      </c>
      <c r="G1278" t="s">
        <v>8221</v>
      </c>
      <c r="H1278">
        <v>9</v>
      </c>
    </row>
    <row r="1279" spans="3:8" x14ac:dyDescent="0.3">
      <c r="C1279" t="s">
        <v>8219</v>
      </c>
      <c r="D1279">
        <v>132</v>
      </c>
      <c r="G1279" t="s">
        <v>8221</v>
      </c>
      <c r="H1279">
        <v>34</v>
      </c>
    </row>
    <row r="1280" spans="3:8" x14ac:dyDescent="0.3">
      <c r="C1280" t="s">
        <v>8219</v>
      </c>
      <c r="D1280">
        <v>27</v>
      </c>
      <c r="G1280" t="s">
        <v>8221</v>
      </c>
      <c r="H1280">
        <v>23</v>
      </c>
    </row>
    <row r="1281" spans="3:8" x14ac:dyDescent="0.3">
      <c r="C1281" t="s">
        <v>8219</v>
      </c>
      <c r="D1281">
        <v>26</v>
      </c>
      <c r="G1281" t="s">
        <v>8221</v>
      </c>
      <c r="H1281">
        <v>19</v>
      </c>
    </row>
    <row r="1282" spans="3:8" x14ac:dyDescent="0.3">
      <c r="C1282" t="s">
        <v>8219</v>
      </c>
      <c r="D1282">
        <v>43</v>
      </c>
      <c r="G1282" t="s">
        <v>8221</v>
      </c>
      <c r="H1282">
        <v>50</v>
      </c>
    </row>
    <row r="1283" spans="3:8" x14ac:dyDescent="0.3">
      <c r="C1283" t="s">
        <v>8219</v>
      </c>
      <c r="D1283">
        <v>80</v>
      </c>
      <c r="G1283" t="s">
        <v>8221</v>
      </c>
      <c r="H1283">
        <v>12</v>
      </c>
    </row>
    <row r="1284" spans="3:8" x14ac:dyDescent="0.3">
      <c r="C1284" t="s">
        <v>8219</v>
      </c>
      <c r="D1284">
        <v>33</v>
      </c>
      <c r="G1284" t="s">
        <v>8221</v>
      </c>
      <c r="H1284">
        <v>8</v>
      </c>
    </row>
    <row r="1285" spans="3:8" x14ac:dyDescent="0.3">
      <c r="C1285" t="s">
        <v>8219</v>
      </c>
      <c r="D1285">
        <v>71</v>
      </c>
      <c r="G1285" t="s">
        <v>8221</v>
      </c>
      <c r="H1285">
        <v>9</v>
      </c>
    </row>
    <row r="1286" spans="3:8" x14ac:dyDescent="0.3">
      <c r="C1286" t="s">
        <v>8219</v>
      </c>
      <c r="D1286">
        <v>81</v>
      </c>
      <c r="G1286" t="s">
        <v>8221</v>
      </c>
      <c r="H1286">
        <v>43</v>
      </c>
    </row>
    <row r="1287" spans="3:8" x14ac:dyDescent="0.3">
      <c r="C1287" t="s">
        <v>8219</v>
      </c>
      <c r="D1287">
        <v>76</v>
      </c>
      <c r="G1287" t="s">
        <v>8221</v>
      </c>
      <c r="H1287">
        <v>28</v>
      </c>
    </row>
    <row r="1288" spans="3:8" x14ac:dyDescent="0.3">
      <c r="C1288" t="s">
        <v>8219</v>
      </c>
      <c r="D1288">
        <v>48</v>
      </c>
      <c r="G1288" t="s">
        <v>8221</v>
      </c>
      <c r="H1288">
        <v>4</v>
      </c>
    </row>
    <row r="1289" spans="3:8" x14ac:dyDescent="0.3">
      <c r="C1289" t="s">
        <v>8219</v>
      </c>
      <c r="D1289">
        <v>61</v>
      </c>
      <c r="G1289" t="s">
        <v>8221</v>
      </c>
      <c r="H1289">
        <v>24</v>
      </c>
    </row>
    <row r="1290" spans="3:8" x14ac:dyDescent="0.3">
      <c r="C1290" t="s">
        <v>8219</v>
      </c>
      <c r="D1290">
        <v>60</v>
      </c>
      <c r="G1290" t="s">
        <v>8221</v>
      </c>
      <c r="H1290">
        <v>2</v>
      </c>
    </row>
    <row r="1291" spans="3:8" x14ac:dyDescent="0.3">
      <c r="C1291" t="s">
        <v>8219</v>
      </c>
      <c r="D1291">
        <v>136</v>
      </c>
      <c r="G1291" t="s">
        <v>8221</v>
      </c>
      <c r="H1291">
        <v>2</v>
      </c>
    </row>
    <row r="1292" spans="3:8" x14ac:dyDescent="0.3">
      <c r="C1292" t="s">
        <v>8219</v>
      </c>
      <c r="D1292">
        <v>14</v>
      </c>
      <c r="G1292" t="s">
        <v>8221</v>
      </c>
      <c r="H1292">
        <v>20</v>
      </c>
    </row>
    <row r="1293" spans="3:8" x14ac:dyDescent="0.3">
      <c r="C1293" t="s">
        <v>8219</v>
      </c>
      <c r="D1293">
        <v>78</v>
      </c>
      <c r="G1293" t="s">
        <v>8221</v>
      </c>
      <c r="H1293">
        <v>1</v>
      </c>
    </row>
    <row r="1294" spans="3:8" x14ac:dyDescent="0.3">
      <c r="C1294" t="s">
        <v>8219</v>
      </c>
      <c r="D1294">
        <v>4</v>
      </c>
      <c r="G1294" t="s">
        <v>8221</v>
      </c>
      <c r="H1294">
        <v>1</v>
      </c>
    </row>
    <row r="1295" spans="3:8" x14ac:dyDescent="0.3">
      <c r="C1295" t="s">
        <v>8219</v>
      </c>
      <c r="D1295">
        <v>11</v>
      </c>
      <c r="G1295" t="s">
        <v>8221</v>
      </c>
      <c r="H1295">
        <v>4</v>
      </c>
    </row>
    <row r="1296" spans="3:8" x14ac:dyDescent="0.3">
      <c r="C1296" t="s">
        <v>8219</v>
      </c>
      <c r="D1296">
        <v>185</v>
      </c>
      <c r="G1296" t="s">
        <v>8221</v>
      </c>
      <c r="H1296">
        <v>1</v>
      </c>
    </row>
    <row r="1297" spans="3:8" x14ac:dyDescent="0.3">
      <c r="C1297" t="s">
        <v>8219</v>
      </c>
      <c r="D1297">
        <v>59</v>
      </c>
      <c r="G1297" t="s">
        <v>8221</v>
      </c>
      <c r="H1297">
        <v>1</v>
      </c>
    </row>
    <row r="1298" spans="3:8" x14ac:dyDescent="0.3">
      <c r="C1298" t="s">
        <v>8219</v>
      </c>
      <c r="D1298">
        <v>27</v>
      </c>
      <c r="G1298" t="s">
        <v>8221</v>
      </c>
      <c r="H1298">
        <v>13</v>
      </c>
    </row>
    <row r="1299" spans="3:8" x14ac:dyDescent="0.3">
      <c r="C1299" t="s">
        <v>8219</v>
      </c>
      <c r="D1299">
        <v>63</v>
      </c>
      <c r="G1299" t="s">
        <v>8221</v>
      </c>
      <c r="H1299">
        <v>1</v>
      </c>
    </row>
    <row r="1300" spans="3:8" x14ac:dyDescent="0.3">
      <c r="C1300" t="s">
        <v>8219</v>
      </c>
      <c r="D1300">
        <v>13</v>
      </c>
      <c r="G1300" t="s">
        <v>8221</v>
      </c>
      <c r="H1300">
        <v>1</v>
      </c>
    </row>
    <row r="1301" spans="3:8" x14ac:dyDescent="0.3">
      <c r="C1301" t="s">
        <v>8219</v>
      </c>
      <c r="D1301">
        <v>13</v>
      </c>
      <c r="G1301" t="s">
        <v>8221</v>
      </c>
      <c r="H1301">
        <v>0</v>
      </c>
    </row>
    <row r="1302" spans="3:8" x14ac:dyDescent="0.3">
      <c r="C1302" t="s">
        <v>8219</v>
      </c>
      <c r="D1302">
        <v>57</v>
      </c>
      <c r="G1302" t="s">
        <v>8221</v>
      </c>
      <c r="H1302">
        <v>3</v>
      </c>
    </row>
    <row r="1303" spans="3:8" x14ac:dyDescent="0.3">
      <c r="C1303" t="s">
        <v>8219</v>
      </c>
      <c r="D1303">
        <v>61</v>
      </c>
      <c r="G1303" t="s">
        <v>8221</v>
      </c>
      <c r="H1303">
        <v>14</v>
      </c>
    </row>
    <row r="1304" spans="3:8" x14ac:dyDescent="0.3">
      <c r="C1304" t="s">
        <v>8219</v>
      </c>
      <c r="D1304">
        <v>65</v>
      </c>
      <c r="G1304" t="s">
        <v>8221</v>
      </c>
      <c r="H1304">
        <v>2</v>
      </c>
    </row>
    <row r="1305" spans="3:8" x14ac:dyDescent="0.3">
      <c r="C1305" t="s">
        <v>8219</v>
      </c>
      <c r="D1305">
        <v>134</v>
      </c>
      <c r="G1305" t="s">
        <v>8221</v>
      </c>
      <c r="H1305">
        <v>5</v>
      </c>
    </row>
    <row r="1306" spans="3:8" x14ac:dyDescent="0.3">
      <c r="C1306" t="s">
        <v>8219</v>
      </c>
      <c r="D1306">
        <v>37</v>
      </c>
      <c r="G1306" t="s">
        <v>8221</v>
      </c>
      <c r="H1306">
        <v>14</v>
      </c>
    </row>
    <row r="1307" spans="3:8" x14ac:dyDescent="0.3">
      <c r="C1307" t="s">
        <v>8219</v>
      </c>
      <c r="D1307">
        <v>37</v>
      </c>
      <c r="G1307" t="s">
        <v>8221</v>
      </c>
      <c r="H1307">
        <v>9</v>
      </c>
    </row>
    <row r="1308" spans="3:8" x14ac:dyDescent="0.3">
      <c r="C1308" t="s">
        <v>8219</v>
      </c>
      <c r="D1308">
        <v>150</v>
      </c>
      <c r="G1308" t="s">
        <v>8221</v>
      </c>
      <c r="H1308">
        <v>8</v>
      </c>
    </row>
    <row r="1309" spans="3:8" x14ac:dyDescent="0.3">
      <c r="C1309" t="s">
        <v>8219</v>
      </c>
      <c r="D1309">
        <v>56</v>
      </c>
      <c r="G1309" t="s">
        <v>8221</v>
      </c>
      <c r="H1309">
        <v>7</v>
      </c>
    </row>
    <row r="1310" spans="3:8" x14ac:dyDescent="0.3">
      <c r="C1310" t="s">
        <v>8219</v>
      </c>
      <c r="D1310">
        <v>18</v>
      </c>
      <c r="G1310" t="s">
        <v>8221</v>
      </c>
      <c r="H1310">
        <v>0</v>
      </c>
    </row>
    <row r="1311" spans="3:8" x14ac:dyDescent="0.3">
      <c r="C1311" t="s">
        <v>8219</v>
      </c>
      <c r="D1311">
        <v>60</v>
      </c>
      <c r="G1311" t="s">
        <v>8221</v>
      </c>
      <c r="H1311">
        <v>84</v>
      </c>
    </row>
    <row r="1312" spans="3:8" x14ac:dyDescent="0.3">
      <c r="C1312" t="s">
        <v>8219</v>
      </c>
      <c r="D1312">
        <v>67</v>
      </c>
      <c r="G1312" t="s">
        <v>8221</v>
      </c>
      <c r="H1312">
        <v>11</v>
      </c>
    </row>
    <row r="1313" spans="3:8" x14ac:dyDescent="0.3">
      <c r="C1313" t="s">
        <v>8219</v>
      </c>
      <c r="D1313">
        <v>35</v>
      </c>
      <c r="G1313" t="s">
        <v>8221</v>
      </c>
      <c r="H1313">
        <v>1</v>
      </c>
    </row>
    <row r="1314" spans="3:8" x14ac:dyDescent="0.3">
      <c r="C1314" t="s">
        <v>8219</v>
      </c>
      <c r="D1314">
        <v>34</v>
      </c>
      <c r="G1314" t="s">
        <v>8221</v>
      </c>
      <c r="H1314">
        <v>4</v>
      </c>
    </row>
    <row r="1315" spans="3:8" x14ac:dyDescent="0.3">
      <c r="C1315" t="s">
        <v>8219</v>
      </c>
      <c r="D1315">
        <v>36</v>
      </c>
      <c r="G1315" t="s">
        <v>8221</v>
      </c>
      <c r="H1315">
        <v>10</v>
      </c>
    </row>
    <row r="1316" spans="3:8" x14ac:dyDescent="0.3">
      <c r="C1316" t="s">
        <v>8219</v>
      </c>
      <c r="D1316">
        <v>18</v>
      </c>
      <c r="G1316" t="s">
        <v>8221</v>
      </c>
      <c r="H1316">
        <v>16</v>
      </c>
    </row>
    <row r="1317" spans="3:8" x14ac:dyDescent="0.3">
      <c r="C1317" t="s">
        <v>8219</v>
      </c>
      <c r="D1317">
        <v>25</v>
      </c>
      <c r="G1317" t="s">
        <v>8221</v>
      </c>
      <c r="H1317">
        <v>2</v>
      </c>
    </row>
    <row r="1318" spans="3:8" x14ac:dyDescent="0.3">
      <c r="C1318" t="s">
        <v>8219</v>
      </c>
      <c r="D1318">
        <v>21</v>
      </c>
      <c r="G1318" t="s">
        <v>8221</v>
      </c>
      <c r="H1318">
        <v>5</v>
      </c>
    </row>
    <row r="1319" spans="3:8" x14ac:dyDescent="0.3">
      <c r="C1319" t="s">
        <v>8219</v>
      </c>
      <c r="D1319">
        <v>151</v>
      </c>
      <c r="G1319" t="s">
        <v>8221</v>
      </c>
      <c r="H1319">
        <v>1</v>
      </c>
    </row>
    <row r="1320" spans="3:8" x14ac:dyDescent="0.3">
      <c r="C1320" t="s">
        <v>8219</v>
      </c>
      <c r="D1320">
        <v>489</v>
      </c>
      <c r="G1320" t="s">
        <v>8221</v>
      </c>
      <c r="H1320">
        <v>31</v>
      </c>
    </row>
    <row r="1321" spans="3:8" x14ac:dyDescent="0.3">
      <c r="C1321" t="s">
        <v>8219</v>
      </c>
      <c r="D1321">
        <v>50</v>
      </c>
      <c r="G1321" t="s">
        <v>8221</v>
      </c>
      <c r="H1321">
        <v>0</v>
      </c>
    </row>
    <row r="1322" spans="3:8" x14ac:dyDescent="0.3">
      <c r="C1322" t="s">
        <v>8219</v>
      </c>
      <c r="D1322">
        <v>321</v>
      </c>
      <c r="G1322" t="s">
        <v>8221</v>
      </c>
      <c r="H1322">
        <v>2</v>
      </c>
    </row>
    <row r="1323" spans="3:8" x14ac:dyDescent="0.3">
      <c r="C1323" t="s">
        <v>8219</v>
      </c>
      <c r="D1323">
        <v>1762</v>
      </c>
      <c r="G1323" t="s">
        <v>8221</v>
      </c>
      <c r="H1323">
        <v>7</v>
      </c>
    </row>
    <row r="1324" spans="3:8" x14ac:dyDescent="0.3">
      <c r="C1324" t="s">
        <v>8219</v>
      </c>
      <c r="D1324">
        <v>385</v>
      </c>
      <c r="G1324" t="s">
        <v>8221</v>
      </c>
      <c r="H1324">
        <v>16</v>
      </c>
    </row>
    <row r="1325" spans="3:8" x14ac:dyDescent="0.3">
      <c r="C1325" t="s">
        <v>8219</v>
      </c>
      <c r="D1325">
        <v>398</v>
      </c>
      <c r="G1325" t="s">
        <v>8221</v>
      </c>
      <c r="H1325">
        <v>4</v>
      </c>
    </row>
    <row r="1326" spans="3:8" x14ac:dyDescent="0.3">
      <c r="C1326" t="s">
        <v>8219</v>
      </c>
      <c r="D1326">
        <v>304</v>
      </c>
      <c r="G1326" t="s">
        <v>8221</v>
      </c>
      <c r="H1326">
        <v>4</v>
      </c>
    </row>
    <row r="1327" spans="3:8" x14ac:dyDescent="0.3">
      <c r="C1327" t="s">
        <v>8219</v>
      </c>
      <c r="D1327">
        <v>676</v>
      </c>
      <c r="G1327" t="s">
        <v>8221</v>
      </c>
      <c r="H1327">
        <v>4</v>
      </c>
    </row>
    <row r="1328" spans="3:8" x14ac:dyDescent="0.3">
      <c r="C1328" t="s">
        <v>8219</v>
      </c>
      <c r="D1328">
        <v>577</v>
      </c>
      <c r="G1328" t="s">
        <v>8221</v>
      </c>
      <c r="H1328">
        <v>3</v>
      </c>
    </row>
    <row r="1329" spans="3:8" x14ac:dyDescent="0.3">
      <c r="C1329" t="s">
        <v>8219</v>
      </c>
      <c r="D1329">
        <v>3663</v>
      </c>
      <c r="G1329" t="s">
        <v>8221</v>
      </c>
      <c r="H1329">
        <v>36</v>
      </c>
    </row>
    <row r="1330" spans="3:8" x14ac:dyDescent="0.3">
      <c r="C1330" t="s">
        <v>8219</v>
      </c>
      <c r="D1330">
        <v>294</v>
      </c>
      <c r="G1330" t="s">
        <v>8221</v>
      </c>
      <c r="H1330">
        <v>1</v>
      </c>
    </row>
    <row r="1331" spans="3:8" x14ac:dyDescent="0.3">
      <c r="C1331" t="s">
        <v>8219</v>
      </c>
      <c r="D1331">
        <v>28</v>
      </c>
      <c r="G1331" t="s">
        <v>8221</v>
      </c>
      <c r="H1331">
        <v>7</v>
      </c>
    </row>
    <row r="1332" spans="3:8" x14ac:dyDescent="0.3">
      <c r="C1332" t="s">
        <v>8219</v>
      </c>
      <c r="D1332">
        <v>100</v>
      </c>
      <c r="G1332" t="s">
        <v>8221</v>
      </c>
      <c r="H1332">
        <v>27</v>
      </c>
    </row>
    <row r="1333" spans="3:8" x14ac:dyDescent="0.3">
      <c r="C1333" t="s">
        <v>8219</v>
      </c>
      <c r="D1333">
        <v>72</v>
      </c>
      <c r="G1333" t="s">
        <v>8221</v>
      </c>
      <c r="H1333">
        <v>1</v>
      </c>
    </row>
    <row r="1334" spans="3:8" x14ac:dyDescent="0.3">
      <c r="C1334" t="s">
        <v>8219</v>
      </c>
      <c r="D1334">
        <v>238</v>
      </c>
      <c r="G1334" t="s">
        <v>8221</v>
      </c>
      <c r="H1334">
        <v>0</v>
      </c>
    </row>
    <row r="1335" spans="3:8" x14ac:dyDescent="0.3">
      <c r="C1335" t="s">
        <v>8219</v>
      </c>
      <c r="D1335">
        <v>159</v>
      </c>
      <c r="G1335" t="s">
        <v>8221</v>
      </c>
      <c r="H1335">
        <v>1</v>
      </c>
    </row>
    <row r="1336" spans="3:8" x14ac:dyDescent="0.3">
      <c r="C1336" t="s">
        <v>8219</v>
      </c>
      <c r="D1336">
        <v>77</v>
      </c>
      <c r="G1336" t="s">
        <v>8221</v>
      </c>
      <c r="H1336">
        <v>3</v>
      </c>
    </row>
    <row r="1337" spans="3:8" x14ac:dyDescent="0.3">
      <c r="C1337" t="s">
        <v>8219</v>
      </c>
      <c r="D1337">
        <v>53</v>
      </c>
      <c r="G1337" t="s">
        <v>8221</v>
      </c>
      <c r="H1337">
        <v>3</v>
      </c>
    </row>
    <row r="1338" spans="3:8" x14ac:dyDescent="0.3">
      <c r="C1338" t="s">
        <v>8219</v>
      </c>
      <c r="D1338">
        <v>1251</v>
      </c>
      <c r="G1338" t="s">
        <v>8221</v>
      </c>
      <c r="H1338">
        <v>3</v>
      </c>
    </row>
    <row r="1339" spans="3:8" x14ac:dyDescent="0.3">
      <c r="C1339" t="s">
        <v>8219</v>
      </c>
      <c r="D1339">
        <v>465</v>
      </c>
      <c r="G1339" t="s">
        <v>8221</v>
      </c>
      <c r="H1339">
        <v>0</v>
      </c>
    </row>
    <row r="1340" spans="3:8" x14ac:dyDescent="0.3">
      <c r="C1340" t="s">
        <v>8219</v>
      </c>
      <c r="D1340">
        <v>74</v>
      </c>
      <c r="G1340" t="s">
        <v>8221</v>
      </c>
      <c r="H1340">
        <v>6</v>
      </c>
    </row>
    <row r="1341" spans="3:8" x14ac:dyDescent="0.3">
      <c r="C1341" t="s">
        <v>8219</v>
      </c>
      <c r="D1341">
        <v>62</v>
      </c>
      <c r="G1341" t="s">
        <v>8221</v>
      </c>
      <c r="H1341">
        <v>17</v>
      </c>
    </row>
    <row r="1342" spans="3:8" x14ac:dyDescent="0.3">
      <c r="C1342" t="s">
        <v>8219</v>
      </c>
      <c r="D1342">
        <v>3468</v>
      </c>
      <c r="G1342" t="s">
        <v>8221</v>
      </c>
      <c r="H1342">
        <v>40</v>
      </c>
    </row>
    <row r="1343" spans="3:8" x14ac:dyDescent="0.3">
      <c r="C1343" t="s">
        <v>8219</v>
      </c>
      <c r="D1343">
        <v>52</v>
      </c>
      <c r="G1343" t="s">
        <v>8221</v>
      </c>
      <c r="H1343">
        <v>3</v>
      </c>
    </row>
    <row r="1344" spans="3:8" x14ac:dyDescent="0.3">
      <c r="C1344" t="s">
        <v>8219</v>
      </c>
      <c r="D1344">
        <v>50</v>
      </c>
      <c r="G1344" t="s">
        <v>8221</v>
      </c>
      <c r="H1344">
        <v>1</v>
      </c>
    </row>
    <row r="1345" spans="3:8" x14ac:dyDescent="0.3">
      <c r="C1345" t="s">
        <v>8219</v>
      </c>
      <c r="D1345">
        <v>45</v>
      </c>
      <c r="G1345" t="s">
        <v>8221</v>
      </c>
      <c r="H1345">
        <v>2</v>
      </c>
    </row>
    <row r="1346" spans="3:8" x14ac:dyDescent="0.3">
      <c r="C1346" t="s">
        <v>8219</v>
      </c>
      <c r="D1346">
        <v>21</v>
      </c>
      <c r="G1346" t="s">
        <v>8221</v>
      </c>
      <c r="H1346">
        <v>7</v>
      </c>
    </row>
    <row r="1347" spans="3:8" x14ac:dyDescent="0.3">
      <c r="C1347" t="s">
        <v>8219</v>
      </c>
      <c r="D1347">
        <v>100</v>
      </c>
      <c r="G1347" t="s">
        <v>8221</v>
      </c>
      <c r="H1347">
        <v>14</v>
      </c>
    </row>
    <row r="1348" spans="3:8" x14ac:dyDescent="0.3">
      <c r="C1348" t="s">
        <v>8219</v>
      </c>
      <c r="D1348">
        <v>81</v>
      </c>
      <c r="G1348" t="s">
        <v>8221</v>
      </c>
      <c r="H1348">
        <v>0</v>
      </c>
    </row>
    <row r="1349" spans="3:8" x14ac:dyDescent="0.3">
      <c r="C1349" t="s">
        <v>8219</v>
      </c>
      <c r="D1349">
        <v>286</v>
      </c>
      <c r="G1349" t="s">
        <v>8221</v>
      </c>
      <c r="H1349">
        <v>0</v>
      </c>
    </row>
    <row r="1350" spans="3:8" x14ac:dyDescent="0.3">
      <c r="C1350" t="s">
        <v>8219</v>
      </c>
      <c r="D1350">
        <v>42</v>
      </c>
      <c r="G1350" t="s">
        <v>8221</v>
      </c>
      <c r="H1350">
        <v>1</v>
      </c>
    </row>
    <row r="1351" spans="3:8" x14ac:dyDescent="0.3">
      <c r="C1351" t="s">
        <v>8219</v>
      </c>
      <c r="D1351">
        <v>199</v>
      </c>
      <c r="G1351" t="s">
        <v>8221</v>
      </c>
      <c r="H1351">
        <v>12</v>
      </c>
    </row>
    <row r="1352" spans="3:8" x14ac:dyDescent="0.3">
      <c r="C1352" t="s">
        <v>8219</v>
      </c>
      <c r="D1352">
        <v>25</v>
      </c>
      <c r="G1352" t="s">
        <v>8221</v>
      </c>
      <c r="H1352">
        <v>12</v>
      </c>
    </row>
    <row r="1353" spans="3:8" x14ac:dyDescent="0.3">
      <c r="C1353" t="s">
        <v>8219</v>
      </c>
      <c r="D1353">
        <v>84</v>
      </c>
      <c r="G1353" t="s">
        <v>8221</v>
      </c>
      <c r="H1353">
        <v>23</v>
      </c>
    </row>
    <row r="1354" spans="3:8" x14ac:dyDescent="0.3">
      <c r="C1354" t="s">
        <v>8219</v>
      </c>
      <c r="D1354">
        <v>50</v>
      </c>
      <c r="G1354" t="s">
        <v>8221</v>
      </c>
      <c r="H1354">
        <v>0</v>
      </c>
    </row>
    <row r="1355" spans="3:8" x14ac:dyDescent="0.3">
      <c r="C1355" t="s">
        <v>8219</v>
      </c>
      <c r="D1355">
        <v>26</v>
      </c>
      <c r="G1355" t="s">
        <v>8221</v>
      </c>
      <c r="H1355">
        <v>10</v>
      </c>
    </row>
    <row r="1356" spans="3:8" x14ac:dyDescent="0.3">
      <c r="C1356" t="s">
        <v>8219</v>
      </c>
      <c r="D1356">
        <v>14</v>
      </c>
      <c r="G1356" t="s">
        <v>8221</v>
      </c>
      <c r="H1356">
        <v>5</v>
      </c>
    </row>
    <row r="1357" spans="3:8" x14ac:dyDescent="0.3">
      <c r="C1357" t="s">
        <v>8219</v>
      </c>
      <c r="D1357">
        <v>49</v>
      </c>
      <c r="G1357" t="s">
        <v>8221</v>
      </c>
      <c r="H1357">
        <v>1</v>
      </c>
    </row>
    <row r="1358" spans="3:8" x14ac:dyDescent="0.3">
      <c r="C1358" t="s">
        <v>8219</v>
      </c>
      <c r="D1358">
        <v>69</v>
      </c>
      <c r="G1358" t="s">
        <v>8221</v>
      </c>
      <c r="H1358">
        <v>2</v>
      </c>
    </row>
    <row r="1359" spans="3:8" x14ac:dyDescent="0.3">
      <c r="C1359" t="s">
        <v>8219</v>
      </c>
      <c r="D1359">
        <v>60</v>
      </c>
      <c r="G1359" t="s">
        <v>8221</v>
      </c>
      <c r="H1359">
        <v>2</v>
      </c>
    </row>
    <row r="1360" spans="3:8" x14ac:dyDescent="0.3">
      <c r="C1360" t="s">
        <v>8219</v>
      </c>
      <c r="D1360">
        <v>80</v>
      </c>
      <c r="G1360" t="s">
        <v>8221</v>
      </c>
      <c r="H1360">
        <v>0</v>
      </c>
    </row>
    <row r="1361" spans="3:8" x14ac:dyDescent="0.3">
      <c r="C1361" t="s">
        <v>8219</v>
      </c>
      <c r="D1361">
        <v>56</v>
      </c>
      <c r="G1361" t="s">
        <v>8221</v>
      </c>
      <c r="H1361">
        <v>13</v>
      </c>
    </row>
    <row r="1362" spans="3:8" x14ac:dyDescent="0.3">
      <c r="C1362" t="s">
        <v>8219</v>
      </c>
      <c r="D1362">
        <v>104</v>
      </c>
      <c r="G1362" t="s">
        <v>8221</v>
      </c>
      <c r="H1362">
        <v>0</v>
      </c>
    </row>
    <row r="1363" spans="3:8" x14ac:dyDescent="0.3">
      <c r="C1363" t="s">
        <v>8219</v>
      </c>
      <c r="D1363">
        <v>46</v>
      </c>
      <c r="G1363" t="s">
        <v>8221</v>
      </c>
      <c r="H1363">
        <v>1</v>
      </c>
    </row>
    <row r="1364" spans="3:8" x14ac:dyDescent="0.3">
      <c r="C1364" t="s">
        <v>8219</v>
      </c>
      <c r="D1364">
        <v>206</v>
      </c>
      <c r="G1364" t="s">
        <v>8221</v>
      </c>
      <c r="H1364">
        <v>5</v>
      </c>
    </row>
    <row r="1365" spans="3:8" x14ac:dyDescent="0.3">
      <c r="C1365" t="s">
        <v>8219</v>
      </c>
      <c r="D1365">
        <v>18</v>
      </c>
      <c r="G1365" t="s">
        <v>8221</v>
      </c>
      <c r="H1365">
        <v>2</v>
      </c>
    </row>
    <row r="1366" spans="3:8" x14ac:dyDescent="0.3">
      <c r="C1366" t="s">
        <v>8219</v>
      </c>
      <c r="D1366">
        <v>28</v>
      </c>
      <c r="G1366" t="s">
        <v>8221</v>
      </c>
      <c r="H1366">
        <v>0</v>
      </c>
    </row>
    <row r="1367" spans="3:8" x14ac:dyDescent="0.3">
      <c r="C1367" t="s">
        <v>8219</v>
      </c>
      <c r="D1367">
        <v>11</v>
      </c>
      <c r="G1367" t="s">
        <v>8221</v>
      </c>
      <c r="H1367">
        <v>32</v>
      </c>
    </row>
    <row r="1368" spans="3:8" x14ac:dyDescent="0.3">
      <c r="C1368" t="s">
        <v>8219</v>
      </c>
      <c r="D1368">
        <v>263</v>
      </c>
      <c r="G1368" t="s">
        <v>8221</v>
      </c>
      <c r="H1368">
        <v>1</v>
      </c>
    </row>
    <row r="1369" spans="3:8" x14ac:dyDescent="0.3">
      <c r="C1369" t="s">
        <v>8219</v>
      </c>
      <c r="D1369">
        <v>394</v>
      </c>
      <c r="G1369" t="s">
        <v>8221</v>
      </c>
      <c r="H1369">
        <v>1</v>
      </c>
    </row>
    <row r="1370" spans="3:8" x14ac:dyDescent="0.3">
      <c r="C1370" t="s">
        <v>8219</v>
      </c>
      <c r="D1370">
        <v>1049</v>
      </c>
      <c r="G1370" t="s">
        <v>8221</v>
      </c>
      <c r="H1370">
        <v>1</v>
      </c>
    </row>
    <row r="1371" spans="3:8" x14ac:dyDescent="0.3">
      <c r="C1371" t="s">
        <v>8219</v>
      </c>
      <c r="D1371">
        <v>308</v>
      </c>
      <c r="G1371" t="s">
        <v>8221</v>
      </c>
      <c r="H1371">
        <v>0</v>
      </c>
    </row>
    <row r="1372" spans="3:8" x14ac:dyDescent="0.3">
      <c r="C1372" t="s">
        <v>8219</v>
      </c>
      <c r="D1372">
        <v>1088</v>
      </c>
      <c r="G1372" t="s">
        <v>8221</v>
      </c>
      <c r="H1372">
        <v>0</v>
      </c>
    </row>
    <row r="1373" spans="3:8" x14ac:dyDescent="0.3">
      <c r="C1373" t="s">
        <v>8219</v>
      </c>
      <c r="D1373">
        <v>73</v>
      </c>
      <c r="G1373" t="s">
        <v>8221</v>
      </c>
      <c r="H1373">
        <v>8</v>
      </c>
    </row>
    <row r="1374" spans="3:8" x14ac:dyDescent="0.3">
      <c r="C1374" t="s">
        <v>8219</v>
      </c>
      <c r="D1374">
        <v>143</v>
      </c>
      <c r="G1374" t="s">
        <v>8221</v>
      </c>
      <c r="H1374">
        <v>0</v>
      </c>
    </row>
    <row r="1375" spans="3:8" x14ac:dyDescent="0.3">
      <c r="C1375" t="s">
        <v>8219</v>
      </c>
      <c r="D1375">
        <v>1420</v>
      </c>
      <c r="G1375" t="s">
        <v>8221</v>
      </c>
      <c r="H1375">
        <v>1</v>
      </c>
    </row>
    <row r="1376" spans="3:8" x14ac:dyDescent="0.3">
      <c r="C1376" t="s">
        <v>8219</v>
      </c>
      <c r="D1376">
        <v>305</v>
      </c>
      <c r="G1376" t="s">
        <v>8221</v>
      </c>
      <c r="H1376">
        <v>16</v>
      </c>
    </row>
    <row r="1377" spans="3:8" x14ac:dyDescent="0.3">
      <c r="C1377" t="s">
        <v>8219</v>
      </c>
      <c r="D1377">
        <v>551</v>
      </c>
      <c r="G1377" t="s">
        <v>8221</v>
      </c>
      <c r="H1377">
        <v>12</v>
      </c>
    </row>
    <row r="1378" spans="3:8" x14ac:dyDescent="0.3">
      <c r="C1378" t="s">
        <v>8219</v>
      </c>
      <c r="D1378">
        <v>187</v>
      </c>
      <c r="G1378" t="s">
        <v>8221</v>
      </c>
      <c r="H1378">
        <v>4</v>
      </c>
    </row>
    <row r="1379" spans="3:8" x14ac:dyDescent="0.3">
      <c r="C1379" t="s">
        <v>8219</v>
      </c>
      <c r="D1379">
        <v>325</v>
      </c>
      <c r="G1379" t="s">
        <v>8221</v>
      </c>
      <c r="H1379">
        <v>2</v>
      </c>
    </row>
    <row r="1380" spans="3:8" x14ac:dyDescent="0.3">
      <c r="C1380" t="s">
        <v>8219</v>
      </c>
      <c r="D1380">
        <v>148</v>
      </c>
      <c r="G1380" t="s">
        <v>8221</v>
      </c>
      <c r="H1380">
        <v>3</v>
      </c>
    </row>
    <row r="1381" spans="3:8" x14ac:dyDescent="0.3">
      <c r="C1381" t="s">
        <v>8219</v>
      </c>
      <c r="D1381">
        <v>69</v>
      </c>
      <c r="G1381" t="s">
        <v>8221</v>
      </c>
      <c r="H1381">
        <v>0</v>
      </c>
    </row>
    <row r="1382" spans="3:8" x14ac:dyDescent="0.3">
      <c r="C1382" t="s">
        <v>8219</v>
      </c>
      <c r="D1382">
        <v>173</v>
      </c>
      <c r="G1382" t="s">
        <v>8221</v>
      </c>
      <c r="H1382">
        <v>3</v>
      </c>
    </row>
    <row r="1383" spans="3:8" x14ac:dyDescent="0.3">
      <c r="C1383" t="s">
        <v>8219</v>
      </c>
      <c r="D1383">
        <v>269</v>
      </c>
      <c r="G1383" t="s">
        <v>8221</v>
      </c>
      <c r="H1383">
        <v>4</v>
      </c>
    </row>
    <row r="1384" spans="3:8" x14ac:dyDescent="0.3">
      <c r="C1384" t="s">
        <v>8219</v>
      </c>
      <c r="D1384">
        <v>185</v>
      </c>
      <c r="G1384" t="s">
        <v>8221</v>
      </c>
      <c r="H1384">
        <v>2</v>
      </c>
    </row>
    <row r="1385" spans="3:8" x14ac:dyDescent="0.3">
      <c r="C1385" t="s">
        <v>8219</v>
      </c>
      <c r="D1385">
        <v>176</v>
      </c>
      <c r="G1385" t="s">
        <v>8221</v>
      </c>
      <c r="H1385">
        <v>10</v>
      </c>
    </row>
    <row r="1386" spans="3:8" x14ac:dyDescent="0.3">
      <c r="C1386" t="s">
        <v>8219</v>
      </c>
      <c r="D1386">
        <v>1019</v>
      </c>
      <c r="G1386" t="s">
        <v>8221</v>
      </c>
      <c r="H1386">
        <v>11</v>
      </c>
    </row>
    <row r="1387" spans="3:8" x14ac:dyDescent="0.3">
      <c r="C1387" t="s">
        <v>8219</v>
      </c>
      <c r="D1387">
        <v>113</v>
      </c>
      <c r="G1387" t="s">
        <v>8221</v>
      </c>
      <c r="H1387">
        <v>6</v>
      </c>
    </row>
    <row r="1388" spans="3:8" x14ac:dyDescent="0.3">
      <c r="C1388" t="s">
        <v>8219</v>
      </c>
      <c r="D1388">
        <v>404</v>
      </c>
      <c r="G1388" t="s">
        <v>8221</v>
      </c>
      <c r="H1388">
        <v>2</v>
      </c>
    </row>
    <row r="1389" spans="3:8" x14ac:dyDescent="0.3">
      <c r="C1389" t="s">
        <v>8219</v>
      </c>
      <c r="D1389">
        <v>707</v>
      </c>
      <c r="G1389" t="s">
        <v>8221</v>
      </c>
      <c r="H1389">
        <v>6</v>
      </c>
    </row>
    <row r="1390" spans="3:8" x14ac:dyDescent="0.3">
      <c r="C1390" t="s">
        <v>8219</v>
      </c>
      <c r="D1390">
        <v>392</v>
      </c>
      <c r="G1390" t="s">
        <v>8221</v>
      </c>
      <c r="H1390">
        <v>8</v>
      </c>
    </row>
    <row r="1391" spans="3:8" x14ac:dyDescent="0.3">
      <c r="C1391" t="s">
        <v>8219</v>
      </c>
      <c r="D1391">
        <v>23</v>
      </c>
      <c r="G1391" t="s">
        <v>8221</v>
      </c>
      <c r="H1391">
        <v>37</v>
      </c>
    </row>
    <row r="1392" spans="3:8" x14ac:dyDescent="0.3">
      <c r="C1392" t="s">
        <v>8219</v>
      </c>
      <c r="D1392">
        <v>682</v>
      </c>
      <c r="G1392" t="s">
        <v>8221</v>
      </c>
      <c r="H1392">
        <v>11</v>
      </c>
    </row>
    <row r="1393" spans="3:8" x14ac:dyDescent="0.3">
      <c r="C1393" t="s">
        <v>8219</v>
      </c>
      <c r="D1393">
        <v>37</v>
      </c>
      <c r="G1393" t="s">
        <v>8221</v>
      </c>
      <c r="H1393">
        <v>0</v>
      </c>
    </row>
    <row r="1394" spans="3:8" x14ac:dyDescent="0.3">
      <c r="C1394" t="s">
        <v>8219</v>
      </c>
      <c r="D1394">
        <v>146</v>
      </c>
      <c r="G1394" t="s">
        <v>8221</v>
      </c>
      <c r="H1394">
        <v>10</v>
      </c>
    </row>
    <row r="1395" spans="3:8" x14ac:dyDescent="0.3">
      <c r="C1395" t="s">
        <v>8219</v>
      </c>
      <c r="D1395">
        <v>119</v>
      </c>
      <c r="G1395" t="s">
        <v>8221</v>
      </c>
      <c r="H1395">
        <v>6</v>
      </c>
    </row>
    <row r="1396" spans="3:8" x14ac:dyDescent="0.3">
      <c r="C1396" t="s">
        <v>8219</v>
      </c>
      <c r="D1396">
        <v>163</v>
      </c>
      <c r="G1396" t="s">
        <v>8221</v>
      </c>
      <c r="H1396">
        <v>8</v>
      </c>
    </row>
    <row r="1397" spans="3:8" x14ac:dyDescent="0.3">
      <c r="C1397" t="s">
        <v>8219</v>
      </c>
      <c r="D1397">
        <v>339</v>
      </c>
      <c r="G1397" t="s">
        <v>8221</v>
      </c>
      <c r="H1397">
        <v>6</v>
      </c>
    </row>
    <row r="1398" spans="3:8" x14ac:dyDescent="0.3">
      <c r="C1398" t="s">
        <v>8219</v>
      </c>
      <c r="D1398">
        <v>58</v>
      </c>
      <c r="G1398" t="s">
        <v>8221</v>
      </c>
      <c r="H1398">
        <v>7</v>
      </c>
    </row>
    <row r="1399" spans="3:8" x14ac:dyDescent="0.3">
      <c r="C1399" t="s">
        <v>8219</v>
      </c>
      <c r="D1399">
        <v>456</v>
      </c>
      <c r="G1399" t="s">
        <v>8221</v>
      </c>
      <c r="H1399">
        <v>7</v>
      </c>
    </row>
    <row r="1400" spans="3:8" x14ac:dyDescent="0.3">
      <c r="C1400" t="s">
        <v>8219</v>
      </c>
      <c r="D1400">
        <v>15</v>
      </c>
      <c r="G1400" t="s">
        <v>8221</v>
      </c>
      <c r="H1400">
        <v>5</v>
      </c>
    </row>
    <row r="1401" spans="3:8" x14ac:dyDescent="0.3">
      <c r="C1401" t="s">
        <v>8219</v>
      </c>
      <c r="D1401">
        <v>191</v>
      </c>
      <c r="G1401" t="s">
        <v>8221</v>
      </c>
      <c r="H1401">
        <v>46</v>
      </c>
    </row>
    <row r="1402" spans="3:8" x14ac:dyDescent="0.3">
      <c r="C1402" t="s">
        <v>8219</v>
      </c>
      <c r="D1402">
        <v>17</v>
      </c>
      <c r="G1402" t="s">
        <v>8221</v>
      </c>
      <c r="H1402">
        <v>10</v>
      </c>
    </row>
    <row r="1403" spans="3:8" x14ac:dyDescent="0.3">
      <c r="C1403" t="s">
        <v>8219</v>
      </c>
      <c r="D1403">
        <v>28</v>
      </c>
      <c r="G1403" t="s">
        <v>8221</v>
      </c>
      <c r="H1403">
        <v>19</v>
      </c>
    </row>
    <row r="1404" spans="3:8" x14ac:dyDescent="0.3">
      <c r="C1404" t="s">
        <v>8219</v>
      </c>
      <c r="D1404">
        <v>18</v>
      </c>
      <c r="G1404" t="s">
        <v>8221</v>
      </c>
      <c r="H1404">
        <v>13</v>
      </c>
    </row>
    <row r="1405" spans="3:8" x14ac:dyDescent="0.3">
      <c r="C1405" t="s">
        <v>8219</v>
      </c>
      <c r="D1405">
        <v>61</v>
      </c>
      <c r="G1405" t="s">
        <v>8221</v>
      </c>
      <c r="H1405">
        <v>13</v>
      </c>
    </row>
    <row r="1406" spans="3:8" x14ac:dyDescent="0.3">
      <c r="C1406" t="s">
        <v>8219</v>
      </c>
      <c r="D1406">
        <v>108</v>
      </c>
      <c r="G1406" t="s">
        <v>8221</v>
      </c>
      <c r="H1406">
        <v>4</v>
      </c>
    </row>
    <row r="1407" spans="3:8" x14ac:dyDescent="0.3">
      <c r="C1407" t="s">
        <v>8219</v>
      </c>
      <c r="D1407">
        <v>142</v>
      </c>
      <c r="G1407" t="s">
        <v>8221</v>
      </c>
      <c r="H1407">
        <v>0</v>
      </c>
    </row>
    <row r="1408" spans="3:8" x14ac:dyDescent="0.3">
      <c r="C1408" t="s">
        <v>8219</v>
      </c>
      <c r="D1408">
        <v>74</v>
      </c>
      <c r="G1408" t="s">
        <v>8221</v>
      </c>
      <c r="H1408">
        <v>3</v>
      </c>
    </row>
    <row r="1409" spans="3:8" x14ac:dyDescent="0.3">
      <c r="C1409" t="s">
        <v>8219</v>
      </c>
      <c r="D1409">
        <v>38</v>
      </c>
      <c r="G1409" t="s">
        <v>8221</v>
      </c>
      <c r="H1409">
        <v>1</v>
      </c>
    </row>
    <row r="1410" spans="3:8" x14ac:dyDescent="0.3">
      <c r="C1410" t="s">
        <v>8219</v>
      </c>
      <c r="D1410">
        <v>20</v>
      </c>
      <c r="G1410" t="s">
        <v>8221</v>
      </c>
      <c r="H1410">
        <v>9</v>
      </c>
    </row>
    <row r="1411" spans="3:8" x14ac:dyDescent="0.3">
      <c r="C1411" t="s">
        <v>8219</v>
      </c>
      <c r="D1411">
        <v>24</v>
      </c>
      <c r="G1411" t="s">
        <v>8221</v>
      </c>
      <c r="H1411">
        <v>1</v>
      </c>
    </row>
    <row r="1412" spans="3:8" x14ac:dyDescent="0.3">
      <c r="C1412" t="s">
        <v>8219</v>
      </c>
      <c r="D1412">
        <v>66</v>
      </c>
      <c r="G1412" t="s">
        <v>8221</v>
      </c>
      <c r="H1412">
        <v>1</v>
      </c>
    </row>
    <row r="1413" spans="3:8" x14ac:dyDescent="0.3">
      <c r="C1413" t="s">
        <v>8219</v>
      </c>
      <c r="D1413">
        <v>28</v>
      </c>
      <c r="G1413" t="s">
        <v>8221</v>
      </c>
      <c r="H1413">
        <v>4</v>
      </c>
    </row>
    <row r="1414" spans="3:8" x14ac:dyDescent="0.3">
      <c r="C1414" t="s">
        <v>8219</v>
      </c>
      <c r="D1414">
        <v>24</v>
      </c>
      <c r="G1414" t="s">
        <v>8221</v>
      </c>
      <c r="H1414">
        <v>17</v>
      </c>
    </row>
    <row r="1415" spans="3:8" x14ac:dyDescent="0.3">
      <c r="C1415" t="s">
        <v>8219</v>
      </c>
      <c r="D1415">
        <v>73</v>
      </c>
      <c r="G1415" t="s">
        <v>8221</v>
      </c>
      <c r="H1415">
        <v>0</v>
      </c>
    </row>
    <row r="1416" spans="3:8" x14ac:dyDescent="0.3">
      <c r="C1416" t="s">
        <v>8219</v>
      </c>
      <c r="D1416">
        <v>3</v>
      </c>
      <c r="G1416" t="s">
        <v>8221</v>
      </c>
      <c r="H1416">
        <v>12</v>
      </c>
    </row>
    <row r="1417" spans="3:8" x14ac:dyDescent="0.3">
      <c r="C1417" t="s">
        <v>8219</v>
      </c>
      <c r="D1417">
        <v>20</v>
      </c>
      <c r="G1417" t="s">
        <v>8221</v>
      </c>
      <c r="H1417">
        <v>14</v>
      </c>
    </row>
    <row r="1418" spans="3:8" x14ac:dyDescent="0.3">
      <c r="C1418" t="s">
        <v>8219</v>
      </c>
      <c r="D1418">
        <v>21</v>
      </c>
      <c r="G1418" t="s">
        <v>8221</v>
      </c>
      <c r="H1418">
        <v>1</v>
      </c>
    </row>
    <row r="1419" spans="3:8" x14ac:dyDescent="0.3">
      <c r="C1419" t="s">
        <v>8219</v>
      </c>
      <c r="D1419">
        <v>94</v>
      </c>
      <c r="G1419" t="s">
        <v>8221</v>
      </c>
      <c r="H1419">
        <v>14</v>
      </c>
    </row>
    <row r="1420" spans="3:8" x14ac:dyDescent="0.3">
      <c r="C1420" t="s">
        <v>8219</v>
      </c>
      <c r="D1420">
        <v>139</v>
      </c>
      <c r="G1420" t="s">
        <v>8221</v>
      </c>
      <c r="H1420">
        <v>4</v>
      </c>
    </row>
    <row r="1421" spans="3:8" x14ac:dyDescent="0.3">
      <c r="C1421" t="s">
        <v>8219</v>
      </c>
      <c r="D1421">
        <v>130</v>
      </c>
      <c r="G1421" t="s">
        <v>8221</v>
      </c>
      <c r="H1421">
        <v>2</v>
      </c>
    </row>
    <row r="1422" spans="3:8" x14ac:dyDescent="0.3">
      <c r="C1422" t="s">
        <v>8219</v>
      </c>
      <c r="D1422">
        <v>31</v>
      </c>
      <c r="G1422" t="s">
        <v>8221</v>
      </c>
      <c r="H1422">
        <v>1</v>
      </c>
    </row>
    <row r="1423" spans="3:8" x14ac:dyDescent="0.3">
      <c r="C1423" t="s">
        <v>8219</v>
      </c>
      <c r="D1423">
        <v>13</v>
      </c>
      <c r="G1423" t="s">
        <v>8221</v>
      </c>
      <c r="H1423">
        <v>2</v>
      </c>
    </row>
    <row r="1424" spans="3:8" x14ac:dyDescent="0.3">
      <c r="C1424" t="s">
        <v>8219</v>
      </c>
      <c r="D1424">
        <v>90</v>
      </c>
      <c r="G1424" t="s">
        <v>8221</v>
      </c>
      <c r="H1424">
        <v>1</v>
      </c>
    </row>
    <row r="1425" spans="3:8" x14ac:dyDescent="0.3">
      <c r="C1425" t="s">
        <v>8219</v>
      </c>
      <c r="D1425">
        <v>141</v>
      </c>
      <c r="G1425" t="s">
        <v>8221</v>
      </c>
      <c r="H1425">
        <v>1</v>
      </c>
    </row>
    <row r="1426" spans="3:8" x14ac:dyDescent="0.3">
      <c r="C1426" t="s">
        <v>8219</v>
      </c>
      <c r="D1426">
        <v>23</v>
      </c>
      <c r="G1426" t="s">
        <v>8221</v>
      </c>
      <c r="H1426">
        <v>4</v>
      </c>
    </row>
    <row r="1427" spans="3:8" x14ac:dyDescent="0.3">
      <c r="C1427" t="s">
        <v>8219</v>
      </c>
      <c r="D1427">
        <v>18</v>
      </c>
      <c r="G1427" t="s">
        <v>8221</v>
      </c>
      <c r="H1427">
        <v>3</v>
      </c>
    </row>
    <row r="1428" spans="3:8" x14ac:dyDescent="0.3">
      <c r="C1428" t="s">
        <v>8219</v>
      </c>
      <c r="D1428">
        <v>76</v>
      </c>
      <c r="G1428" t="s">
        <v>8221</v>
      </c>
      <c r="H1428">
        <v>38</v>
      </c>
    </row>
    <row r="1429" spans="3:8" x14ac:dyDescent="0.3">
      <c r="C1429" t="s">
        <v>8219</v>
      </c>
      <c r="D1429">
        <v>93</v>
      </c>
      <c r="G1429" t="s">
        <v>8221</v>
      </c>
      <c r="H1429">
        <v>4</v>
      </c>
    </row>
    <row r="1430" spans="3:8" x14ac:dyDescent="0.3">
      <c r="C1430" t="s">
        <v>8219</v>
      </c>
      <c r="D1430">
        <v>69</v>
      </c>
      <c r="G1430" t="s">
        <v>8221</v>
      </c>
      <c r="H1430">
        <v>0</v>
      </c>
    </row>
    <row r="1431" spans="3:8" x14ac:dyDescent="0.3">
      <c r="C1431" t="s">
        <v>8219</v>
      </c>
      <c r="D1431">
        <v>21</v>
      </c>
      <c r="G1431" t="s">
        <v>8221</v>
      </c>
      <c r="H1431">
        <v>2</v>
      </c>
    </row>
    <row r="1432" spans="3:8" x14ac:dyDescent="0.3">
      <c r="C1432" t="s">
        <v>8219</v>
      </c>
      <c r="D1432">
        <v>57</v>
      </c>
      <c r="G1432" t="s">
        <v>8221</v>
      </c>
      <c r="H1432">
        <v>0</v>
      </c>
    </row>
    <row r="1433" spans="3:8" x14ac:dyDescent="0.3">
      <c r="C1433" t="s">
        <v>8219</v>
      </c>
      <c r="D1433">
        <v>108</v>
      </c>
      <c r="G1433" t="s">
        <v>8221</v>
      </c>
      <c r="H1433">
        <v>1</v>
      </c>
    </row>
    <row r="1434" spans="3:8" x14ac:dyDescent="0.3">
      <c r="C1434" t="s">
        <v>8219</v>
      </c>
      <c r="D1434">
        <v>83</v>
      </c>
      <c r="G1434" t="s">
        <v>8221</v>
      </c>
      <c r="H1434">
        <v>7</v>
      </c>
    </row>
    <row r="1435" spans="3:8" x14ac:dyDescent="0.3">
      <c r="C1435" t="s">
        <v>8219</v>
      </c>
      <c r="D1435">
        <v>96</v>
      </c>
      <c r="G1435" t="s">
        <v>8221</v>
      </c>
      <c r="H1435">
        <v>2</v>
      </c>
    </row>
    <row r="1436" spans="3:8" x14ac:dyDescent="0.3">
      <c r="C1436" t="s">
        <v>8219</v>
      </c>
      <c r="D1436">
        <v>64</v>
      </c>
      <c r="G1436" t="s">
        <v>8221</v>
      </c>
      <c r="H1436">
        <v>4</v>
      </c>
    </row>
    <row r="1437" spans="3:8" x14ac:dyDescent="0.3">
      <c r="C1437" t="s">
        <v>8219</v>
      </c>
      <c r="D1437">
        <v>14</v>
      </c>
      <c r="G1437" t="s">
        <v>8221</v>
      </c>
      <c r="H1437">
        <v>4</v>
      </c>
    </row>
    <row r="1438" spans="3:8" x14ac:dyDescent="0.3">
      <c r="C1438" t="s">
        <v>8219</v>
      </c>
      <c r="D1438">
        <v>169</v>
      </c>
      <c r="G1438" t="s">
        <v>8221</v>
      </c>
      <c r="H1438">
        <v>3</v>
      </c>
    </row>
    <row r="1439" spans="3:8" x14ac:dyDescent="0.3">
      <c r="C1439" t="s">
        <v>8219</v>
      </c>
      <c r="D1439">
        <v>33</v>
      </c>
      <c r="G1439" t="s">
        <v>8221</v>
      </c>
      <c r="H1439">
        <v>2</v>
      </c>
    </row>
    <row r="1440" spans="3:8" x14ac:dyDescent="0.3">
      <c r="C1440" t="s">
        <v>8219</v>
      </c>
      <c r="D1440">
        <v>102</v>
      </c>
      <c r="G1440" t="s">
        <v>8221</v>
      </c>
      <c r="H1440">
        <v>197</v>
      </c>
    </row>
    <row r="1441" spans="3:8" x14ac:dyDescent="0.3">
      <c r="C1441" t="s">
        <v>8219</v>
      </c>
      <c r="D1441">
        <v>104</v>
      </c>
      <c r="G1441" t="s">
        <v>8221</v>
      </c>
      <c r="H1441">
        <v>0</v>
      </c>
    </row>
    <row r="1442" spans="3:8" x14ac:dyDescent="0.3">
      <c r="C1442" t="s">
        <v>8219</v>
      </c>
      <c r="D1442">
        <v>20</v>
      </c>
      <c r="G1442" t="s">
        <v>8221</v>
      </c>
      <c r="H1442">
        <v>1</v>
      </c>
    </row>
    <row r="1443" spans="3:8" x14ac:dyDescent="0.3">
      <c r="C1443" t="s">
        <v>8219</v>
      </c>
      <c r="D1443">
        <v>35</v>
      </c>
      <c r="G1443" t="s">
        <v>8221</v>
      </c>
      <c r="H1443">
        <v>4</v>
      </c>
    </row>
    <row r="1444" spans="3:8" x14ac:dyDescent="0.3">
      <c r="C1444" t="s">
        <v>8219</v>
      </c>
      <c r="D1444">
        <v>94</v>
      </c>
      <c r="G1444" t="s">
        <v>8221</v>
      </c>
      <c r="H1444">
        <v>0</v>
      </c>
    </row>
    <row r="1445" spans="3:8" x14ac:dyDescent="0.3">
      <c r="C1445" t="s">
        <v>8219</v>
      </c>
      <c r="D1445">
        <v>14</v>
      </c>
      <c r="G1445" t="s">
        <v>8221</v>
      </c>
      <c r="H1445">
        <v>7</v>
      </c>
    </row>
    <row r="1446" spans="3:8" x14ac:dyDescent="0.3">
      <c r="C1446" t="s">
        <v>8219</v>
      </c>
      <c r="D1446">
        <v>15</v>
      </c>
      <c r="G1446" t="s">
        <v>8221</v>
      </c>
      <c r="H1446">
        <v>11</v>
      </c>
    </row>
    <row r="1447" spans="3:8" x14ac:dyDescent="0.3">
      <c r="C1447" t="s">
        <v>8219</v>
      </c>
      <c r="D1447">
        <v>51</v>
      </c>
      <c r="G1447" t="s">
        <v>8221</v>
      </c>
      <c r="H1447">
        <v>0</v>
      </c>
    </row>
    <row r="1448" spans="3:8" x14ac:dyDescent="0.3">
      <c r="C1448" t="s">
        <v>8219</v>
      </c>
      <c r="D1448">
        <v>19</v>
      </c>
      <c r="G1448" t="s">
        <v>8221</v>
      </c>
      <c r="H1448">
        <v>6</v>
      </c>
    </row>
    <row r="1449" spans="3:8" x14ac:dyDescent="0.3">
      <c r="C1449" t="s">
        <v>8219</v>
      </c>
      <c r="D1449">
        <v>23</v>
      </c>
      <c r="G1449" t="s">
        <v>8221</v>
      </c>
      <c r="H1449">
        <v>0</v>
      </c>
    </row>
    <row r="1450" spans="3:8" x14ac:dyDescent="0.3">
      <c r="C1450" t="s">
        <v>8219</v>
      </c>
      <c r="D1450">
        <v>97</v>
      </c>
      <c r="G1450" t="s">
        <v>8221</v>
      </c>
      <c r="H1450">
        <v>7</v>
      </c>
    </row>
    <row r="1451" spans="3:8" x14ac:dyDescent="0.3">
      <c r="C1451" t="s">
        <v>8219</v>
      </c>
      <c r="D1451">
        <v>76</v>
      </c>
      <c r="G1451" t="s">
        <v>8221</v>
      </c>
      <c r="H1451">
        <v>94</v>
      </c>
    </row>
    <row r="1452" spans="3:8" x14ac:dyDescent="0.3">
      <c r="C1452" t="s">
        <v>8219</v>
      </c>
      <c r="D1452">
        <v>11</v>
      </c>
      <c r="G1452" t="s">
        <v>8221</v>
      </c>
      <c r="H1452">
        <v>2</v>
      </c>
    </row>
    <row r="1453" spans="3:8" x14ac:dyDescent="0.3">
      <c r="C1453" t="s">
        <v>8219</v>
      </c>
      <c r="D1453">
        <v>52</v>
      </c>
      <c r="G1453" t="s">
        <v>8221</v>
      </c>
      <c r="H1453">
        <v>25</v>
      </c>
    </row>
    <row r="1454" spans="3:8" x14ac:dyDescent="0.3">
      <c r="C1454" t="s">
        <v>8219</v>
      </c>
      <c r="D1454">
        <v>95</v>
      </c>
      <c r="G1454" t="s">
        <v>8221</v>
      </c>
      <c r="H1454">
        <v>17</v>
      </c>
    </row>
    <row r="1455" spans="3:8" x14ac:dyDescent="0.3">
      <c r="C1455" t="s">
        <v>8219</v>
      </c>
      <c r="D1455">
        <v>35</v>
      </c>
      <c r="G1455" t="s">
        <v>8221</v>
      </c>
      <c r="H1455">
        <v>2</v>
      </c>
    </row>
    <row r="1456" spans="3:8" x14ac:dyDescent="0.3">
      <c r="C1456" t="s">
        <v>8219</v>
      </c>
      <c r="D1456">
        <v>21</v>
      </c>
      <c r="G1456" t="s">
        <v>8221</v>
      </c>
      <c r="H1456">
        <v>4</v>
      </c>
    </row>
    <row r="1457" spans="3:8" x14ac:dyDescent="0.3">
      <c r="C1457" t="s">
        <v>8219</v>
      </c>
      <c r="D1457">
        <v>93</v>
      </c>
      <c r="G1457" t="s">
        <v>8221</v>
      </c>
      <c r="H1457">
        <v>5</v>
      </c>
    </row>
    <row r="1458" spans="3:8" x14ac:dyDescent="0.3">
      <c r="C1458" t="s">
        <v>8219</v>
      </c>
      <c r="D1458">
        <v>11</v>
      </c>
      <c r="G1458" t="s">
        <v>8221</v>
      </c>
      <c r="H1458">
        <v>2</v>
      </c>
    </row>
    <row r="1459" spans="3:8" x14ac:dyDescent="0.3">
      <c r="C1459" t="s">
        <v>8219</v>
      </c>
      <c r="D1459">
        <v>21</v>
      </c>
      <c r="G1459" t="s">
        <v>8221</v>
      </c>
      <c r="H1459">
        <v>2</v>
      </c>
    </row>
    <row r="1460" spans="3:8" x14ac:dyDescent="0.3">
      <c r="C1460" t="s">
        <v>8219</v>
      </c>
      <c r="D1460">
        <v>54</v>
      </c>
      <c r="G1460" t="s">
        <v>8221</v>
      </c>
      <c r="H1460">
        <v>3</v>
      </c>
    </row>
    <row r="1461" spans="3:8" x14ac:dyDescent="0.3">
      <c r="C1461" t="s">
        <v>8219</v>
      </c>
      <c r="D1461">
        <v>31</v>
      </c>
      <c r="G1461" t="s">
        <v>8221</v>
      </c>
      <c r="H1461">
        <v>0</v>
      </c>
    </row>
    <row r="1462" spans="3:8" x14ac:dyDescent="0.3">
      <c r="C1462" t="s">
        <v>8219</v>
      </c>
      <c r="D1462">
        <v>132</v>
      </c>
      <c r="G1462" t="s">
        <v>8221</v>
      </c>
      <c r="H1462">
        <v>4</v>
      </c>
    </row>
    <row r="1463" spans="3:8" x14ac:dyDescent="0.3">
      <c r="C1463" t="s">
        <v>8219</v>
      </c>
      <c r="D1463">
        <v>3</v>
      </c>
      <c r="G1463" t="s">
        <v>8221</v>
      </c>
      <c r="H1463">
        <v>1</v>
      </c>
    </row>
    <row r="1464" spans="3:8" x14ac:dyDescent="0.3">
      <c r="C1464" t="s">
        <v>8219</v>
      </c>
      <c r="D1464">
        <v>6</v>
      </c>
      <c r="G1464" t="s">
        <v>8221</v>
      </c>
      <c r="H1464">
        <v>12</v>
      </c>
    </row>
    <row r="1465" spans="3:8" x14ac:dyDescent="0.3">
      <c r="C1465" t="s">
        <v>8219</v>
      </c>
      <c r="D1465">
        <v>10</v>
      </c>
      <c r="G1465" t="s">
        <v>8221</v>
      </c>
      <c r="H1465">
        <v>4</v>
      </c>
    </row>
    <row r="1466" spans="3:8" x14ac:dyDescent="0.3">
      <c r="C1466" t="s">
        <v>8219</v>
      </c>
      <c r="D1466">
        <v>147</v>
      </c>
      <c r="G1466" t="s">
        <v>8221</v>
      </c>
      <c r="H1466">
        <v>91</v>
      </c>
    </row>
    <row r="1467" spans="3:8" x14ac:dyDescent="0.3">
      <c r="C1467" t="s">
        <v>8219</v>
      </c>
      <c r="D1467">
        <v>199</v>
      </c>
      <c r="G1467" t="s">
        <v>8221</v>
      </c>
      <c r="H1467">
        <v>1</v>
      </c>
    </row>
    <row r="1468" spans="3:8" x14ac:dyDescent="0.3">
      <c r="C1468" t="s">
        <v>8219</v>
      </c>
      <c r="D1468">
        <v>50</v>
      </c>
      <c r="G1468" t="s">
        <v>8221</v>
      </c>
      <c r="H1468">
        <v>1</v>
      </c>
    </row>
    <row r="1469" spans="3:8" x14ac:dyDescent="0.3">
      <c r="C1469" t="s">
        <v>8219</v>
      </c>
      <c r="D1469">
        <v>21</v>
      </c>
      <c r="G1469" t="s">
        <v>8221</v>
      </c>
      <c r="H1469">
        <v>0</v>
      </c>
    </row>
    <row r="1470" spans="3:8" x14ac:dyDescent="0.3">
      <c r="C1470" t="s">
        <v>8219</v>
      </c>
      <c r="D1470">
        <v>24</v>
      </c>
      <c r="G1470" t="s">
        <v>8221</v>
      </c>
      <c r="H1470">
        <v>13</v>
      </c>
    </row>
    <row r="1471" spans="3:8" x14ac:dyDescent="0.3">
      <c r="C1471" t="s">
        <v>8219</v>
      </c>
      <c r="D1471">
        <v>32</v>
      </c>
      <c r="G1471" t="s">
        <v>8221</v>
      </c>
      <c r="H1471">
        <v>2</v>
      </c>
    </row>
    <row r="1472" spans="3:8" x14ac:dyDescent="0.3">
      <c r="C1472" t="s">
        <v>8219</v>
      </c>
      <c r="D1472">
        <v>62</v>
      </c>
      <c r="G1472" t="s">
        <v>8221</v>
      </c>
      <c r="H1472">
        <v>0</v>
      </c>
    </row>
    <row r="1473" spans="3:8" x14ac:dyDescent="0.3">
      <c r="C1473" t="s">
        <v>8219</v>
      </c>
      <c r="D1473">
        <v>9</v>
      </c>
      <c r="G1473" t="s">
        <v>8221</v>
      </c>
      <c r="H1473">
        <v>21</v>
      </c>
    </row>
    <row r="1474" spans="3:8" x14ac:dyDescent="0.3">
      <c r="C1474" t="s">
        <v>8219</v>
      </c>
      <c r="D1474">
        <v>38</v>
      </c>
      <c r="G1474" t="s">
        <v>8221</v>
      </c>
      <c r="H1474">
        <v>9</v>
      </c>
    </row>
    <row r="1475" spans="3:8" x14ac:dyDescent="0.3">
      <c r="C1475" t="s">
        <v>8219</v>
      </c>
      <c r="D1475">
        <v>54</v>
      </c>
      <c r="G1475" t="s">
        <v>8221</v>
      </c>
      <c r="H1475">
        <v>6</v>
      </c>
    </row>
    <row r="1476" spans="3:8" x14ac:dyDescent="0.3">
      <c r="C1476" t="s">
        <v>8219</v>
      </c>
      <c r="D1476">
        <v>37</v>
      </c>
      <c r="G1476" t="s">
        <v>8221</v>
      </c>
      <c r="H1476">
        <v>4</v>
      </c>
    </row>
    <row r="1477" spans="3:8" x14ac:dyDescent="0.3">
      <c r="C1477" t="s">
        <v>8219</v>
      </c>
      <c r="D1477">
        <v>39</v>
      </c>
      <c r="G1477" t="s">
        <v>8221</v>
      </c>
      <c r="H1477">
        <v>7</v>
      </c>
    </row>
    <row r="1478" spans="3:8" x14ac:dyDescent="0.3">
      <c r="C1478" t="s">
        <v>8219</v>
      </c>
      <c r="D1478">
        <v>34</v>
      </c>
      <c r="G1478" t="s">
        <v>8221</v>
      </c>
      <c r="H1478">
        <v>5</v>
      </c>
    </row>
    <row r="1479" spans="3:8" x14ac:dyDescent="0.3">
      <c r="C1479" t="s">
        <v>8219</v>
      </c>
      <c r="D1479">
        <v>55</v>
      </c>
      <c r="G1479" t="s">
        <v>8221</v>
      </c>
      <c r="H1479">
        <v>0</v>
      </c>
    </row>
    <row r="1480" spans="3:8" x14ac:dyDescent="0.3">
      <c r="C1480" t="s">
        <v>8219</v>
      </c>
      <c r="D1480">
        <v>32</v>
      </c>
      <c r="G1480" t="s">
        <v>8221</v>
      </c>
      <c r="H1480">
        <v>3</v>
      </c>
    </row>
    <row r="1481" spans="3:8" x14ac:dyDescent="0.3">
      <c r="C1481" t="s">
        <v>8219</v>
      </c>
      <c r="D1481">
        <v>25</v>
      </c>
      <c r="G1481" t="s">
        <v>8221</v>
      </c>
      <c r="H1481">
        <v>9</v>
      </c>
    </row>
    <row r="1482" spans="3:8" x14ac:dyDescent="0.3">
      <c r="C1482" t="s">
        <v>8219</v>
      </c>
      <c r="D1482">
        <v>33</v>
      </c>
      <c r="G1482" t="s">
        <v>8221</v>
      </c>
      <c r="H1482">
        <v>6</v>
      </c>
    </row>
    <row r="1483" spans="3:8" x14ac:dyDescent="0.3">
      <c r="C1483" t="s">
        <v>8219</v>
      </c>
      <c r="D1483">
        <v>108</v>
      </c>
      <c r="G1483" t="s">
        <v>8221</v>
      </c>
      <c r="H1483">
        <v>4</v>
      </c>
    </row>
    <row r="1484" spans="3:8" x14ac:dyDescent="0.3">
      <c r="C1484" t="s">
        <v>8219</v>
      </c>
      <c r="D1484">
        <v>20</v>
      </c>
      <c r="G1484" t="s">
        <v>8221</v>
      </c>
      <c r="H1484">
        <v>1</v>
      </c>
    </row>
    <row r="1485" spans="3:8" x14ac:dyDescent="0.3">
      <c r="C1485" t="s">
        <v>8219</v>
      </c>
      <c r="D1485">
        <v>98</v>
      </c>
      <c r="G1485" t="s">
        <v>8221</v>
      </c>
      <c r="H1485">
        <v>17</v>
      </c>
    </row>
    <row r="1486" spans="3:8" x14ac:dyDescent="0.3">
      <c r="C1486" t="s">
        <v>8219</v>
      </c>
      <c r="D1486">
        <v>196</v>
      </c>
      <c r="G1486" t="s">
        <v>8221</v>
      </c>
      <c r="H1486">
        <v>1</v>
      </c>
    </row>
    <row r="1487" spans="3:8" x14ac:dyDescent="0.3">
      <c r="C1487" t="s">
        <v>8219</v>
      </c>
      <c r="D1487">
        <v>39</v>
      </c>
      <c r="G1487" t="s">
        <v>8221</v>
      </c>
      <c r="H1487">
        <v>13</v>
      </c>
    </row>
    <row r="1488" spans="3:8" x14ac:dyDescent="0.3">
      <c r="C1488" t="s">
        <v>8219</v>
      </c>
      <c r="D1488">
        <v>128</v>
      </c>
      <c r="G1488" t="s">
        <v>8221</v>
      </c>
      <c r="H1488">
        <v>6</v>
      </c>
    </row>
    <row r="1489" spans="3:8" x14ac:dyDescent="0.3">
      <c r="C1489" t="s">
        <v>8219</v>
      </c>
      <c r="D1489">
        <v>71</v>
      </c>
      <c r="G1489" t="s">
        <v>8221</v>
      </c>
      <c r="H1489">
        <v>0</v>
      </c>
    </row>
    <row r="1490" spans="3:8" x14ac:dyDescent="0.3">
      <c r="C1490" t="s">
        <v>8219</v>
      </c>
      <c r="D1490">
        <v>47</v>
      </c>
      <c r="G1490" t="s">
        <v>8221</v>
      </c>
      <c r="H1490">
        <v>2</v>
      </c>
    </row>
    <row r="1491" spans="3:8" x14ac:dyDescent="0.3">
      <c r="C1491" t="s">
        <v>8219</v>
      </c>
      <c r="D1491">
        <v>17</v>
      </c>
      <c r="G1491" t="s">
        <v>8221</v>
      </c>
      <c r="H1491">
        <v>2</v>
      </c>
    </row>
    <row r="1492" spans="3:8" x14ac:dyDescent="0.3">
      <c r="C1492" t="s">
        <v>8219</v>
      </c>
      <c r="D1492">
        <v>91</v>
      </c>
      <c r="G1492" t="s">
        <v>8221</v>
      </c>
      <c r="H1492">
        <v>21</v>
      </c>
    </row>
    <row r="1493" spans="3:8" x14ac:dyDescent="0.3">
      <c r="C1493" t="s">
        <v>8219</v>
      </c>
      <c r="D1493">
        <v>43</v>
      </c>
      <c r="G1493" t="s">
        <v>8221</v>
      </c>
      <c r="H1493">
        <v>13</v>
      </c>
    </row>
    <row r="1494" spans="3:8" x14ac:dyDescent="0.3">
      <c r="C1494" t="s">
        <v>8219</v>
      </c>
      <c r="D1494">
        <v>17</v>
      </c>
      <c r="G1494" t="s">
        <v>8221</v>
      </c>
      <c r="H1494">
        <v>0</v>
      </c>
    </row>
    <row r="1495" spans="3:8" x14ac:dyDescent="0.3">
      <c r="C1495" t="s">
        <v>8219</v>
      </c>
      <c r="D1495">
        <v>33</v>
      </c>
      <c r="G1495" t="s">
        <v>8221</v>
      </c>
      <c r="H1495">
        <v>6</v>
      </c>
    </row>
    <row r="1496" spans="3:8" x14ac:dyDescent="0.3">
      <c r="C1496" t="s">
        <v>8219</v>
      </c>
      <c r="D1496">
        <v>87</v>
      </c>
      <c r="G1496" t="s">
        <v>8221</v>
      </c>
      <c r="H1496">
        <v>0</v>
      </c>
    </row>
    <row r="1497" spans="3:8" x14ac:dyDescent="0.3">
      <c r="C1497" t="s">
        <v>8219</v>
      </c>
      <c r="D1497">
        <v>113</v>
      </c>
      <c r="G1497" t="s">
        <v>8221</v>
      </c>
      <c r="H1497">
        <v>1</v>
      </c>
    </row>
    <row r="1498" spans="3:8" x14ac:dyDescent="0.3">
      <c r="C1498" t="s">
        <v>8219</v>
      </c>
      <c r="D1498">
        <v>14</v>
      </c>
      <c r="G1498" t="s">
        <v>8221</v>
      </c>
      <c r="H1498">
        <v>0</v>
      </c>
    </row>
    <row r="1499" spans="3:8" x14ac:dyDescent="0.3">
      <c r="C1499" t="s">
        <v>8219</v>
      </c>
      <c r="D1499">
        <v>30</v>
      </c>
      <c r="G1499" t="s">
        <v>8221</v>
      </c>
      <c r="H1499">
        <v>12</v>
      </c>
    </row>
    <row r="1500" spans="3:8" x14ac:dyDescent="0.3">
      <c r="C1500" t="s">
        <v>8219</v>
      </c>
      <c r="D1500">
        <v>16</v>
      </c>
      <c r="G1500" t="s">
        <v>8221</v>
      </c>
      <c r="H1500">
        <v>2</v>
      </c>
    </row>
    <row r="1501" spans="3:8" x14ac:dyDescent="0.3">
      <c r="C1501" t="s">
        <v>8219</v>
      </c>
      <c r="D1501">
        <v>46</v>
      </c>
      <c r="G1501" t="s">
        <v>8221</v>
      </c>
      <c r="H1501">
        <v>6</v>
      </c>
    </row>
    <row r="1502" spans="3:8" x14ac:dyDescent="0.3">
      <c r="C1502" t="s">
        <v>8219</v>
      </c>
      <c r="D1502">
        <v>24</v>
      </c>
      <c r="G1502" t="s">
        <v>8221</v>
      </c>
      <c r="H1502">
        <v>1</v>
      </c>
    </row>
    <row r="1503" spans="3:8" x14ac:dyDescent="0.3">
      <c r="C1503" t="s">
        <v>8219</v>
      </c>
      <c r="D1503">
        <v>97</v>
      </c>
      <c r="G1503" t="s">
        <v>8221</v>
      </c>
      <c r="H1503">
        <v>1</v>
      </c>
    </row>
    <row r="1504" spans="3:8" x14ac:dyDescent="0.3">
      <c r="C1504" t="s">
        <v>8219</v>
      </c>
      <c r="D1504">
        <v>59</v>
      </c>
      <c r="G1504" t="s">
        <v>8221</v>
      </c>
      <c r="H1504">
        <v>5</v>
      </c>
    </row>
    <row r="1505" spans="3:8" x14ac:dyDescent="0.3">
      <c r="C1505" t="s">
        <v>8219</v>
      </c>
      <c r="D1505">
        <v>1095</v>
      </c>
      <c r="G1505" t="s">
        <v>8221</v>
      </c>
      <c r="H1505">
        <v>0</v>
      </c>
    </row>
    <row r="1506" spans="3:8" x14ac:dyDescent="0.3">
      <c r="C1506" t="s">
        <v>8219</v>
      </c>
      <c r="D1506">
        <v>218</v>
      </c>
      <c r="G1506" t="s">
        <v>8221</v>
      </c>
      <c r="H1506">
        <v>3</v>
      </c>
    </row>
    <row r="1507" spans="3:8" x14ac:dyDescent="0.3">
      <c r="C1507" t="s">
        <v>8219</v>
      </c>
      <c r="D1507">
        <v>111</v>
      </c>
      <c r="G1507" t="s">
        <v>8221</v>
      </c>
      <c r="H1507">
        <v>8</v>
      </c>
    </row>
    <row r="1508" spans="3:8" x14ac:dyDescent="0.3">
      <c r="C1508" t="s">
        <v>8219</v>
      </c>
      <c r="D1508">
        <v>56</v>
      </c>
      <c r="G1508" t="s">
        <v>8221</v>
      </c>
      <c r="H1508">
        <v>3</v>
      </c>
    </row>
    <row r="1509" spans="3:8" x14ac:dyDescent="0.3">
      <c r="C1509" t="s">
        <v>8219</v>
      </c>
      <c r="D1509">
        <v>265</v>
      </c>
      <c r="G1509" t="s">
        <v>8221</v>
      </c>
      <c r="H1509">
        <v>8</v>
      </c>
    </row>
    <row r="1510" spans="3:8" x14ac:dyDescent="0.3">
      <c r="C1510" t="s">
        <v>8219</v>
      </c>
      <c r="D1510">
        <v>28</v>
      </c>
      <c r="G1510" t="s">
        <v>8221</v>
      </c>
      <c r="H1510">
        <v>1</v>
      </c>
    </row>
    <row r="1511" spans="3:8" x14ac:dyDescent="0.3">
      <c r="C1511" t="s">
        <v>8219</v>
      </c>
      <c r="D1511">
        <v>364</v>
      </c>
      <c r="G1511" t="s">
        <v>8221</v>
      </c>
      <c r="H1511">
        <v>4</v>
      </c>
    </row>
    <row r="1512" spans="3:8" x14ac:dyDescent="0.3">
      <c r="C1512" t="s">
        <v>8219</v>
      </c>
      <c r="D1512">
        <v>27</v>
      </c>
      <c r="G1512" t="s">
        <v>8221</v>
      </c>
      <c r="H1512">
        <v>8</v>
      </c>
    </row>
    <row r="1513" spans="3:8" x14ac:dyDescent="0.3">
      <c r="C1513" t="s">
        <v>8219</v>
      </c>
      <c r="D1513">
        <v>93</v>
      </c>
      <c r="G1513" t="s">
        <v>8221</v>
      </c>
      <c r="H1513">
        <v>1</v>
      </c>
    </row>
    <row r="1514" spans="3:8" x14ac:dyDescent="0.3">
      <c r="C1514" t="s">
        <v>8219</v>
      </c>
      <c r="D1514">
        <v>64</v>
      </c>
      <c r="G1514" t="s">
        <v>8221</v>
      </c>
      <c r="H1514">
        <v>5</v>
      </c>
    </row>
    <row r="1515" spans="3:8" x14ac:dyDescent="0.3">
      <c r="C1515" t="s">
        <v>8219</v>
      </c>
      <c r="D1515">
        <v>22</v>
      </c>
      <c r="G1515" t="s">
        <v>8221</v>
      </c>
      <c r="H1515">
        <v>0</v>
      </c>
    </row>
    <row r="1516" spans="3:8" x14ac:dyDescent="0.3">
      <c r="C1516" t="s">
        <v>8219</v>
      </c>
      <c r="D1516">
        <v>59</v>
      </c>
      <c r="G1516" t="s">
        <v>8221</v>
      </c>
      <c r="H1516">
        <v>0</v>
      </c>
    </row>
    <row r="1517" spans="3:8" x14ac:dyDescent="0.3">
      <c r="C1517" t="s">
        <v>8219</v>
      </c>
      <c r="D1517">
        <v>249</v>
      </c>
      <c r="G1517" t="s">
        <v>8221</v>
      </c>
      <c r="H1517">
        <v>1</v>
      </c>
    </row>
    <row r="1518" spans="3:8" x14ac:dyDescent="0.3">
      <c r="C1518" t="s">
        <v>8219</v>
      </c>
      <c r="D1518">
        <v>392</v>
      </c>
      <c r="G1518" t="s">
        <v>8221</v>
      </c>
      <c r="H1518">
        <v>0</v>
      </c>
    </row>
    <row r="1519" spans="3:8" x14ac:dyDescent="0.3">
      <c r="C1519" t="s">
        <v>8219</v>
      </c>
      <c r="D1519">
        <v>115</v>
      </c>
      <c r="G1519" t="s">
        <v>8221</v>
      </c>
      <c r="H1519">
        <v>0</v>
      </c>
    </row>
    <row r="1520" spans="3:8" x14ac:dyDescent="0.3">
      <c r="C1520" t="s">
        <v>8219</v>
      </c>
      <c r="D1520">
        <v>433</v>
      </c>
      <c r="G1520" t="s">
        <v>8221</v>
      </c>
      <c r="H1520">
        <v>6</v>
      </c>
    </row>
    <row r="1521" spans="3:8" x14ac:dyDescent="0.3">
      <c r="C1521" t="s">
        <v>8219</v>
      </c>
      <c r="D1521">
        <v>20</v>
      </c>
      <c r="G1521" t="s">
        <v>8221</v>
      </c>
      <c r="H1521">
        <v>6</v>
      </c>
    </row>
    <row r="1522" spans="3:8" x14ac:dyDescent="0.3">
      <c r="C1522" t="s">
        <v>8219</v>
      </c>
      <c r="D1522">
        <v>8</v>
      </c>
      <c r="G1522" t="s">
        <v>8221</v>
      </c>
      <c r="H1522">
        <v>14</v>
      </c>
    </row>
    <row r="1523" spans="3:8" x14ac:dyDescent="0.3">
      <c r="C1523" t="s">
        <v>8219</v>
      </c>
      <c r="D1523">
        <v>175</v>
      </c>
      <c r="G1523" t="s">
        <v>8221</v>
      </c>
      <c r="H1523">
        <v>6</v>
      </c>
    </row>
    <row r="1524" spans="3:8" x14ac:dyDescent="0.3">
      <c r="C1524" t="s">
        <v>8219</v>
      </c>
      <c r="D1524">
        <v>104</v>
      </c>
      <c r="G1524" t="s">
        <v>8221</v>
      </c>
      <c r="H1524">
        <v>33</v>
      </c>
    </row>
    <row r="1525" spans="3:8" x14ac:dyDescent="0.3">
      <c r="C1525" t="s">
        <v>8219</v>
      </c>
      <c r="D1525">
        <v>17</v>
      </c>
      <c r="G1525" t="s">
        <v>8221</v>
      </c>
      <c r="H1525">
        <v>4</v>
      </c>
    </row>
    <row r="1526" spans="3:8" x14ac:dyDescent="0.3">
      <c r="C1526" t="s">
        <v>8219</v>
      </c>
      <c r="D1526">
        <v>277</v>
      </c>
      <c r="G1526" t="s">
        <v>8221</v>
      </c>
      <c r="H1526">
        <v>1</v>
      </c>
    </row>
    <row r="1527" spans="3:8" x14ac:dyDescent="0.3">
      <c r="C1527" t="s">
        <v>8219</v>
      </c>
      <c r="D1527">
        <v>118</v>
      </c>
      <c r="G1527" t="s">
        <v>8221</v>
      </c>
      <c r="H1527">
        <v>0</v>
      </c>
    </row>
    <row r="1528" spans="3:8" x14ac:dyDescent="0.3">
      <c r="C1528" t="s">
        <v>8219</v>
      </c>
      <c r="D1528">
        <v>97</v>
      </c>
      <c r="G1528" t="s">
        <v>8221</v>
      </c>
      <c r="H1528">
        <v>6</v>
      </c>
    </row>
    <row r="1529" spans="3:8" x14ac:dyDescent="0.3">
      <c r="C1529" t="s">
        <v>8219</v>
      </c>
      <c r="D1529">
        <v>20</v>
      </c>
      <c r="G1529" t="s">
        <v>8221</v>
      </c>
      <c r="H1529">
        <v>6</v>
      </c>
    </row>
    <row r="1530" spans="3:8" x14ac:dyDescent="0.3">
      <c r="C1530" t="s">
        <v>8219</v>
      </c>
      <c r="D1530">
        <v>26</v>
      </c>
      <c r="G1530" t="s">
        <v>8221</v>
      </c>
      <c r="H1530">
        <v>1</v>
      </c>
    </row>
    <row r="1531" spans="3:8" x14ac:dyDescent="0.3">
      <c r="C1531" t="s">
        <v>8219</v>
      </c>
      <c r="D1531">
        <v>128</v>
      </c>
      <c r="G1531" t="s">
        <v>8221</v>
      </c>
      <c r="H1531">
        <v>3</v>
      </c>
    </row>
    <row r="1532" spans="3:8" x14ac:dyDescent="0.3">
      <c r="C1532" t="s">
        <v>8219</v>
      </c>
      <c r="D1532">
        <v>15</v>
      </c>
    </row>
    <row r="1533" spans="3:8" x14ac:dyDescent="0.3">
      <c r="C1533" t="s">
        <v>8219</v>
      </c>
      <c r="D1533">
        <v>25</v>
      </c>
    </row>
    <row r="1534" spans="3:8" x14ac:dyDescent="0.3">
      <c r="C1534" t="s">
        <v>8219</v>
      </c>
      <c r="D1534">
        <v>55</v>
      </c>
    </row>
    <row r="1535" spans="3:8" x14ac:dyDescent="0.3">
      <c r="C1535" t="s">
        <v>8219</v>
      </c>
      <c r="D1535">
        <v>107</v>
      </c>
    </row>
    <row r="1536" spans="3:8" x14ac:dyDescent="0.3">
      <c r="C1536" t="s">
        <v>8219</v>
      </c>
      <c r="D1536">
        <v>557</v>
      </c>
    </row>
    <row r="1537" spans="3:4" x14ac:dyDescent="0.3">
      <c r="C1537" t="s">
        <v>8219</v>
      </c>
      <c r="D1537">
        <v>40</v>
      </c>
    </row>
    <row r="1538" spans="3:4" x14ac:dyDescent="0.3">
      <c r="C1538" t="s">
        <v>8219</v>
      </c>
      <c r="D1538">
        <v>36</v>
      </c>
    </row>
    <row r="1539" spans="3:4" x14ac:dyDescent="0.3">
      <c r="C1539" t="s">
        <v>8219</v>
      </c>
      <c r="D1539">
        <v>159</v>
      </c>
    </row>
    <row r="1540" spans="3:4" x14ac:dyDescent="0.3">
      <c r="C1540" t="s">
        <v>8219</v>
      </c>
      <c r="D1540">
        <v>41</v>
      </c>
    </row>
    <row r="1541" spans="3:4" x14ac:dyDescent="0.3">
      <c r="C1541" t="s">
        <v>8219</v>
      </c>
      <c r="D1541">
        <v>226</v>
      </c>
    </row>
    <row r="1542" spans="3:4" x14ac:dyDescent="0.3">
      <c r="C1542" t="s">
        <v>8219</v>
      </c>
      <c r="D1542">
        <v>30</v>
      </c>
    </row>
    <row r="1543" spans="3:4" x14ac:dyDescent="0.3">
      <c r="C1543" t="s">
        <v>8219</v>
      </c>
      <c r="D1543">
        <v>103</v>
      </c>
    </row>
    <row r="1544" spans="3:4" x14ac:dyDescent="0.3">
      <c r="C1544" t="s">
        <v>8219</v>
      </c>
      <c r="D1544">
        <v>62</v>
      </c>
    </row>
    <row r="1545" spans="3:4" x14ac:dyDescent="0.3">
      <c r="C1545" t="s">
        <v>8219</v>
      </c>
      <c r="D1545">
        <v>6</v>
      </c>
    </row>
    <row r="1546" spans="3:4" x14ac:dyDescent="0.3">
      <c r="C1546" t="s">
        <v>8219</v>
      </c>
      <c r="D1546">
        <v>182</v>
      </c>
    </row>
    <row r="1547" spans="3:4" x14ac:dyDescent="0.3">
      <c r="C1547" t="s">
        <v>8219</v>
      </c>
      <c r="D1547">
        <v>145</v>
      </c>
    </row>
    <row r="1548" spans="3:4" x14ac:dyDescent="0.3">
      <c r="C1548" t="s">
        <v>8219</v>
      </c>
      <c r="D1548">
        <v>25</v>
      </c>
    </row>
    <row r="1549" spans="3:4" x14ac:dyDescent="0.3">
      <c r="C1549" t="s">
        <v>8219</v>
      </c>
      <c r="D1549">
        <v>320</v>
      </c>
    </row>
    <row r="1550" spans="3:4" x14ac:dyDescent="0.3">
      <c r="C1550" t="s">
        <v>8219</v>
      </c>
      <c r="D1550">
        <v>99</v>
      </c>
    </row>
    <row r="1551" spans="3:4" x14ac:dyDescent="0.3">
      <c r="C1551" t="s">
        <v>8219</v>
      </c>
      <c r="D1551">
        <v>348</v>
      </c>
    </row>
    <row r="1552" spans="3:4" x14ac:dyDescent="0.3">
      <c r="C1552" t="s">
        <v>8219</v>
      </c>
      <c r="D1552">
        <v>41</v>
      </c>
    </row>
    <row r="1553" spans="3:4" x14ac:dyDescent="0.3">
      <c r="C1553" t="s">
        <v>8219</v>
      </c>
      <c r="D1553">
        <v>29</v>
      </c>
    </row>
    <row r="1554" spans="3:4" x14ac:dyDescent="0.3">
      <c r="C1554" t="s">
        <v>8219</v>
      </c>
      <c r="D1554">
        <v>25</v>
      </c>
    </row>
    <row r="1555" spans="3:4" x14ac:dyDescent="0.3">
      <c r="C1555" t="s">
        <v>8219</v>
      </c>
      <c r="D1555">
        <v>23</v>
      </c>
    </row>
    <row r="1556" spans="3:4" x14ac:dyDescent="0.3">
      <c r="C1556" t="s">
        <v>8219</v>
      </c>
      <c r="D1556">
        <v>1260</v>
      </c>
    </row>
    <row r="1557" spans="3:4" x14ac:dyDescent="0.3">
      <c r="C1557" t="s">
        <v>8219</v>
      </c>
      <c r="D1557">
        <v>307</v>
      </c>
    </row>
    <row r="1558" spans="3:4" x14ac:dyDescent="0.3">
      <c r="C1558" t="s">
        <v>8219</v>
      </c>
      <c r="D1558">
        <v>329</v>
      </c>
    </row>
    <row r="1559" spans="3:4" x14ac:dyDescent="0.3">
      <c r="C1559" t="s">
        <v>8219</v>
      </c>
      <c r="D1559">
        <v>32</v>
      </c>
    </row>
    <row r="1560" spans="3:4" x14ac:dyDescent="0.3">
      <c r="C1560" t="s">
        <v>8219</v>
      </c>
      <c r="D1560">
        <v>27</v>
      </c>
    </row>
    <row r="1561" spans="3:4" x14ac:dyDescent="0.3">
      <c r="C1561" t="s">
        <v>8219</v>
      </c>
      <c r="D1561">
        <v>236</v>
      </c>
    </row>
    <row r="1562" spans="3:4" x14ac:dyDescent="0.3">
      <c r="C1562" t="s">
        <v>8219</v>
      </c>
      <c r="D1562">
        <v>42</v>
      </c>
    </row>
    <row r="1563" spans="3:4" x14ac:dyDescent="0.3">
      <c r="C1563" t="s">
        <v>8219</v>
      </c>
      <c r="D1563">
        <v>95</v>
      </c>
    </row>
    <row r="1564" spans="3:4" x14ac:dyDescent="0.3">
      <c r="C1564" t="s">
        <v>8219</v>
      </c>
      <c r="D1564">
        <v>37</v>
      </c>
    </row>
    <row r="1565" spans="3:4" x14ac:dyDescent="0.3">
      <c r="C1565" t="s">
        <v>8219</v>
      </c>
      <c r="D1565">
        <v>128</v>
      </c>
    </row>
    <row r="1566" spans="3:4" x14ac:dyDescent="0.3">
      <c r="C1566" t="s">
        <v>8219</v>
      </c>
      <c r="D1566">
        <v>156</v>
      </c>
    </row>
    <row r="1567" spans="3:4" x14ac:dyDescent="0.3">
      <c r="C1567" t="s">
        <v>8219</v>
      </c>
      <c r="D1567">
        <v>64</v>
      </c>
    </row>
    <row r="1568" spans="3:4" x14ac:dyDescent="0.3">
      <c r="C1568" t="s">
        <v>8219</v>
      </c>
      <c r="D1568">
        <v>58</v>
      </c>
    </row>
    <row r="1569" spans="3:4" x14ac:dyDescent="0.3">
      <c r="C1569" t="s">
        <v>8219</v>
      </c>
      <c r="D1569">
        <v>20</v>
      </c>
    </row>
    <row r="1570" spans="3:4" x14ac:dyDescent="0.3">
      <c r="C1570" t="s">
        <v>8219</v>
      </c>
      <c r="D1570">
        <v>47</v>
      </c>
    </row>
    <row r="1571" spans="3:4" x14ac:dyDescent="0.3">
      <c r="C1571" t="s">
        <v>8219</v>
      </c>
      <c r="D1571">
        <v>54</v>
      </c>
    </row>
    <row r="1572" spans="3:4" x14ac:dyDescent="0.3">
      <c r="C1572" t="s">
        <v>8219</v>
      </c>
      <c r="D1572">
        <v>9</v>
      </c>
    </row>
    <row r="1573" spans="3:4" x14ac:dyDescent="0.3">
      <c r="C1573" t="s">
        <v>8219</v>
      </c>
      <c r="D1573">
        <v>213</v>
      </c>
    </row>
    <row r="1574" spans="3:4" x14ac:dyDescent="0.3">
      <c r="C1574" t="s">
        <v>8219</v>
      </c>
      <c r="D1574">
        <v>57</v>
      </c>
    </row>
    <row r="1575" spans="3:4" x14ac:dyDescent="0.3">
      <c r="C1575" t="s">
        <v>8219</v>
      </c>
      <c r="D1575">
        <v>25</v>
      </c>
    </row>
    <row r="1576" spans="3:4" x14ac:dyDescent="0.3">
      <c r="C1576" t="s">
        <v>8219</v>
      </c>
      <c r="D1576">
        <v>104</v>
      </c>
    </row>
    <row r="1577" spans="3:4" x14ac:dyDescent="0.3">
      <c r="C1577" t="s">
        <v>8219</v>
      </c>
      <c r="D1577">
        <v>34</v>
      </c>
    </row>
    <row r="1578" spans="3:4" x14ac:dyDescent="0.3">
      <c r="C1578" t="s">
        <v>8219</v>
      </c>
      <c r="D1578">
        <v>67</v>
      </c>
    </row>
    <row r="1579" spans="3:4" x14ac:dyDescent="0.3">
      <c r="C1579" t="s">
        <v>8219</v>
      </c>
      <c r="D1579">
        <v>241</v>
      </c>
    </row>
    <row r="1580" spans="3:4" x14ac:dyDescent="0.3">
      <c r="C1580" t="s">
        <v>8219</v>
      </c>
      <c r="D1580">
        <v>123</v>
      </c>
    </row>
    <row r="1581" spans="3:4" x14ac:dyDescent="0.3">
      <c r="C1581" t="s">
        <v>8219</v>
      </c>
      <c r="D1581">
        <v>302</v>
      </c>
    </row>
    <row r="1582" spans="3:4" x14ac:dyDescent="0.3">
      <c r="C1582" t="s">
        <v>8219</v>
      </c>
      <c r="D1582">
        <v>89</v>
      </c>
    </row>
    <row r="1583" spans="3:4" x14ac:dyDescent="0.3">
      <c r="C1583" t="s">
        <v>8219</v>
      </c>
      <c r="D1583">
        <v>41</v>
      </c>
    </row>
    <row r="1584" spans="3:4" x14ac:dyDescent="0.3">
      <c r="C1584" t="s">
        <v>8219</v>
      </c>
      <c r="D1584">
        <v>69</v>
      </c>
    </row>
    <row r="1585" spans="3:4" x14ac:dyDescent="0.3">
      <c r="C1585" t="s">
        <v>8219</v>
      </c>
      <c r="D1585">
        <v>52</v>
      </c>
    </row>
    <row r="1586" spans="3:4" x14ac:dyDescent="0.3">
      <c r="C1586" t="s">
        <v>8219</v>
      </c>
      <c r="D1586">
        <v>57</v>
      </c>
    </row>
    <row r="1587" spans="3:4" x14ac:dyDescent="0.3">
      <c r="C1587" t="s">
        <v>8219</v>
      </c>
      <c r="D1587">
        <v>74</v>
      </c>
    </row>
    <row r="1588" spans="3:4" x14ac:dyDescent="0.3">
      <c r="C1588" t="s">
        <v>8219</v>
      </c>
      <c r="D1588">
        <v>63</v>
      </c>
    </row>
    <row r="1589" spans="3:4" x14ac:dyDescent="0.3">
      <c r="C1589" t="s">
        <v>8219</v>
      </c>
      <c r="D1589">
        <v>72</v>
      </c>
    </row>
    <row r="1590" spans="3:4" x14ac:dyDescent="0.3">
      <c r="C1590" t="s">
        <v>8219</v>
      </c>
      <c r="D1590">
        <v>71</v>
      </c>
    </row>
    <row r="1591" spans="3:4" x14ac:dyDescent="0.3">
      <c r="C1591" t="s">
        <v>8219</v>
      </c>
      <c r="D1591">
        <v>21</v>
      </c>
    </row>
    <row r="1592" spans="3:4" x14ac:dyDescent="0.3">
      <c r="C1592" t="s">
        <v>8219</v>
      </c>
      <c r="D1592">
        <v>930</v>
      </c>
    </row>
    <row r="1593" spans="3:4" x14ac:dyDescent="0.3">
      <c r="C1593" t="s">
        <v>8219</v>
      </c>
      <c r="D1593">
        <v>55</v>
      </c>
    </row>
    <row r="1594" spans="3:4" x14ac:dyDescent="0.3">
      <c r="C1594" t="s">
        <v>8219</v>
      </c>
      <c r="D1594">
        <v>61</v>
      </c>
    </row>
    <row r="1595" spans="3:4" x14ac:dyDescent="0.3">
      <c r="C1595" t="s">
        <v>8219</v>
      </c>
      <c r="D1595">
        <v>82</v>
      </c>
    </row>
    <row r="1596" spans="3:4" x14ac:dyDescent="0.3">
      <c r="C1596" t="s">
        <v>8219</v>
      </c>
      <c r="D1596">
        <v>71</v>
      </c>
    </row>
    <row r="1597" spans="3:4" x14ac:dyDescent="0.3">
      <c r="C1597" t="s">
        <v>8219</v>
      </c>
      <c r="D1597">
        <v>117</v>
      </c>
    </row>
    <row r="1598" spans="3:4" x14ac:dyDescent="0.3">
      <c r="C1598" t="s">
        <v>8219</v>
      </c>
      <c r="D1598">
        <v>29</v>
      </c>
    </row>
    <row r="1599" spans="3:4" x14ac:dyDescent="0.3">
      <c r="C1599" t="s">
        <v>8219</v>
      </c>
      <c r="D1599">
        <v>74</v>
      </c>
    </row>
    <row r="1600" spans="3:4" x14ac:dyDescent="0.3">
      <c r="C1600" t="s">
        <v>8219</v>
      </c>
      <c r="D1600">
        <v>23</v>
      </c>
    </row>
    <row r="1601" spans="3:4" x14ac:dyDescent="0.3">
      <c r="C1601" t="s">
        <v>8219</v>
      </c>
      <c r="D1601">
        <v>60</v>
      </c>
    </row>
    <row r="1602" spans="3:4" x14ac:dyDescent="0.3">
      <c r="C1602" t="s">
        <v>8219</v>
      </c>
      <c r="D1602">
        <v>55</v>
      </c>
    </row>
    <row r="1603" spans="3:4" x14ac:dyDescent="0.3">
      <c r="C1603" t="s">
        <v>8219</v>
      </c>
      <c r="D1603">
        <v>51</v>
      </c>
    </row>
    <row r="1604" spans="3:4" x14ac:dyDescent="0.3">
      <c r="C1604" t="s">
        <v>8219</v>
      </c>
      <c r="D1604">
        <v>78</v>
      </c>
    </row>
    <row r="1605" spans="3:4" x14ac:dyDescent="0.3">
      <c r="C1605" t="s">
        <v>8219</v>
      </c>
      <c r="D1605">
        <v>62</v>
      </c>
    </row>
    <row r="1606" spans="3:4" x14ac:dyDescent="0.3">
      <c r="C1606" t="s">
        <v>8219</v>
      </c>
      <c r="D1606">
        <v>45</v>
      </c>
    </row>
    <row r="1607" spans="3:4" x14ac:dyDescent="0.3">
      <c r="C1607" t="s">
        <v>8219</v>
      </c>
      <c r="D1607">
        <v>15</v>
      </c>
    </row>
    <row r="1608" spans="3:4" x14ac:dyDescent="0.3">
      <c r="C1608" t="s">
        <v>8219</v>
      </c>
      <c r="D1608">
        <v>151</v>
      </c>
    </row>
    <row r="1609" spans="3:4" x14ac:dyDescent="0.3">
      <c r="C1609" t="s">
        <v>8219</v>
      </c>
      <c r="D1609">
        <v>68</v>
      </c>
    </row>
    <row r="1610" spans="3:4" x14ac:dyDescent="0.3">
      <c r="C1610" t="s">
        <v>8219</v>
      </c>
      <c r="D1610">
        <v>46</v>
      </c>
    </row>
    <row r="1611" spans="3:4" x14ac:dyDescent="0.3">
      <c r="C1611" t="s">
        <v>8219</v>
      </c>
      <c r="D1611">
        <v>24</v>
      </c>
    </row>
    <row r="1612" spans="3:4" x14ac:dyDescent="0.3">
      <c r="C1612" t="s">
        <v>8219</v>
      </c>
      <c r="D1612">
        <v>70</v>
      </c>
    </row>
    <row r="1613" spans="3:4" x14ac:dyDescent="0.3">
      <c r="C1613" t="s">
        <v>8219</v>
      </c>
      <c r="D1613">
        <v>244</v>
      </c>
    </row>
    <row r="1614" spans="3:4" x14ac:dyDescent="0.3">
      <c r="C1614" t="s">
        <v>8219</v>
      </c>
      <c r="D1614">
        <v>82</v>
      </c>
    </row>
    <row r="1615" spans="3:4" x14ac:dyDescent="0.3">
      <c r="C1615" t="s">
        <v>8219</v>
      </c>
      <c r="D1615">
        <v>226</v>
      </c>
    </row>
    <row r="1616" spans="3:4" x14ac:dyDescent="0.3">
      <c r="C1616" t="s">
        <v>8219</v>
      </c>
      <c r="D1616">
        <v>60</v>
      </c>
    </row>
    <row r="1617" spans="3:4" x14ac:dyDescent="0.3">
      <c r="C1617" t="s">
        <v>8219</v>
      </c>
      <c r="D1617">
        <v>322</v>
      </c>
    </row>
    <row r="1618" spans="3:4" x14ac:dyDescent="0.3">
      <c r="C1618" t="s">
        <v>8219</v>
      </c>
      <c r="D1618">
        <v>94</v>
      </c>
    </row>
    <row r="1619" spans="3:4" x14ac:dyDescent="0.3">
      <c r="C1619" t="s">
        <v>8219</v>
      </c>
      <c r="D1619">
        <v>47</v>
      </c>
    </row>
    <row r="1620" spans="3:4" x14ac:dyDescent="0.3">
      <c r="C1620" t="s">
        <v>8219</v>
      </c>
      <c r="D1620">
        <v>115</v>
      </c>
    </row>
    <row r="1621" spans="3:4" x14ac:dyDescent="0.3">
      <c r="C1621" t="s">
        <v>8219</v>
      </c>
      <c r="D1621">
        <v>134</v>
      </c>
    </row>
    <row r="1622" spans="3:4" x14ac:dyDescent="0.3">
      <c r="C1622" t="s">
        <v>8219</v>
      </c>
      <c r="D1622">
        <v>35</v>
      </c>
    </row>
    <row r="1623" spans="3:4" x14ac:dyDescent="0.3">
      <c r="C1623" t="s">
        <v>8219</v>
      </c>
      <c r="D1623">
        <v>104</v>
      </c>
    </row>
    <row r="1624" spans="3:4" x14ac:dyDescent="0.3">
      <c r="C1624" t="s">
        <v>8219</v>
      </c>
      <c r="D1624">
        <v>184</v>
      </c>
    </row>
    <row r="1625" spans="3:4" x14ac:dyDescent="0.3">
      <c r="C1625" t="s">
        <v>8219</v>
      </c>
      <c r="D1625">
        <v>119</v>
      </c>
    </row>
    <row r="1626" spans="3:4" x14ac:dyDescent="0.3">
      <c r="C1626" t="s">
        <v>8219</v>
      </c>
      <c r="D1626">
        <v>59</v>
      </c>
    </row>
    <row r="1627" spans="3:4" x14ac:dyDescent="0.3">
      <c r="C1627" t="s">
        <v>8219</v>
      </c>
      <c r="D1627">
        <v>113</v>
      </c>
    </row>
    <row r="1628" spans="3:4" x14ac:dyDescent="0.3">
      <c r="C1628" t="s">
        <v>8219</v>
      </c>
      <c r="D1628">
        <v>84</v>
      </c>
    </row>
    <row r="1629" spans="3:4" x14ac:dyDescent="0.3">
      <c r="C1629" t="s">
        <v>8219</v>
      </c>
      <c r="D1629">
        <v>74</v>
      </c>
    </row>
    <row r="1630" spans="3:4" x14ac:dyDescent="0.3">
      <c r="C1630" t="s">
        <v>8219</v>
      </c>
      <c r="D1630">
        <v>216</v>
      </c>
    </row>
    <row r="1631" spans="3:4" x14ac:dyDescent="0.3">
      <c r="C1631" t="s">
        <v>8219</v>
      </c>
      <c r="D1631">
        <v>39</v>
      </c>
    </row>
    <row r="1632" spans="3:4" x14ac:dyDescent="0.3">
      <c r="C1632" t="s">
        <v>8219</v>
      </c>
      <c r="D1632">
        <v>21</v>
      </c>
    </row>
    <row r="1633" spans="3:4" x14ac:dyDescent="0.3">
      <c r="C1633" t="s">
        <v>8219</v>
      </c>
      <c r="D1633">
        <v>30</v>
      </c>
    </row>
    <row r="1634" spans="3:4" x14ac:dyDescent="0.3">
      <c r="C1634" t="s">
        <v>8219</v>
      </c>
      <c r="D1634">
        <v>37</v>
      </c>
    </row>
    <row r="1635" spans="3:4" x14ac:dyDescent="0.3">
      <c r="C1635" t="s">
        <v>8219</v>
      </c>
      <c r="D1635">
        <v>202</v>
      </c>
    </row>
    <row r="1636" spans="3:4" x14ac:dyDescent="0.3">
      <c r="C1636" t="s">
        <v>8219</v>
      </c>
      <c r="D1636">
        <v>37</v>
      </c>
    </row>
    <row r="1637" spans="3:4" x14ac:dyDescent="0.3">
      <c r="C1637" t="s">
        <v>8219</v>
      </c>
      <c r="D1637">
        <v>28</v>
      </c>
    </row>
    <row r="1638" spans="3:4" x14ac:dyDescent="0.3">
      <c r="C1638" t="s">
        <v>8219</v>
      </c>
      <c r="D1638">
        <v>26</v>
      </c>
    </row>
    <row r="1639" spans="3:4" x14ac:dyDescent="0.3">
      <c r="C1639" t="s">
        <v>8219</v>
      </c>
      <c r="D1639">
        <v>61</v>
      </c>
    </row>
    <row r="1640" spans="3:4" x14ac:dyDescent="0.3">
      <c r="C1640" t="s">
        <v>8219</v>
      </c>
      <c r="D1640">
        <v>115</v>
      </c>
    </row>
    <row r="1641" spans="3:4" x14ac:dyDescent="0.3">
      <c r="C1641" t="s">
        <v>8219</v>
      </c>
      <c r="D1641">
        <v>181</v>
      </c>
    </row>
    <row r="1642" spans="3:4" x14ac:dyDescent="0.3">
      <c r="C1642" t="s">
        <v>8219</v>
      </c>
      <c r="D1642">
        <v>110</v>
      </c>
    </row>
    <row r="1643" spans="3:4" x14ac:dyDescent="0.3">
      <c r="C1643" t="s">
        <v>8219</v>
      </c>
      <c r="D1643">
        <v>269</v>
      </c>
    </row>
    <row r="1644" spans="3:4" x14ac:dyDescent="0.3">
      <c r="C1644" t="s">
        <v>8219</v>
      </c>
      <c r="D1644">
        <v>79</v>
      </c>
    </row>
    <row r="1645" spans="3:4" x14ac:dyDescent="0.3">
      <c r="C1645" t="s">
        <v>8219</v>
      </c>
      <c r="D1645">
        <v>104</v>
      </c>
    </row>
    <row r="1646" spans="3:4" x14ac:dyDescent="0.3">
      <c r="C1646" t="s">
        <v>8219</v>
      </c>
      <c r="D1646">
        <v>34</v>
      </c>
    </row>
    <row r="1647" spans="3:4" x14ac:dyDescent="0.3">
      <c r="C1647" t="s">
        <v>8219</v>
      </c>
      <c r="D1647">
        <v>167</v>
      </c>
    </row>
    <row r="1648" spans="3:4" x14ac:dyDescent="0.3">
      <c r="C1648" t="s">
        <v>8219</v>
      </c>
      <c r="D1648">
        <v>183</v>
      </c>
    </row>
    <row r="1649" spans="3:4" x14ac:dyDescent="0.3">
      <c r="C1649" t="s">
        <v>8219</v>
      </c>
      <c r="D1649">
        <v>71</v>
      </c>
    </row>
    <row r="1650" spans="3:4" x14ac:dyDescent="0.3">
      <c r="C1650" t="s">
        <v>8219</v>
      </c>
      <c r="D1650">
        <v>69</v>
      </c>
    </row>
    <row r="1651" spans="3:4" x14ac:dyDescent="0.3">
      <c r="C1651" t="s">
        <v>8219</v>
      </c>
      <c r="D1651">
        <v>270</v>
      </c>
    </row>
    <row r="1652" spans="3:4" x14ac:dyDescent="0.3">
      <c r="C1652" t="s">
        <v>8219</v>
      </c>
      <c r="D1652">
        <v>193</v>
      </c>
    </row>
    <row r="1653" spans="3:4" x14ac:dyDescent="0.3">
      <c r="C1653" t="s">
        <v>8219</v>
      </c>
      <c r="D1653">
        <v>57</v>
      </c>
    </row>
    <row r="1654" spans="3:4" x14ac:dyDescent="0.3">
      <c r="C1654" t="s">
        <v>8219</v>
      </c>
      <c r="D1654">
        <v>200</v>
      </c>
    </row>
    <row r="1655" spans="3:4" x14ac:dyDescent="0.3">
      <c r="C1655" t="s">
        <v>8219</v>
      </c>
      <c r="D1655">
        <v>88</v>
      </c>
    </row>
    <row r="1656" spans="3:4" x14ac:dyDescent="0.3">
      <c r="C1656" t="s">
        <v>8219</v>
      </c>
      <c r="D1656">
        <v>213</v>
      </c>
    </row>
    <row r="1657" spans="3:4" x14ac:dyDescent="0.3">
      <c r="C1657" t="s">
        <v>8219</v>
      </c>
      <c r="D1657">
        <v>20</v>
      </c>
    </row>
    <row r="1658" spans="3:4" x14ac:dyDescent="0.3">
      <c r="C1658" t="s">
        <v>8219</v>
      </c>
      <c r="D1658">
        <v>50</v>
      </c>
    </row>
    <row r="1659" spans="3:4" x14ac:dyDescent="0.3">
      <c r="C1659" t="s">
        <v>8219</v>
      </c>
      <c r="D1659">
        <v>115</v>
      </c>
    </row>
    <row r="1660" spans="3:4" x14ac:dyDescent="0.3">
      <c r="C1660" t="s">
        <v>8219</v>
      </c>
      <c r="D1660">
        <v>186</v>
      </c>
    </row>
    <row r="1661" spans="3:4" x14ac:dyDescent="0.3">
      <c r="C1661" t="s">
        <v>8219</v>
      </c>
      <c r="D1661">
        <v>18</v>
      </c>
    </row>
    <row r="1662" spans="3:4" x14ac:dyDescent="0.3">
      <c r="C1662" t="s">
        <v>8219</v>
      </c>
      <c r="D1662">
        <v>176</v>
      </c>
    </row>
    <row r="1663" spans="3:4" x14ac:dyDescent="0.3">
      <c r="C1663" t="s">
        <v>8219</v>
      </c>
      <c r="D1663">
        <v>41</v>
      </c>
    </row>
    <row r="1664" spans="3:4" x14ac:dyDescent="0.3">
      <c r="C1664" t="s">
        <v>8219</v>
      </c>
      <c r="D1664">
        <v>75</v>
      </c>
    </row>
    <row r="1665" spans="3:4" x14ac:dyDescent="0.3">
      <c r="C1665" t="s">
        <v>8219</v>
      </c>
      <c r="D1665">
        <v>97</v>
      </c>
    </row>
    <row r="1666" spans="3:4" x14ac:dyDescent="0.3">
      <c r="C1666" t="s">
        <v>8219</v>
      </c>
      <c r="D1666">
        <v>73</v>
      </c>
    </row>
    <row r="1667" spans="3:4" x14ac:dyDescent="0.3">
      <c r="C1667" t="s">
        <v>8219</v>
      </c>
      <c r="D1667">
        <v>49</v>
      </c>
    </row>
    <row r="1668" spans="3:4" x14ac:dyDescent="0.3">
      <c r="C1668" t="s">
        <v>8219</v>
      </c>
      <c r="D1668">
        <v>134</v>
      </c>
    </row>
    <row r="1669" spans="3:4" x14ac:dyDescent="0.3">
      <c r="C1669" t="s">
        <v>8219</v>
      </c>
      <c r="D1669">
        <v>68</v>
      </c>
    </row>
    <row r="1670" spans="3:4" x14ac:dyDescent="0.3">
      <c r="C1670" t="s">
        <v>8219</v>
      </c>
      <c r="D1670">
        <v>49</v>
      </c>
    </row>
    <row r="1671" spans="3:4" x14ac:dyDescent="0.3">
      <c r="C1671" t="s">
        <v>8219</v>
      </c>
      <c r="D1671">
        <v>63</v>
      </c>
    </row>
    <row r="1672" spans="3:4" x14ac:dyDescent="0.3">
      <c r="C1672" t="s">
        <v>8219</v>
      </c>
      <c r="D1672">
        <v>163</v>
      </c>
    </row>
    <row r="1673" spans="3:4" x14ac:dyDescent="0.3">
      <c r="C1673" t="s">
        <v>8219</v>
      </c>
      <c r="D1673">
        <v>288</v>
      </c>
    </row>
    <row r="1674" spans="3:4" x14ac:dyDescent="0.3">
      <c r="C1674" t="s">
        <v>8219</v>
      </c>
      <c r="D1674">
        <v>42</v>
      </c>
    </row>
    <row r="1675" spans="3:4" x14ac:dyDescent="0.3">
      <c r="C1675" t="s">
        <v>8219</v>
      </c>
      <c r="D1675">
        <v>70</v>
      </c>
    </row>
    <row r="1676" spans="3:4" x14ac:dyDescent="0.3">
      <c r="C1676" t="s">
        <v>8219</v>
      </c>
      <c r="D1676">
        <v>30</v>
      </c>
    </row>
    <row r="1677" spans="3:4" x14ac:dyDescent="0.3">
      <c r="C1677" t="s">
        <v>8219</v>
      </c>
      <c r="D1677">
        <v>51</v>
      </c>
    </row>
    <row r="1678" spans="3:4" x14ac:dyDescent="0.3">
      <c r="C1678" t="s">
        <v>8219</v>
      </c>
      <c r="D1678">
        <v>145</v>
      </c>
    </row>
    <row r="1679" spans="3:4" x14ac:dyDescent="0.3">
      <c r="C1679" t="s">
        <v>8219</v>
      </c>
      <c r="D1679">
        <v>21</v>
      </c>
    </row>
    <row r="1680" spans="3:4" x14ac:dyDescent="0.3">
      <c r="C1680" t="s">
        <v>8219</v>
      </c>
      <c r="D1680">
        <v>286</v>
      </c>
    </row>
    <row r="1681" spans="3:4" x14ac:dyDescent="0.3">
      <c r="C1681" t="s">
        <v>8219</v>
      </c>
      <c r="D1681">
        <v>12</v>
      </c>
    </row>
    <row r="1682" spans="3:4" x14ac:dyDescent="0.3">
      <c r="C1682" t="s">
        <v>8219</v>
      </c>
      <c r="D1682">
        <v>100</v>
      </c>
    </row>
    <row r="1683" spans="3:4" x14ac:dyDescent="0.3">
      <c r="C1683" t="s">
        <v>8219</v>
      </c>
      <c r="D1683">
        <v>100</v>
      </c>
    </row>
    <row r="1684" spans="3:4" x14ac:dyDescent="0.3">
      <c r="C1684" t="s">
        <v>8219</v>
      </c>
      <c r="D1684">
        <v>34</v>
      </c>
    </row>
    <row r="1685" spans="3:4" x14ac:dyDescent="0.3">
      <c r="C1685" t="s">
        <v>8219</v>
      </c>
      <c r="D1685">
        <v>63</v>
      </c>
    </row>
    <row r="1686" spans="3:4" x14ac:dyDescent="0.3">
      <c r="C1686" t="s">
        <v>8219</v>
      </c>
      <c r="D1686">
        <v>30</v>
      </c>
    </row>
    <row r="1687" spans="3:4" x14ac:dyDescent="0.3">
      <c r="C1687" t="s">
        <v>8219</v>
      </c>
      <c r="D1687">
        <v>47</v>
      </c>
    </row>
    <row r="1688" spans="3:4" x14ac:dyDescent="0.3">
      <c r="C1688" t="s">
        <v>8219</v>
      </c>
      <c r="D1688">
        <v>237</v>
      </c>
    </row>
    <row r="1689" spans="3:4" x14ac:dyDescent="0.3">
      <c r="C1689" t="s">
        <v>8219</v>
      </c>
      <c r="D1689">
        <v>47</v>
      </c>
    </row>
    <row r="1690" spans="3:4" x14ac:dyDescent="0.3">
      <c r="C1690" t="s">
        <v>8219</v>
      </c>
      <c r="D1690">
        <v>15</v>
      </c>
    </row>
    <row r="1691" spans="3:4" x14ac:dyDescent="0.3">
      <c r="C1691" t="s">
        <v>8219</v>
      </c>
      <c r="D1691">
        <v>81</v>
      </c>
    </row>
    <row r="1692" spans="3:4" x14ac:dyDescent="0.3">
      <c r="C1692" t="s">
        <v>8219</v>
      </c>
      <c r="D1692">
        <v>122</v>
      </c>
    </row>
    <row r="1693" spans="3:4" x14ac:dyDescent="0.3">
      <c r="C1693" t="s">
        <v>8219</v>
      </c>
      <c r="D1693">
        <v>34</v>
      </c>
    </row>
    <row r="1694" spans="3:4" x14ac:dyDescent="0.3">
      <c r="C1694" t="s">
        <v>8219</v>
      </c>
      <c r="D1694">
        <v>207</v>
      </c>
    </row>
    <row r="1695" spans="3:4" x14ac:dyDescent="0.3">
      <c r="C1695" t="s">
        <v>8219</v>
      </c>
      <c r="D1695">
        <v>25</v>
      </c>
    </row>
    <row r="1696" spans="3:4" x14ac:dyDescent="0.3">
      <c r="C1696" t="s">
        <v>8219</v>
      </c>
      <c r="D1696">
        <v>72</v>
      </c>
    </row>
    <row r="1697" spans="3:4" x14ac:dyDescent="0.3">
      <c r="C1697" t="s">
        <v>8219</v>
      </c>
      <c r="D1697">
        <v>14</v>
      </c>
    </row>
    <row r="1698" spans="3:4" x14ac:dyDescent="0.3">
      <c r="C1698" t="s">
        <v>8219</v>
      </c>
      <c r="D1698">
        <v>15</v>
      </c>
    </row>
    <row r="1699" spans="3:4" x14ac:dyDescent="0.3">
      <c r="C1699" t="s">
        <v>8219</v>
      </c>
      <c r="D1699">
        <v>91</v>
      </c>
    </row>
    <row r="1700" spans="3:4" x14ac:dyDescent="0.3">
      <c r="C1700" t="s">
        <v>8219</v>
      </c>
      <c r="D1700">
        <v>24</v>
      </c>
    </row>
    <row r="1701" spans="3:4" x14ac:dyDescent="0.3">
      <c r="C1701" t="s">
        <v>8219</v>
      </c>
      <c r="D1701">
        <v>27</v>
      </c>
    </row>
    <row r="1702" spans="3:4" x14ac:dyDescent="0.3">
      <c r="C1702" t="s">
        <v>8219</v>
      </c>
      <c r="D1702">
        <v>47</v>
      </c>
    </row>
    <row r="1703" spans="3:4" x14ac:dyDescent="0.3">
      <c r="C1703" t="s">
        <v>8219</v>
      </c>
      <c r="D1703">
        <v>44</v>
      </c>
    </row>
    <row r="1704" spans="3:4" x14ac:dyDescent="0.3">
      <c r="C1704" t="s">
        <v>8219</v>
      </c>
      <c r="D1704">
        <v>72</v>
      </c>
    </row>
    <row r="1705" spans="3:4" x14ac:dyDescent="0.3">
      <c r="C1705" t="s">
        <v>8219</v>
      </c>
      <c r="D1705">
        <v>63</v>
      </c>
    </row>
    <row r="1706" spans="3:4" x14ac:dyDescent="0.3">
      <c r="C1706" t="s">
        <v>8219</v>
      </c>
      <c r="D1706">
        <v>88</v>
      </c>
    </row>
    <row r="1707" spans="3:4" x14ac:dyDescent="0.3">
      <c r="C1707" t="s">
        <v>8219</v>
      </c>
      <c r="D1707">
        <v>70</v>
      </c>
    </row>
    <row r="1708" spans="3:4" x14ac:dyDescent="0.3">
      <c r="C1708" t="s">
        <v>8219</v>
      </c>
      <c r="D1708">
        <v>50</v>
      </c>
    </row>
    <row r="1709" spans="3:4" x14ac:dyDescent="0.3">
      <c r="C1709" t="s">
        <v>8219</v>
      </c>
      <c r="D1709">
        <v>35</v>
      </c>
    </row>
    <row r="1710" spans="3:4" x14ac:dyDescent="0.3">
      <c r="C1710" t="s">
        <v>8219</v>
      </c>
      <c r="D1710">
        <v>175</v>
      </c>
    </row>
    <row r="1711" spans="3:4" x14ac:dyDescent="0.3">
      <c r="C1711" t="s">
        <v>8219</v>
      </c>
      <c r="D1711">
        <v>20</v>
      </c>
    </row>
    <row r="1712" spans="3:4" x14ac:dyDescent="0.3">
      <c r="C1712" t="s">
        <v>8219</v>
      </c>
      <c r="D1712">
        <v>54</v>
      </c>
    </row>
    <row r="1713" spans="3:4" x14ac:dyDescent="0.3">
      <c r="C1713" t="s">
        <v>8219</v>
      </c>
      <c r="D1713">
        <v>20</v>
      </c>
    </row>
    <row r="1714" spans="3:4" x14ac:dyDescent="0.3">
      <c r="C1714" t="s">
        <v>8219</v>
      </c>
      <c r="D1714">
        <v>57</v>
      </c>
    </row>
    <row r="1715" spans="3:4" x14ac:dyDescent="0.3">
      <c r="C1715" t="s">
        <v>8219</v>
      </c>
      <c r="D1715">
        <v>31</v>
      </c>
    </row>
    <row r="1716" spans="3:4" x14ac:dyDescent="0.3">
      <c r="C1716" t="s">
        <v>8219</v>
      </c>
      <c r="D1716">
        <v>31</v>
      </c>
    </row>
    <row r="1717" spans="3:4" x14ac:dyDescent="0.3">
      <c r="C1717" t="s">
        <v>8219</v>
      </c>
      <c r="D1717">
        <v>45</v>
      </c>
    </row>
    <row r="1718" spans="3:4" x14ac:dyDescent="0.3">
      <c r="C1718" t="s">
        <v>8219</v>
      </c>
      <c r="D1718">
        <v>41</v>
      </c>
    </row>
    <row r="1719" spans="3:4" x14ac:dyDescent="0.3">
      <c r="C1719" t="s">
        <v>8219</v>
      </c>
      <c r="D1719">
        <v>29</v>
      </c>
    </row>
    <row r="1720" spans="3:4" x14ac:dyDescent="0.3">
      <c r="C1720" t="s">
        <v>8219</v>
      </c>
      <c r="D1720">
        <v>58</v>
      </c>
    </row>
    <row r="1721" spans="3:4" x14ac:dyDescent="0.3">
      <c r="C1721" t="s">
        <v>8219</v>
      </c>
      <c r="D1721">
        <v>89</v>
      </c>
    </row>
    <row r="1722" spans="3:4" x14ac:dyDescent="0.3">
      <c r="C1722" t="s">
        <v>8219</v>
      </c>
      <c r="D1722">
        <v>125</v>
      </c>
    </row>
    <row r="1723" spans="3:4" x14ac:dyDescent="0.3">
      <c r="C1723" t="s">
        <v>8219</v>
      </c>
      <c r="D1723">
        <v>18</v>
      </c>
    </row>
    <row r="1724" spans="3:4" x14ac:dyDescent="0.3">
      <c r="C1724" t="s">
        <v>8219</v>
      </c>
      <c r="D1724">
        <v>32</v>
      </c>
    </row>
    <row r="1725" spans="3:4" x14ac:dyDescent="0.3">
      <c r="C1725" t="s">
        <v>8219</v>
      </c>
      <c r="D1725">
        <v>16</v>
      </c>
    </row>
    <row r="1726" spans="3:4" x14ac:dyDescent="0.3">
      <c r="C1726" t="s">
        <v>8219</v>
      </c>
      <c r="D1726">
        <v>38</v>
      </c>
    </row>
    <row r="1727" spans="3:4" x14ac:dyDescent="0.3">
      <c r="C1727" t="s">
        <v>8219</v>
      </c>
      <c r="D1727">
        <v>15</v>
      </c>
    </row>
    <row r="1728" spans="3:4" x14ac:dyDescent="0.3">
      <c r="C1728" t="s">
        <v>8219</v>
      </c>
      <c r="D1728">
        <v>23</v>
      </c>
    </row>
    <row r="1729" spans="3:4" x14ac:dyDescent="0.3">
      <c r="C1729" t="s">
        <v>8219</v>
      </c>
      <c r="D1729">
        <v>49</v>
      </c>
    </row>
    <row r="1730" spans="3:4" x14ac:dyDescent="0.3">
      <c r="C1730" t="s">
        <v>8219</v>
      </c>
      <c r="D1730">
        <v>10</v>
      </c>
    </row>
    <row r="1731" spans="3:4" x14ac:dyDescent="0.3">
      <c r="C1731" t="s">
        <v>8219</v>
      </c>
      <c r="D1731">
        <v>15</v>
      </c>
    </row>
    <row r="1732" spans="3:4" x14ac:dyDescent="0.3">
      <c r="C1732" t="s">
        <v>8219</v>
      </c>
      <c r="D1732">
        <v>57</v>
      </c>
    </row>
    <row r="1733" spans="3:4" x14ac:dyDescent="0.3">
      <c r="C1733" t="s">
        <v>8219</v>
      </c>
      <c r="D1733">
        <v>33</v>
      </c>
    </row>
    <row r="1734" spans="3:4" x14ac:dyDescent="0.3">
      <c r="C1734" t="s">
        <v>8219</v>
      </c>
      <c r="D1734">
        <v>9</v>
      </c>
    </row>
    <row r="1735" spans="3:4" x14ac:dyDescent="0.3">
      <c r="C1735" t="s">
        <v>8219</v>
      </c>
      <c r="D1735">
        <v>26</v>
      </c>
    </row>
    <row r="1736" spans="3:4" x14ac:dyDescent="0.3">
      <c r="C1736" t="s">
        <v>8219</v>
      </c>
      <c r="D1736">
        <v>69</v>
      </c>
    </row>
    <row r="1737" spans="3:4" x14ac:dyDescent="0.3">
      <c r="C1737" t="s">
        <v>8219</v>
      </c>
      <c r="D1737">
        <v>65</v>
      </c>
    </row>
    <row r="1738" spans="3:4" x14ac:dyDescent="0.3">
      <c r="C1738" t="s">
        <v>8219</v>
      </c>
      <c r="D1738">
        <v>83</v>
      </c>
    </row>
    <row r="1739" spans="3:4" x14ac:dyDescent="0.3">
      <c r="C1739" t="s">
        <v>8219</v>
      </c>
      <c r="D1739">
        <v>111</v>
      </c>
    </row>
    <row r="1740" spans="3:4" x14ac:dyDescent="0.3">
      <c r="C1740" t="s">
        <v>8219</v>
      </c>
      <c r="D1740">
        <v>46</v>
      </c>
    </row>
    <row r="1741" spans="3:4" x14ac:dyDescent="0.3">
      <c r="C1741" t="s">
        <v>8219</v>
      </c>
      <c r="D1741">
        <v>63</v>
      </c>
    </row>
    <row r="1742" spans="3:4" x14ac:dyDescent="0.3">
      <c r="C1742" t="s">
        <v>8219</v>
      </c>
      <c r="D1742">
        <v>9</v>
      </c>
    </row>
    <row r="1743" spans="3:4" x14ac:dyDescent="0.3">
      <c r="C1743" t="s">
        <v>8219</v>
      </c>
      <c r="D1743">
        <v>34</v>
      </c>
    </row>
    <row r="1744" spans="3:4" x14ac:dyDescent="0.3">
      <c r="C1744" t="s">
        <v>8219</v>
      </c>
      <c r="D1744">
        <v>112</v>
      </c>
    </row>
    <row r="1745" spans="3:4" x14ac:dyDescent="0.3">
      <c r="C1745" t="s">
        <v>8219</v>
      </c>
      <c r="D1745">
        <v>47</v>
      </c>
    </row>
    <row r="1746" spans="3:4" x14ac:dyDescent="0.3">
      <c r="C1746" t="s">
        <v>8219</v>
      </c>
      <c r="D1746">
        <v>38</v>
      </c>
    </row>
    <row r="1747" spans="3:4" x14ac:dyDescent="0.3">
      <c r="C1747" t="s">
        <v>8219</v>
      </c>
      <c r="D1747">
        <v>28</v>
      </c>
    </row>
    <row r="1748" spans="3:4" x14ac:dyDescent="0.3">
      <c r="C1748" t="s">
        <v>8219</v>
      </c>
      <c r="D1748">
        <v>78</v>
      </c>
    </row>
    <row r="1749" spans="3:4" x14ac:dyDescent="0.3">
      <c r="C1749" t="s">
        <v>8219</v>
      </c>
      <c r="D1749">
        <v>23</v>
      </c>
    </row>
    <row r="1750" spans="3:4" x14ac:dyDescent="0.3">
      <c r="C1750" t="s">
        <v>8219</v>
      </c>
      <c r="D1750">
        <v>40</v>
      </c>
    </row>
    <row r="1751" spans="3:4" x14ac:dyDescent="0.3">
      <c r="C1751" t="s">
        <v>8219</v>
      </c>
      <c r="D1751">
        <v>13</v>
      </c>
    </row>
    <row r="1752" spans="3:4" x14ac:dyDescent="0.3">
      <c r="C1752" t="s">
        <v>8219</v>
      </c>
      <c r="D1752">
        <v>18</v>
      </c>
    </row>
    <row r="1753" spans="3:4" x14ac:dyDescent="0.3">
      <c r="C1753" t="s">
        <v>8219</v>
      </c>
      <c r="D1753">
        <v>22</v>
      </c>
    </row>
    <row r="1754" spans="3:4" x14ac:dyDescent="0.3">
      <c r="C1754" t="s">
        <v>8219</v>
      </c>
      <c r="D1754">
        <v>79</v>
      </c>
    </row>
    <row r="1755" spans="3:4" x14ac:dyDescent="0.3">
      <c r="C1755" t="s">
        <v>8219</v>
      </c>
      <c r="D1755">
        <v>14</v>
      </c>
    </row>
    <row r="1756" spans="3:4" x14ac:dyDescent="0.3">
      <c r="C1756" t="s">
        <v>8219</v>
      </c>
      <c r="D1756">
        <v>51</v>
      </c>
    </row>
    <row r="1757" spans="3:4" x14ac:dyDescent="0.3">
      <c r="C1757" t="s">
        <v>8219</v>
      </c>
      <c r="D1757">
        <v>54</v>
      </c>
    </row>
    <row r="1758" spans="3:4" x14ac:dyDescent="0.3">
      <c r="C1758" t="s">
        <v>8219</v>
      </c>
      <c r="D1758">
        <v>70</v>
      </c>
    </row>
    <row r="1759" spans="3:4" x14ac:dyDescent="0.3">
      <c r="C1759" t="s">
        <v>8219</v>
      </c>
      <c r="D1759">
        <v>44</v>
      </c>
    </row>
    <row r="1760" spans="3:4" x14ac:dyDescent="0.3">
      <c r="C1760" t="s">
        <v>8219</v>
      </c>
      <c r="D1760">
        <v>55</v>
      </c>
    </row>
    <row r="1761" spans="3:4" x14ac:dyDescent="0.3">
      <c r="C1761" t="s">
        <v>8219</v>
      </c>
      <c r="D1761">
        <v>15</v>
      </c>
    </row>
    <row r="1762" spans="3:4" x14ac:dyDescent="0.3">
      <c r="C1762" t="s">
        <v>8219</v>
      </c>
      <c r="D1762">
        <v>27</v>
      </c>
    </row>
    <row r="1763" spans="3:4" x14ac:dyDescent="0.3">
      <c r="C1763" t="s">
        <v>8219</v>
      </c>
      <c r="D1763">
        <v>21</v>
      </c>
    </row>
    <row r="1764" spans="3:4" x14ac:dyDescent="0.3">
      <c r="C1764" t="s">
        <v>8219</v>
      </c>
      <c r="D1764">
        <v>162</v>
      </c>
    </row>
    <row r="1765" spans="3:4" x14ac:dyDescent="0.3">
      <c r="C1765" t="s">
        <v>8219</v>
      </c>
      <c r="D1765">
        <v>23</v>
      </c>
    </row>
    <row r="1766" spans="3:4" x14ac:dyDescent="0.3">
      <c r="C1766" t="s">
        <v>8219</v>
      </c>
      <c r="D1766">
        <v>72</v>
      </c>
    </row>
    <row r="1767" spans="3:4" x14ac:dyDescent="0.3">
      <c r="C1767" t="s">
        <v>8219</v>
      </c>
      <c r="D1767">
        <v>68</v>
      </c>
    </row>
    <row r="1768" spans="3:4" x14ac:dyDescent="0.3">
      <c r="C1768" t="s">
        <v>8219</v>
      </c>
      <c r="D1768">
        <v>20</v>
      </c>
    </row>
    <row r="1769" spans="3:4" x14ac:dyDescent="0.3">
      <c r="C1769" t="s">
        <v>8219</v>
      </c>
      <c r="D1769">
        <v>26</v>
      </c>
    </row>
    <row r="1770" spans="3:4" x14ac:dyDescent="0.3">
      <c r="C1770" t="s">
        <v>8219</v>
      </c>
      <c r="D1770">
        <v>72</v>
      </c>
    </row>
    <row r="1771" spans="3:4" x14ac:dyDescent="0.3">
      <c r="C1771" t="s">
        <v>8219</v>
      </c>
      <c r="D1771">
        <v>3</v>
      </c>
    </row>
    <row r="1772" spans="3:4" x14ac:dyDescent="0.3">
      <c r="C1772" t="s">
        <v>8219</v>
      </c>
      <c r="D1772">
        <v>18</v>
      </c>
    </row>
    <row r="1773" spans="3:4" x14ac:dyDescent="0.3">
      <c r="C1773" t="s">
        <v>8219</v>
      </c>
      <c r="D1773">
        <v>30</v>
      </c>
    </row>
    <row r="1774" spans="3:4" x14ac:dyDescent="0.3">
      <c r="C1774" t="s">
        <v>8219</v>
      </c>
      <c r="D1774">
        <v>23</v>
      </c>
    </row>
    <row r="1775" spans="3:4" x14ac:dyDescent="0.3">
      <c r="C1775" t="s">
        <v>8219</v>
      </c>
      <c r="D1775">
        <v>54</v>
      </c>
    </row>
    <row r="1776" spans="3:4" x14ac:dyDescent="0.3">
      <c r="C1776" t="s">
        <v>8219</v>
      </c>
      <c r="D1776">
        <v>26</v>
      </c>
    </row>
    <row r="1777" spans="3:4" x14ac:dyDescent="0.3">
      <c r="C1777" t="s">
        <v>8219</v>
      </c>
      <c r="D1777">
        <v>9</v>
      </c>
    </row>
    <row r="1778" spans="3:4" x14ac:dyDescent="0.3">
      <c r="C1778" t="s">
        <v>8219</v>
      </c>
      <c r="D1778">
        <v>27</v>
      </c>
    </row>
    <row r="1779" spans="3:4" x14ac:dyDescent="0.3">
      <c r="C1779" t="s">
        <v>8219</v>
      </c>
      <c r="D1779">
        <v>30</v>
      </c>
    </row>
    <row r="1780" spans="3:4" x14ac:dyDescent="0.3">
      <c r="C1780" t="s">
        <v>8219</v>
      </c>
      <c r="D1780">
        <v>52</v>
      </c>
    </row>
    <row r="1781" spans="3:4" x14ac:dyDescent="0.3">
      <c r="C1781" t="s">
        <v>8219</v>
      </c>
      <c r="D1781">
        <v>17</v>
      </c>
    </row>
    <row r="1782" spans="3:4" x14ac:dyDescent="0.3">
      <c r="C1782" t="s">
        <v>8219</v>
      </c>
      <c r="D1782">
        <v>19</v>
      </c>
    </row>
    <row r="1783" spans="3:4" x14ac:dyDescent="0.3">
      <c r="C1783" t="s">
        <v>8219</v>
      </c>
      <c r="D1783">
        <v>77</v>
      </c>
    </row>
    <row r="1784" spans="3:4" x14ac:dyDescent="0.3">
      <c r="C1784" t="s">
        <v>8219</v>
      </c>
      <c r="D1784">
        <v>21</v>
      </c>
    </row>
    <row r="1785" spans="3:4" x14ac:dyDescent="0.3">
      <c r="C1785" t="s">
        <v>8219</v>
      </c>
      <c r="D1785">
        <v>38</v>
      </c>
    </row>
    <row r="1786" spans="3:4" x14ac:dyDescent="0.3">
      <c r="C1786" t="s">
        <v>8219</v>
      </c>
      <c r="D1786">
        <v>28</v>
      </c>
    </row>
    <row r="1787" spans="3:4" x14ac:dyDescent="0.3">
      <c r="C1787" t="s">
        <v>8219</v>
      </c>
      <c r="D1787">
        <v>48</v>
      </c>
    </row>
    <row r="1788" spans="3:4" x14ac:dyDescent="0.3">
      <c r="C1788" t="s">
        <v>8219</v>
      </c>
      <c r="D1788">
        <v>46</v>
      </c>
    </row>
    <row r="1789" spans="3:4" x14ac:dyDescent="0.3">
      <c r="C1789" t="s">
        <v>8219</v>
      </c>
      <c r="D1789">
        <v>30</v>
      </c>
    </row>
    <row r="1790" spans="3:4" x14ac:dyDescent="0.3">
      <c r="C1790" t="s">
        <v>8219</v>
      </c>
      <c r="D1790">
        <v>64</v>
      </c>
    </row>
    <row r="1791" spans="3:4" x14ac:dyDescent="0.3">
      <c r="C1791" t="s">
        <v>8219</v>
      </c>
      <c r="D1791">
        <v>15</v>
      </c>
    </row>
    <row r="1792" spans="3:4" x14ac:dyDescent="0.3">
      <c r="C1792" t="s">
        <v>8219</v>
      </c>
      <c r="D1792">
        <v>41</v>
      </c>
    </row>
    <row r="1793" spans="3:4" x14ac:dyDescent="0.3">
      <c r="C1793" t="s">
        <v>8219</v>
      </c>
      <c r="D1793">
        <v>35</v>
      </c>
    </row>
    <row r="1794" spans="3:4" x14ac:dyDescent="0.3">
      <c r="C1794" t="s">
        <v>8219</v>
      </c>
      <c r="D1794">
        <v>45</v>
      </c>
    </row>
    <row r="1795" spans="3:4" x14ac:dyDescent="0.3">
      <c r="C1795" t="s">
        <v>8219</v>
      </c>
      <c r="D1795">
        <v>62</v>
      </c>
    </row>
    <row r="1796" spans="3:4" x14ac:dyDescent="0.3">
      <c r="C1796" t="s">
        <v>8219</v>
      </c>
      <c r="D1796">
        <v>22</v>
      </c>
    </row>
    <row r="1797" spans="3:4" x14ac:dyDescent="0.3">
      <c r="C1797" t="s">
        <v>8219</v>
      </c>
      <c r="D1797">
        <v>18</v>
      </c>
    </row>
    <row r="1798" spans="3:4" x14ac:dyDescent="0.3">
      <c r="C1798" t="s">
        <v>8219</v>
      </c>
      <c r="D1798">
        <v>12</v>
      </c>
    </row>
    <row r="1799" spans="3:4" x14ac:dyDescent="0.3">
      <c r="C1799" t="s">
        <v>8219</v>
      </c>
      <c r="D1799">
        <v>44</v>
      </c>
    </row>
    <row r="1800" spans="3:4" x14ac:dyDescent="0.3">
      <c r="C1800" t="s">
        <v>8219</v>
      </c>
      <c r="D1800">
        <v>27</v>
      </c>
    </row>
    <row r="1801" spans="3:4" x14ac:dyDescent="0.3">
      <c r="C1801" t="s">
        <v>8219</v>
      </c>
      <c r="D1801">
        <v>38</v>
      </c>
    </row>
    <row r="1802" spans="3:4" x14ac:dyDescent="0.3">
      <c r="C1802" t="s">
        <v>8219</v>
      </c>
      <c r="D1802">
        <v>28</v>
      </c>
    </row>
    <row r="1803" spans="3:4" x14ac:dyDescent="0.3">
      <c r="C1803" t="s">
        <v>8219</v>
      </c>
      <c r="D1803">
        <v>24</v>
      </c>
    </row>
    <row r="1804" spans="3:4" x14ac:dyDescent="0.3">
      <c r="C1804" t="s">
        <v>8219</v>
      </c>
      <c r="D1804">
        <v>65</v>
      </c>
    </row>
    <row r="1805" spans="3:4" x14ac:dyDescent="0.3">
      <c r="C1805" t="s">
        <v>8219</v>
      </c>
      <c r="D1805">
        <v>46</v>
      </c>
    </row>
    <row r="1806" spans="3:4" x14ac:dyDescent="0.3">
      <c r="C1806" t="s">
        <v>8219</v>
      </c>
      <c r="D1806">
        <v>85</v>
      </c>
    </row>
    <row r="1807" spans="3:4" x14ac:dyDescent="0.3">
      <c r="C1807" t="s">
        <v>8219</v>
      </c>
      <c r="D1807">
        <v>66</v>
      </c>
    </row>
    <row r="1808" spans="3:4" x14ac:dyDescent="0.3">
      <c r="C1808" t="s">
        <v>8219</v>
      </c>
      <c r="D1808">
        <v>165</v>
      </c>
    </row>
    <row r="1809" spans="3:4" x14ac:dyDescent="0.3">
      <c r="C1809" t="s">
        <v>8219</v>
      </c>
      <c r="D1809">
        <v>17</v>
      </c>
    </row>
    <row r="1810" spans="3:4" x14ac:dyDescent="0.3">
      <c r="C1810" t="s">
        <v>8219</v>
      </c>
      <c r="D1810">
        <v>3</v>
      </c>
    </row>
    <row r="1811" spans="3:4" x14ac:dyDescent="0.3">
      <c r="C1811" t="s">
        <v>8219</v>
      </c>
      <c r="D1811">
        <v>17</v>
      </c>
    </row>
    <row r="1812" spans="3:4" x14ac:dyDescent="0.3">
      <c r="C1812" t="s">
        <v>8219</v>
      </c>
      <c r="D1812">
        <v>91</v>
      </c>
    </row>
    <row r="1813" spans="3:4" x14ac:dyDescent="0.3">
      <c r="C1813" t="s">
        <v>8219</v>
      </c>
      <c r="D1813">
        <v>67</v>
      </c>
    </row>
    <row r="1814" spans="3:4" x14ac:dyDescent="0.3">
      <c r="C1814" t="s">
        <v>8219</v>
      </c>
      <c r="D1814">
        <v>18</v>
      </c>
    </row>
    <row r="1815" spans="3:4" x14ac:dyDescent="0.3">
      <c r="C1815" t="s">
        <v>8219</v>
      </c>
      <c r="D1815">
        <v>21</v>
      </c>
    </row>
    <row r="1816" spans="3:4" x14ac:dyDescent="0.3">
      <c r="C1816" t="s">
        <v>8219</v>
      </c>
      <c r="D1816">
        <v>40</v>
      </c>
    </row>
    <row r="1817" spans="3:4" x14ac:dyDescent="0.3">
      <c r="C1817" t="s">
        <v>8219</v>
      </c>
      <c r="D1817">
        <v>78</v>
      </c>
    </row>
    <row r="1818" spans="3:4" x14ac:dyDescent="0.3">
      <c r="C1818" t="s">
        <v>8219</v>
      </c>
      <c r="D1818">
        <v>26</v>
      </c>
    </row>
    <row r="1819" spans="3:4" x14ac:dyDescent="0.3">
      <c r="C1819" t="s">
        <v>8219</v>
      </c>
      <c r="D1819">
        <v>14</v>
      </c>
    </row>
    <row r="1820" spans="3:4" x14ac:dyDescent="0.3">
      <c r="C1820" t="s">
        <v>8219</v>
      </c>
      <c r="D1820">
        <v>44</v>
      </c>
    </row>
    <row r="1821" spans="3:4" x14ac:dyDescent="0.3">
      <c r="C1821" t="s">
        <v>8219</v>
      </c>
      <c r="D1821">
        <v>9</v>
      </c>
    </row>
    <row r="1822" spans="3:4" x14ac:dyDescent="0.3">
      <c r="C1822" t="s">
        <v>8219</v>
      </c>
      <c r="D1822">
        <v>30</v>
      </c>
    </row>
    <row r="1823" spans="3:4" x14ac:dyDescent="0.3">
      <c r="C1823" t="s">
        <v>8219</v>
      </c>
      <c r="D1823">
        <v>45</v>
      </c>
    </row>
    <row r="1824" spans="3:4" x14ac:dyDescent="0.3">
      <c r="C1824" t="s">
        <v>8219</v>
      </c>
      <c r="D1824">
        <v>56</v>
      </c>
    </row>
    <row r="1825" spans="3:4" x14ac:dyDescent="0.3">
      <c r="C1825" t="s">
        <v>8219</v>
      </c>
      <c r="D1825">
        <v>46</v>
      </c>
    </row>
    <row r="1826" spans="3:4" x14ac:dyDescent="0.3">
      <c r="C1826" t="s">
        <v>8219</v>
      </c>
      <c r="D1826">
        <v>34</v>
      </c>
    </row>
    <row r="1827" spans="3:4" x14ac:dyDescent="0.3">
      <c r="C1827" t="s">
        <v>8219</v>
      </c>
      <c r="D1827">
        <v>98</v>
      </c>
    </row>
    <row r="1828" spans="3:4" x14ac:dyDescent="0.3">
      <c r="C1828" t="s">
        <v>8219</v>
      </c>
      <c r="D1828">
        <v>46</v>
      </c>
    </row>
    <row r="1829" spans="3:4" x14ac:dyDescent="0.3">
      <c r="C1829" t="s">
        <v>8219</v>
      </c>
      <c r="D1829">
        <v>10</v>
      </c>
    </row>
    <row r="1830" spans="3:4" x14ac:dyDescent="0.3">
      <c r="C1830" t="s">
        <v>8219</v>
      </c>
      <c r="D1830">
        <v>76</v>
      </c>
    </row>
    <row r="1831" spans="3:4" x14ac:dyDescent="0.3">
      <c r="C1831" t="s">
        <v>8219</v>
      </c>
      <c r="D1831">
        <v>104</v>
      </c>
    </row>
    <row r="1832" spans="3:4" x14ac:dyDescent="0.3">
      <c r="C1832" t="s">
        <v>8219</v>
      </c>
      <c r="D1832">
        <v>87</v>
      </c>
    </row>
    <row r="1833" spans="3:4" x14ac:dyDescent="0.3">
      <c r="C1833" t="s">
        <v>8219</v>
      </c>
      <c r="D1833">
        <v>29</v>
      </c>
    </row>
    <row r="1834" spans="3:4" x14ac:dyDescent="0.3">
      <c r="C1834" t="s">
        <v>8219</v>
      </c>
      <c r="D1834">
        <v>51</v>
      </c>
    </row>
    <row r="1835" spans="3:4" x14ac:dyDescent="0.3">
      <c r="C1835" t="s">
        <v>8219</v>
      </c>
      <c r="D1835">
        <v>12</v>
      </c>
    </row>
    <row r="1836" spans="3:4" x14ac:dyDescent="0.3">
      <c r="C1836" t="s">
        <v>8219</v>
      </c>
      <c r="D1836">
        <v>72</v>
      </c>
    </row>
    <row r="1837" spans="3:4" x14ac:dyDescent="0.3">
      <c r="C1837" t="s">
        <v>8219</v>
      </c>
      <c r="D1837">
        <v>21</v>
      </c>
    </row>
    <row r="1838" spans="3:4" x14ac:dyDescent="0.3">
      <c r="C1838" t="s">
        <v>8219</v>
      </c>
      <c r="D1838">
        <v>42</v>
      </c>
    </row>
    <row r="1839" spans="3:4" x14ac:dyDescent="0.3">
      <c r="C1839" t="s">
        <v>8219</v>
      </c>
      <c r="D1839">
        <v>71</v>
      </c>
    </row>
    <row r="1840" spans="3:4" x14ac:dyDescent="0.3">
      <c r="C1840" t="s">
        <v>8219</v>
      </c>
      <c r="D1840">
        <v>168</v>
      </c>
    </row>
    <row r="1841" spans="3:4" x14ac:dyDescent="0.3">
      <c r="C1841" t="s">
        <v>8219</v>
      </c>
      <c r="D1841">
        <v>19</v>
      </c>
    </row>
    <row r="1842" spans="3:4" x14ac:dyDescent="0.3">
      <c r="C1842" t="s">
        <v>8219</v>
      </c>
      <c r="D1842">
        <v>37</v>
      </c>
    </row>
    <row r="1843" spans="3:4" x14ac:dyDescent="0.3">
      <c r="C1843" t="s">
        <v>8219</v>
      </c>
      <c r="D1843">
        <v>36</v>
      </c>
    </row>
    <row r="1844" spans="3:4" x14ac:dyDescent="0.3">
      <c r="C1844" t="s">
        <v>8219</v>
      </c>
      <c r="D1844">
        <v>14</v>
      </c>
    </row>
    <row r="1845" spans="3:4" x14ac:dyDescent="0.3">
      <c r="C1845" t="s">
        <v>8219</v>
      </c>
      <c r="D1845">
        <v>18</v>
      </c>
    </row>
    <row r="1846" spans="3:4" x14ac:dyDescent="0.3">
      <c r="C1846" t="s">
        <v>8219</v>
      </c>
      <c r="D1846">
        <v>82</v>
      </c>
    </row>
    <row r="1847" spans="3:4" x14ac:dyDescent="0.3">
      <c r="C1847" t="s">
        <v>8219</v>
      </c>
      <c r="D1847">
        <v>43</v>
      </c>
    </row>
    <row r="1848" spans="3:4" x14ac:dyDescent="0.3">
      <c r="C1848" t="s">
        <v>8219</v>
      </c>
      <c r="D1848">
        <v>8</v>
      </c>
    </row>
    <row r="1849" spans="3:4" x14ac:dyDescent="0.3">
      <c r="C1849" t="s">
        <v>8219</v>
      </c>
      <c r="D1849">
        <v>45</v>
      </c>
    </row>
    <row r="1850" spans="3:4" x14ac:dyDescent="0.3">
      <c r="C1850" t="s">
        <v>8219</v>
      </c>
      <c r="D1850">
        <v>20</v>
      </c>
    </row>
    <row r="1851" spans="3:4" x14ac:dyDescent="0.3">
      <c r="C1851" t="s">
        <v>8219</v>
      </c>
      <c r="D1851">
        <v>31</v>
      </c>
    </row>
    <row r="1852" spans="3:4" x14ac:dyDescent="0.3">
      <c r="C1852" t="s">
        <v>8219</v>
      </c>
      <c r="D1852">
        <v>25</v>
      </c>
    </row>
    <row r="1853" spans="3:4" x14ac:dyDescent="0.3">
      <c r="C1853" t="s">
        <v>8219</v>
      </c>
      <c r="D1853">
        <v>14</v>
      </c>
    </row>
    <row r="1854" spans="3:4" x14ac:dyDescent="0.3">
      <c r="C1854" t="s">
        <v>8219</v>
      </c>
      <c r="D1854">
        <v>45</v>
      </c>
    </row>
    <row r="1855" spans="3:4" x14ac:dyDescent="0.3">
      <c r="C1855" t="s">
        <v>8219</v>
      </c>
      <c r="D1855">
        <v>20</v>
      </c>
    </row>
    <row r="1856" spans="3:4" x14ac:dyDescent="0.3">
      <c r="C1856" t="s">
        <v>8219</v>
      </c>
      <c r="D1856">
        <v>39</v>
      </c>
    </row>
    <row r="1857" spans="3:4" x14ac:dyDescent="0.3">
      <c r="C1857" t="s">
        <v>8219</v>
      </c>
      <c r="D1857">
        <v>16</v>
      </c>
    </row>
    <row r="1858" spans="3:4" x14ac:dyDescent="0.3">
      <c r="C1858" t="s">
        <v>8219</v>
      </c>
      <c r="D1858">
        <v>37</v>
      </c>
    </row>
    <row r="1859" spans="3:4" x14ac:dyDescent="0.3">
      <c r="C1859" t="s">
        <v>8219</v>
      </c>
      <c r="D1859">
        <v>14</v>
      </c>
    </row>
    <row r="1860" spans="3:4" x14ac:dyDescent="0.3">
      <c r="C1860" t="s">
        <v>8219</v>
      </c>
      <c r="D1860">
        <v>21</v>
      </c>
    </row>
    <row r="1861" spans="3:4" x14ac:dyDescent="0.3">
      <c r="C1861" t="s">
        <v>8219</v>
      </c>
      <c r="D1861">
        <v>69</v>
      </c>
    </row>
    <row r="1862" spans="3:4" x14ac:dyDescent="0.3">
      <c r="C1862" t="s">
        <v>8219</v>
      </c>
      <c r="D1862">
        <v>16</v>
      </c>
    </row>
    <row r="1863" spans="3:4" x14ac:dyDescent="0.3">
      <c r="C1863" t="s">
        <v>8219</v>
      </c>
      <c r="D1863">
        <v>55</v>
      </c>
    </row>
    <row r="1864" spans="3:4" x14ac:dyDescent="0.3">
      <c r="C1864" t="s">
        <v>8219</v>
      </c>
      <c r="D1864">
        <v>27</v>
      </c>
    </row>
    <row r="1865" spans="3:4" x14ac:dyDescent="0.3">
      <c r="C1865" t="s">
        <v>8219</v>
      </c>
      <c r="D1865">
        <v>36</v>
      </c>
    </row>
    <row r="1866" spans="3:4" x14ac:dyDescent="0.3">
      <c r="C1866" t="s">
        <v>8219</v>
      </c>
      <c r="D1866">
        <v>19</v>
      </c>
    </row>
    <row r="1867" spans="3:4" x14ac:dyDescent="0.3">
      <c r="C1867" t="s">
        <v>8219</v>
      </c>
      <c r="D1867">
        <v>12</v>
      </c>
    </row>
    <row r="1868" spans="3:4" x14ac:dyDescent="0.3">
      <c r="C1868" t="s">
        <v>8219</v>
      </c>
      <c r="D1868">
        <v>17</v>
      </c>
    </row>
    <row r="1869" spans="3:4" x14ac:dyDescent="0.3">
      <c r="C1869" t="s">
        <v>8219</v>
      </c>
      <c r="D1869">
        <v>114</v>
      </c>
    </row>
    <row r="1870" spans="3:4" x14ac:dyDescent="0.3">
      <c r="C1870" t="s">
        <v>8219</v>
      </c>
      <c r="D1870">
        <v>93</v>
      </c>
    </row>
    <row r="1871" spans="3:4" x14ac:dyDescent="0.3">
      <c r="C1871" t="s">
        <v>8219</v>
      </c>
      <c r="D1871">
        <v>36</v>
      </c>
    </row>
    <row r="1872" spans="3:4" x14ac:dyDescent="0.3">
      <c r="C1872" t="s">
        <v>8219</v>
      </c>
      <c r="D1872">
        <v>61</v>
      </c>
    </row>
    <row r="1873" spans="3:4" x14ac:dyDescent="0.3">
      <c r="C1873" t="s">
        <v>8219</v>
      </c>
      <c r="D1873">
        <v>47</v>
      </c>
    </row>
    <row r="1874" spans="3:4" x14ac:dyDescent="0.3">
      <c r="C1874" t="s">
        <v>8219</v>
      </c>
      <c r="D1874">
        <v>17</v>
      </c>
    </row>
    <row r="1875" spans="3:4" x14ac:dyDescent="0.3">
      <c r="C1875" t="s">
        <v>8219</v>
      </c>
      <c r="D1875">
        <v>63</v>
      </c>
    </row>
    <row r="1876" spans="3:4" x14ac:dyDescent="0.3">
      <c r="C1876" t="s">
        <v>8219</v>
      </c>
      <c r="D1876">
        <v>9</v>
      </c>
    </row>
    <row r="1877" spans="3:4" x14ac:dyDescent="0.3">
      <c r="C1877" t="s">
        <v>8219</v>
      </c>
      <c r="D1877">
        <v>30</v>
      </c>
    </row>
    <row r="1878" spans="3:4" x14ac:dyDescent="0.3">
      <c r="C1878" t="s">
        <v>8219</v>
      </c>
      <c r="D1878">
        <v>23</v>
      </c>
    </row>
    <row r="1879" spans="3:4" x14ac:dyDescent="0.3">
      <c r="C1879" t="s">
        <v>8219</v>
      </c>
      <c r="D1879">
        <v>33</v>
      </c>
    </row>
    <row r="1880" spans="3:4" x14ac:dyDescent="0.3">
      <c r="C1880" t="s">
        <v>8219</v>
      </c>
      <c r="D1880">
        <v>39</v>
      </c>
    </row>
    <row r="1881" spans="3:4" x14ac:dyDescent="0.3">
      <c r="C1881" t="s">
        <v>8219</v>
      </c>
      <c r="D1881">
        <v>17</v>
      </c>
    </row>
    <row r="1882" spans="3:4" x14ac:dyDescent="0.3">
      <c r="C1882" t="s">
        <v>8219</v>
      </c>
      <c r="D1882">
        <v>6</v>
      </c>
    </row>
    <row r="1883" spans="3:4" x14ac:dyDescent="0.3">
      <c r="C1883" t="s">
        <v>8219</v>
      </c>
      <c r="D1883">
        <v>39</v>
      </c>
    </row>
    <row r="1884" spans="3:4" x14ac:dyDescent="0.3">
      <c r="C1884" t="s">
        <v>8219</v>
      </c>
      <c r="D1884">
        <v>57</v>
      </c>
    </row>
    <row r="1885" spans="3:4" x14ac:dyDescent="0.3">
      <c r="C1885" t="s">
        <v>8219</v>
      </c>
      <c r="D1885">
        <v>56</v>
      </c>
    </row>
    <row r="1886" spans="3:4" x14ac:dyDescent="0.3">
      <c r="C1886" t="s">
        <v>8219</v>
      </c>
      <c r="D1886">
        <v>13</v>
      </c>
    </row>
    <row r="1887" spans="3:4" x14ac:dyDescent="0.3">
      <c r="C1887" t="s">
        <v>8219</v>
      </c>
      <c r="D1887">
        <v>95</v>
      </c>
    </row>
    <row r="1888" spans="3:4" x14ac:dyDescent="0.3">
      <c r="C1888" t="s">
        <v>8219</v>
      </c>
      <c r="D1888">
        <v>80</v>
      </c>
    </row>
    <row r="1889" spans="3:4" x14ac:dyDescent="0.3">
      <c r="C1889" t="s">
        <v>8219</v>
      </c>
      <c r="D1889">
        <v>133</v>
      </c>
    </row>
    <row r="1890" spans="3:4" x14ac:dyDescent="0.3">
      <c r="C1890" t="s">
        <v>8219</v>
      </c>
      <c r="D1890">
        <v>44</v>
      </c>
    </row>
    <row r="1891" spans="3:4" x14ac:dyDescent="0.3">
      <c r="C1891" t="s">
        <v>8219</v>
      </c>
      <c r="D1891">
        <v>30</v>
      </c>
    </row>
    <row r="1892" spans="3:4" x14ac:dyDescent="0.3">
      <c r="C1892" t="s">
        <v>8219</v>
      </c>
      <c r="D1892">
        <v>56</v>
      </c>
    </row>
    <row r="1893" spans="3:4" x14ac:dyDescent="0.3">
      <c r="C1893" t="s">
        <v>8219</v>
      </c>
      <c r="D1893">
        <v>66</v>
      </c>
    </row>
    <row r="1894" spans="3:4" x14ac:dyDescent="0.3">
      <c r="C1894" t="s">
        <v>8219</v>
      </c>
      <c r="D1894">
        <v>29</v>
      </c>
    </row>
    <row r="1895" spans="3:4" x14ac:dyDescent="0.3">
      <c r="C1895" t="s">
        <v>8219</v>
      </c>
      <c r="D1895">
        <v>72</v>
      </c>
    </row>
    <row r="1896" spans="3:4" x14ac:dyDescent="0.3">
      <c r="C1896" t="s">
        <v>8219</v>
      </c>
      <c r="D1896">
        <v>27</v>
      </c>
    </row>
    <row r="1897" spans="3:4" x14ac:dyDescent="0.3">
      <c r="C1897" t="s">
        <v>8219</v>
      </c>
      <c r="D1897">
        <v>10</v>
      </c>
    </row>
    <row r="1898" spans="3:4" x14ac:dyDescent="0.3">
      <c r="C1898" t="s">
        <v>8219</v>
      </c>
      <c r="D1898">
        <v>35</v>
      </c>
    </row>
    <row r="1899" spans="3:4" x14ac:dyDescent="0.3">
      <c r="C1899" t="s">
        <v>8219</v>
      </c>
      <c r="D1899">
        <v>29</v>
      </c>
    </row>
    <row r="1900" spans="3:4" x14ac:dyDescent="0.3">
      <c r="C1900" t="s">
        <v>8219</v>
      </c>
      <c r="D1900">
        <v>13</v>
      </c>
    </row>
    <row r="1901" spans="3:4" x14ac:dyDescent="0.3">
      <c r="C1901" t="s">
        <v>8219</v>
      </c>
      <c r="D1901">
        <v>72</v>
      </c>
    </row>
    <row r="1902" spans="3:4" x14ac:dyDescent="0.3">
      <c r="C1902" t="s">
        <v>8219</v>
      </c>
      <c r="D1902">
        <v>78</v>
      </c>
    </row>
    <row r="1903" spans="3:4" x14ac:dyDescent="0.3">
      <c r="C1903" t="s">
        <v>8219</v>
      </c>
      <c r="D1903">
        <v>49</v>
      </c>
    </row>
    <row r="1904" spans="3:4" x14ac:dyDescent="0.3">
      <c r="C1904" t="s">
        <v>8219</v>
      </c>
      <c r="D1904">
        <v>42</v>
      </c>
    </row>
    <row r="1905" spans="3:4" x14ac:dyDescent="0.3">
      <c r="C1905" t="s">
        <v>8219</v>
      </c>
      <c r="D1905">
        <v>35</v>
      </c>
    </row>
    <row r="1906" spans="3:4" x14ac:dyDescent="0.3">
      <c r="C1906" t="s">
        <v>8219</v>
      </c>
      <c r="D1906">
        <v>42</v>
      </c>
    </row>
    <row r="1907" spans="3:4" x14ac:dyDescent="0.3">
      <c r="C1907" t="s">
        <v>8219</v>
      </c>
      <c r="D1907">
        <v>42</v>
      </c>
    </row>
    <row r="1908" spans="3:4" x14ac:dyDescent="0.3">
      <c r="C1908" t="s">
        <v>8219</v>
      </c>
      <c r="D1908">
        <v>31</v>
      </c>
    </row>
    <row r="1909" spans="3:4" x14ac:dyDescent="0.3">
      <c r="C1909" t="s">
        <v>8219</v>
      </c>
      <c r="D1909">
        <v>38</v>
      </c>
    </row>
    <row r="1910" spans="3:4" x14ac:dyDescent="0.3">
      <c r="C1910" t="s">
        <v>8219</v>
      </c>
      <c r="D1910">
        <v>8</v>
      </c>
    </row>
    <row r="1911" spans="3:4" x14ac:dyDescent="0.3">
      <c r="C1911" t="s">
        <v>8219</v>
      </c>
      <c r="D1911">
        <v>39</v>
      </c>
    </row>
    <row r="1912" spans="3:4" x14ac:dyDescent="0.3">
      <c r="C1912" t="s">
        <v>8219</v>
      </c>
      <c r="D1912">
        <v>29</v>
      </c>
    </row>
    <row r="1913" spans="3:4" x14ac:dyDescent="0.3">
      <c r="C1913" t="s">
        <v>8219</v>
      </c>
      <c r="D1913">
        <v>72</v>
      </c>
    </row>
    <row r="1914" spans="3:4" x14ac:dyDescent="0.3">
      <c r="C1914" t="s">
        <v>8219</v>
      </c>
      <c r="D1914">
        <v>15</v>
      </c>
    </row>
    <row r="1915" spans="3:4" x14ac:dyDescent="0.3">
      <c r="C1915" t="s">
        <v>8219</v>
      </c>
      <c r="D1915">
        <v>33</v>
      </c>
    </row>
    <row r="1916" spans="3:4" x14ac:dyDescent="0.3">
      <c r="C1916" t="s">
        <v>8219</v>
      </c>
      <c r="D1916">
        <v>15</v>
      </c>
    </row>
    <row r="1917" spans="3:4" x14ac:dyDescent="0.3">
      <c r="C1917" t="s">
        <v>8219</v>
      </c>
      <c r="D1917">
        <v>19</v>
      </c>
    </row>
    <row r="1918" spans="3:4" x14ac:dyDescent="0.3">
      <c r="C1918" t="s">
        <v>8219</v>
      </c>
      <c r="D1918">
        <v>17</v>
      </c>
    </row>
    <row r="1919" spans="3:4" x14ac:dyDescent="0.3">
      <c r="C1919" t="s">
        <v>8219</v>
      </c>
      <c r="D1919">
        <v>44</v>
      </c>
    </row>
    <row r="1920" spans="3:4" x14ac:dyDescent="0.3">
      <c r="C1920" t="s">
        <v>8219</v>
      </c>
      <c r="D1920">
        <v>10</v>
      </c>
    </row>
    <row r="1921" spans="3:4" x14ac:dyDescent="0.3">
      <c r="C1921" t="s">
        <v>8219</v>
      </c>
      <c r="D1921">
        <v>46</v>
      </c>
    </row>
    <row r="1922" spans="3:4" x14ac:dyDescent="0.3">
      <c r="C1922" t="s">
        <v>8219</v>
      </c>
      <c r="D1922">
        <v>11</v>
      </c>
    </row>
    <row r="1923" spans="3:4" x14ac:dyDescent="0.3">
      <c r="C1923" t="s">
        <v>8219</v>
      </c>
      <c r="D1923">
        <v>13</v>
      </c>
    </row>
    <row r="1924" spans="3:4" x14ac:dyDescent="0.3">
      <c r="C1924" t="s">
        <v>8219</v>
      </c>
      <c r="D1924">
        <v>33</v>
      </c>
    </row>
    <row r="1925" spans="3:4" x14ac:dyDescent="0.3">
      <c r="C1925" t="s">
        <v>8219</v>
      </c>
      <c r="D1925">
        <v>28</v>
      </c>
    </row>
    <row r="1926" spans="3:4" x14ac:dyDescent="0.3">
      <c r="C1926" t="s">
        <v>8219</v>
      </c>
      <c r="D1926">
        <v>21</v>
      </c>
    </row>
    <row r="1927" spans="3:4" x14ac:dyDescent="0.3">
      <c r="C1927" t="s">
        <v>8219</v>
      </c>
      <c r="D1927">
        <v>13</v>
      </c>
    </row>
    <row r="1928" spans="3:4" x14ac:dyDescent="0.3">
      <c r="C1928" t="s">
        <v>8219</v>
      </c>
      <c r="D1928">
        <v>34</v>
      </c>
    </row>
    <row r="1929" spans="3:4" x14ac:dyDescent="0.3">
      <c r="C1929" t="s">
        <v>8219</v>
      </c>
      <c r="D1929">
        <v>80</v>
      </c>
    </row>
    <row r="1930" spans="3:4" x14ac:dyDescent="0.3">
      <c r="C1930" t="s">
        <v>8219</v>
      </c>
      <c r="D1930">
        <v>74</v>
      </c>
    </row>
    <row r="1931" spans="3:4" x14ac:dyDescent="0.3">
      <c r="C1931" t="s">
        <v>8219</v>
      </c>
      <c r="D1931">
        <v>7</v>
      </c>
    </row>
    <row r="1932" spans="3:4" x14ac:dyDescent="0.3">
      <c r="C1932" t="s">
        <v>8219</v>
      </c>
      <c r="D1932">
        <v>34</v>
      </c>
    </row>
    <row r="1933" spans="3:4" x14ac:dyDescent="0.3">
      <c r="C1933" t="s">
        <v>8219</v>
      </c>
      <c r="D1933">
        <v>86</v>
      </c>
    </row>
    <row r="1934" spans="3:4" x14ac:dyDescent="0.3">
      <c r="C1934" t="s">
        <v>8219</v>
      </c>
      <c r="D1934">
        <v>37</v>
      </c>
    </row>
    <row r="1935" spans="3:4" x14ac:dyDescent="0.3">
      <c r="C1935" t="s">
        <v>8219</v>
      </c>
      <c r="D1935">
        <v>18</v>
      </c>
    </row>
    <row r="1936" spans="3:4" x14ac:dyDescent="0.3">
      <c r="C1936" t="s">
        <v>8219</v>
      </c>
      <c r="D1936">
        <v>22</v>
      </c>
    </row>
    <row r="1937" spans="3:4" x14ac:dyDescent="0.3">
      <c r="C1937" t="s">
        <v>8219</v>
      </c>
      <c r="D1937">
        <v>26</v>
      </c>
    </row>
    <row r="1938" spans="3:4" x14ac:dyDescent="0.3">
      <c r="C1938" t="s">
        <v>8219</v>
      </c>
      <c r="D1938">
        <v>27</v>
      </c>
    </row>
    <row r="1939" spans="3:4" x14ac:dyDescent="0.3">
      <c r="C1939" t="s">
        <v>8219</v>
      </c>
      <c r="D1939">
        <v>8</v>
      </c>
    </row>
    <row r="1940" spans="3:4" x14ac:dyDescent="0.3">
      <c r="C1940" t="s">
        <v>8219</v>
      </c>
      <c r="D1940">
        <v>204</v>
      </c>
    </row>
    <row r="1941" spans="3:4" x14ac:dyDescent="0.3">
      <c r="C1941" t="s">
        <v>8219</v>
      </c>
      <c r="D1941">
        <v>46</v>
      </c>
    </row>
    <row r="1942" spans="3:4" x14ac:dyDescent="0.3">
      <c r="C1942" t="s">
        <v>8219</v>
      </c>
      <c r="D1942">
        <v>17</v>
      </c>
    </row>
    <row r="1943" spans="3:4" x14ac:dyDescent="0.3">
      <c r="C1943" t="s">
        <v>8219</v>
      </c>
      <c r="D1943">
        <v>28</v>
      </c>
    </row>
    <row r="1944" spans="3:4" x14ac:dyDescent="0.3">
      <c r="C1944" t="s">
        <v>8219</v>
      </c>
      <c r="D1944">
        <v>83</v>
      </c>
    </row>
    <row r="1945" spans="3:4" x14ac:dyDescent="0.3">
      <c r="C1945" t="s">
        <v>8219</v>
      </c>
      <c r="D1945">
        <v>13</v>
      </c>
    </row>
    <row r="1946" spans="3:4" x14ac:dyDescent="0.3">
      <c r="C1946" t="s">
        <v>8219</v>
      </c>
      <c r="D1946">
        <v>8</v>
      </c>
    </row>
    <row r="1947" spans="3:4" x14ac:dyDescent="0.3">
      <c r="C1947" t="s">
        <v>8219</v>
      </c>
      <c r="D1947">
        <v>32</v>
      </c>
    </row>
    <row r="1948" spans="3:4" x14ac:dyDescent="0.3">
      <c r="C1948" t="s">
        <v>8219</v>
      </c>
      <c r="D1948">
        <v>85</v>
      </c>
    </row>
    <row r="1949" spans="3:4" x14ac:dyDescent="0.3">
      <c r="C1949" t="s">
        <v>8219</v>
      </c>
      <c r="D1949">
        <v>29</v>
      </c>
    </row>
    <row r="1950" spans="3:4" x14ac:dyDescent="0.3">
      <c r="C1950" t="s">
        <v>8219</v>
      </c>
      <c r="D1950">
        <v>24</v>
      </c>
    </row>
    <row r="1951" spans="3:4" x14ac:dyDescent="0.3">
      <c r="C1951" t="s">
        <v>8219</v>
      </c>
      <c r="D1951">
        <v>8</v>
      </c>
    </row>
    <row r="1952" spans="3:4" x14ac:dyDescent="0.3">
      <c r="C1952" t="s">
        <v>8219</v>
      </c>
      <c r="D1952">
        <v>19</v>
      </c>
    </row>
    <row r="1953" spans="3:4" x14ac:dyDescent="0.3">
      <c r="C1953" t="s">
        <v>8219</v>
      </c>
      <c r="D1953">
        <v>336</v>
      </c>
    </row>
    <row r="1954" spans="3:4" x14ac:dyDescent="0.3">
      <c r="C1954" t="s">
        <v>8219</v>
      </c>
      <c r="D1954">
        <v>13</v>
      </c>
    </row>
    <row r="1955" spans="3:4" x14ac:dyDescent="0.3">
      <c r="C1955" t="s">
        <v>8219</v>
      </c>
      <c r="D1955">
        <v>42</v>
      </c>
    </row>
    <row r="1956" spans="3:4" x14ac:dyDescent="0.3">
      <c r="C1956" t="s">
        <v>8219</v>
      </c>
      <c r="D1956">
        <v>64</v>
      </c>
    </row>
    <row r="1957" spans="3:4" x14ac:dyDescent="0.3">
      <c r="C1957" t="s">
        <v>8219</v>
      </c>
      <c r="D1957">
        <v>25</v>
      </c>
    </row>
    <row r="1958" spans="3:4" x14ac:dyDescent="0.3">
      <c r="C1958" t="s">
        <v>8219</v>
      </c>
      <c r="D1958">
        <v>20</v>
      </c>
    </row>
    <row r="1959" spans="3:4" x14ac:dyDescent="0.3">
      <c r="C1959" t="s">
        <v>8219</v>
      </c>
      <c r="D1959">
        <v>104</v>
      </c>
    </row>
    <row r="1960" spans="3:4" x14ac:dyDescent="0.3">
      <c r="C1960" t="s">
        <v>8219</v>
      </c>
      <c r="D1960">
        <v>53</v>
      </c>
    </row>
    <row r="1961" spans="3:4" x14ac:dyDescent="0.3">
      <c r="C1961" t="s">
        <v>8219</v>
      </c>
      <c r="D1961">
        <v>14</v>
      </c>
    </row>
    <row r="1962" spans="3:4" x14ac:dyDescent="0.3">
      <c r="C1962" t="s">
        <v>8219</v>
      </c>
      <c r="D1962">
        <v>20</v>
      </c>
    </row>
    <row r="1963" spans="3:4" x14ac:dyDescent="0.3">
      <c r="C1963" t="s">
        <v>8219</v>
      </c>
      <c r="D1963">
        <v>558</v>
      </c>
    </row>
    <row r="1964" spans="3:4" x14ac:dyDescent="0.3">
      <c r="C1964" t="s">
        <v>8219</v>
      </c>
      <c r="D1964">
        <v>22</v>
      </c>
    </row>
    <row r="1965" spans="3:4" x14ac:dyDescent="0.3">
      <c r="C1965" t="s">
        <v>8219</v>
      </c>
      <c r="D1965">
        <v>24</v>
      </c>
    </row>
    <row r="1966" spans="3:4" x14ac:dyDescent="0.3">
      <c r="C1966" t="s">
        <v>8219</v>
      </c>
      <c r="D1966">
        <v>74</v>
      </c>
    </row>
    <row r="1967" spans="3:4" x14ac:dyDescent="0.3">
      <c r="C1967" t="s">
        <v>8219</v>
      </c>
      <c r="D1967">
        <v>54</v>
      </c>
    </row>
    <row r="1968" spans="3:4" x14ac:dyDescent="0.3">
      <c r="C1968" t="s">
        <v>8219</v>
      </c>
      <c r="D1968">
        <v>31</v>
      </c>
    </row>
    <row r="1969" spans="3:4" x14ac:dyDescent="0.3">
      <c r="C1969" t="s">
        <v>8219</v>
      </c>
      <c r="D1969">
        <v>25</v>
      </c>
    </row>
    <row r="1970" spans="3:4" x14ac:dyDescent="0.3">
      <c r="C1970" t="s">
        <v>8219</v>
      </c>
      <c r="D1970">
        <v>17</v>
      </c>
    </row>
    <row r="1971" spans="3:4" x14ac:dyDescent="0.3">
      <c r="C1971" t="s">
        <v>8219</v>
      </c>
      <c r="D1971">
        <v>12</v>
      </c>
    </row>
    <row r="1972" spans="3:4" x14ac:dyDescent="0.3">
      <c r="C1972" t="s">
        <v>8219</v>
      </c>
      <c r="D1972">
        <v>38</v>
      </c>
    </row>
    <row r="1973" spans="3:4" x14ac:dyDescent="0.3">
      <c r="C1973" t="s">
        <v>8219</v>
      </c>
      <c r="D1973">
        <v>41</v>
      </c>
    </row>
    <row r="1974" spans="3:4" x14ac:dyDescent="0.3">
      <c r="C1974" t="s">
        <v>8219</v>
      </c>
      <c r="D1974">
        <v>19</v>
      </c>
    </row>
    <row r="1975" spans="3:4" x14ac:dyDescent="0.3">
      <c r="C1975" t="s">
        <v>8219</v>
      </c>
      <c r="D1975">
        <v>41</v>
      </c>
    </row>
    <row r="1976" spans="3:4" x14ac:dyDescent="0.3">
      <c r="C1976" t="s">
        <v>8219</v>
      </c>
      <c r="D1976">
        <v>26</v>
      </c>
    </row>
    <row r="1977" spans="3:4" x14ac:dyDescent="0.3">
      <c r="C1977" t="s">
        <v>8219</v>
      </c>
      <c r="D1977">
        <v>25</v>
      </c>
    </row>
    <row r="1978" spans="3:4" x14ac:dyDescent="0.3">
      <c r="C1978" t="s">
        <v>8219</v>
      </c>
      <c r="D1978">
        <v>9</v>
      </c>
    </row>
    <row r="1979" spans="3:4" x14ac:dyDescent="0.3">
      <c r="C1979" t="s">
        <v>8219</v>
      </c>
      <c r="D1979">
        <v>78</v>
      </c>
    </row>
    <row r="1980" spans="3:4" x14ac:dyDescent="0.3">
      <c r="C1980" t="s">
        <v>8219</v>
      </c>
      <c r="D1980">
        <v>45</v>
      </c>
    </row>
    <row r="1981" spans="3:4" x14ac:dyDescent="0.3">
      <c r="C1981" t="s">
        <v>8219</v>
      </c>
      <c r="D1981">
        <v>102</v>
      </c>
    </row>
    <row r="1982" spans="3:4" x14ac:dyDescent="0.3">
      <c r="C1982" t="s">
        <v>8219</v>
      </c>
      <c r="D1982">
        <v>5</v>
      </c>
    </row>
    <row r="1983" spans="3:4" x14ac:dyDescent="0.3">
      <c r="C1983" t="s">
        <v>8219</v>
      </c>
      <c r="D1983">
        <v>27</v>
      </c>
    </row>
    <row r="1984" spans="3:4" x14ac:dyDescent="0.3">
      <c r="C1984" t="s">
        <v>8219</v>
      </c>
      <c r="D1984">
        <v>37</v>
      </c>
    </row>
    <row r="1985" spans="3:4" x14ac:dyDescent="0.3">
      <c r="C1985" t="s">
        <v>8219</v>
      </c>
      <c r="D1985">
        <v>14</v>
      </c>
    </row>
    <row r="1986" spans="3:4" x14ac:dyDescent="0.3">
      <c r="C1986" t="s">
        <v>8219</v>
      </c>
      <c r="D1986">
        <v>27</v>
      </c>
    </row>
    <row r="1987" spans="3:4" x14ac:dyDescent="0.3">
      <c r="C1987" t="s">
        <v>8219</v>
      </c>
      <c r="D1987">
        <v>45</v>
      </c>
    </row>
    <row r="1988" spans="3:4" x14ac:dyDescent="0.3">
      <c r="C1988" t="s">
        <v>8219</v>
      </c>
      <c r="D1988">
        <v>49</v>
      </c>
    </row>
    <row r="1989" spans="3:4" x14ac:dyDescent="0.3">
      <c r="C1989" t="s">
        <v>8219</v>
      </c>
      <c r="D1989">
        <v>24</v>
      </c>
    </row>
    <row r="1990" spans="3:4" x14ac:dyDescent="0.3">
      <c r="C1990" t="s">
        <v>8219</v>
      </c>
      <c r="D1990">
        <v>112</v>
      </c>
    </row>
    <row r="1991" spans="3:4" x14ac:dyDescent="0.3">
      <c r="C1991" t="s">
        <v>8219</v>
      </c>
      <c r="D1991">
        <v>23</v>
      </c>
    </row>
    <row r="1992" spans="3:4" x14ac:dyDescent="0.3">
      <c r="C1992" t="s">
        <v>8219</v>
      </c>
      <c r="D1992">
        <v>54</v>
      </c>
    </row>
    <row r="1993" spans="3:4" x14ac:dyDescent="0.3">
      <c r="C1993" t="s">
        <v>8219</v>
      </c>
      <c r="D1993">
        <v>28</v>
      </c>
    </row>
    <row r="1994" spans="3:4" x14ac:dyDescent="0.3">
      <c r="C1994" t="s">
        <v>8219</v>
      </c>
      <c r="D1994">
        <v>11</v>
      </c>
    </row>
    <row r="1995" spans="3:4" x14ac:dyDescent="0.3">
      <c r="C1995" t="s">
        <v>8219</v>
      </c>
      <c r="D1995">
        <v>62</v>
      </c>
    </row>
    <row r="1996" spans="3:4" x14ac:dyDescent="0.3">
      <c r="C1996" t="s">
        <v>8219</v>
      </c>
      <c r="D1996">
        <v>73</v>
      </c>
    </row>
    <row r="1997" spans="3:4" x14ac:dyDescent="0.3">
      <c r="C1997" t="s">
        <v>8219</v>
      </c>
      <c r="D1997">
        <v>18</v>
      </c>
    </row>
    <row r="1998" spans="3:4" x14ac:dyDescent="0.3">
      <c r="C1998" t="s">
        <v>8219</v>
      </c>
      <c r="D1998">
        <v>35</v>
      </c>
    </row>
    <row r="1999" spans="3:4" x14ac:dyDescent="0.3">
      <c r="C1999" t="s">
        <v>8219</v>
      </c>
      <c r="D1999">
        <v>43</v>
      </c>
    </row>
    <row r="2000" spans="3:4" x14ac:dyDescent="0.3">
      <c r="C2000" t="s">
        <v>8219</v>
      </c>
      <c r="D2000">
        <v>36</v>
      </c>
    </row>
    <row r="2001" spans="3:4" x14ac:dyDescent="0.3">
      <c r="C2001" t="s">
        <v>8219</v>
      </c>
      <c r="D2001">
        <v>62</v>
      </c>
    </row>
    <row r="2002" spans="3:4" x14ac:dyDescent="0.3">
      <c r="C2002" t="s">
        <v>8219</v>
      </c>
      <c r="D2002">
        <v>15</v>
      </c>
    </row>
    <row r="2003" spans="3:4" x14ac:dyDescent="0.3">
      <c r="C2003" t="s">
        <v>8219</v>
      </c>
      <c r="D2003">
        <v>33</v>
      </c>
    </row>
    <row r="2004" spans="3:4" x14ac:dyDescent="0.3">
      <c r="C2004" t="s">
        <v>8219</v>
      </c>
      <c r="D2004">
        <v>27</v>
      </c>
    </row>
    <row r="2005" spans="3:4" x14ac:dyDescent="0.3">
      <c r="C2005" t="s">
        <v>8219</v>
      </c>
      <c r="D2005">
        <v>17</v>
      </c>
    </row>
    <row r="2006" spans="3:4" x14ac:dyDescent="0.3">
      <c r="C2006" t="s">
        <v>8219</v>
      </c>
      <c r="D2006">
        <v>4</v>
      </c>
    </row>
    <row r="2007" spans="3:4" x14ac:dyDescent="0.3">
      <c r="C2007" t="s">
        <v>8219</v>
      </c>
      <c r="D2007">
        <v>53</v>
      </c>
    </row>
    <row r="2008" spans="3:4" x14ac:dyDescent="0.3">
      <c r="C2008" t="s">
        <v>8219</v>
      </c>
      <c r="D2008">
        <v>49</v>
      </c>
    </row>
    <row r="2009" spans="3:4" x14ac:dyDescent="0.3">
      <c r="C2009" t="s">
        <v>8219</v>
      </c>
      <c r="D2009">
        <v>57</v>
      </c>
    </row>
    <row r="2010" spans="3:4" x14ac:dyDescent="0.3">
      <c r="C2010" t="s">
        <v>8219</v>
      </c>
      <c r="D2010">
        <v>69</v>
      </c>
    </row>
    <row r="2011" spans="3:4" x14ac:dyDescent="0.3">
      <c r="C2011" t="s">
        <v>8219</v>
      </c>
      <c r="D2011">
        <v>15</v>
      </c>
    </row>
    <row r="2012" spans="3:4" x14ac:dyDescent="0.3">
      <c r="C2012" t="s">
        <v>8219</v>
      </c>
      <c r="D2012">
        <v>64</v>
      </c>
    </row>
    <row r="2013" spans="3:4" x14ac:dyDescent="0.3">
      <c r="C2013" t="s">
        <v>8219</v>
      </c>
      <c r="D2013">
        <v>20</v>
      </c>
    </row>
    <row r="2014" spans="3:4" x14ac:dyDescent="0.3">
      <c r="C2014" t="s">
        <v>8219</v>
      </c>
      <c r="D2014">
        <v>27</v>
      </c>
    </row>
    <row r="2015" spans="3:4" x14ac:dyDescent="0.3">
      <c r="C2015" t="s">
        <v>8219</v>
      </c>
      <c r="D2015">
        <v>21</v>
      </c>
    </row>
    <row r="2016" spans="3:4" x14ac:dyDescent="0.3">
      <c r="C2016" t="s">
        <v>8219</v>
      </c>
      <c r="D2016">
        <v>31</v>
      </c>
    </row>
    <row r="2017" spans="3:4" x14ac:dyDescent="0.3">
      <c r="C2017" t="s">
        <v>8219</v>
      </c>
      <c r="D2017">
        <v>51</v>
      </c>
    </row>
    <row r="2018" spans="3:4" x14ac:dyDescent="0.3">
      <c r="C2018" t="s">
        <v>8219</v>
      </c>
      <c r="D2018">
        <v>57</v>
      </c>
    </row>
    <row r="2019" spans="3:4" x14ac:dyDescent="0.3">
      <c r="C2019" t="s">
        <v>8219</v>
      </c>
      <c r="D2019">
        <v>20</v>
      </c>
    </row>
    <row r="2020" spans="3:4" x14ac:dyDescent="0.3">
      <c r="C2020" t="s">
        <v>8219</v>
      </c>
      <c r="D2020">
        <v>71</v>
      </c>
    </row>
    <row r="2021" spans="3:4" x14ac:dyDescent="0.3">
      <c r="C2021" t="s">
        <v>8219</v>
      </c>
      <c r="D2021">
        <v>72</v>
      </c>
    </row>
    <row r="2022" spans="3:4" x14ac:dyDescent="0.3">
      <c r="C2022" t="s">
        <v>8219</v>
      </c>
      <c r="D2022">
        <v>45</v>
      </c>
    </row>
    <row r="2023" spans="3:4" x14ac:dyDescent="0.3">
      <c r="C2023" t="s">
        <v>8219</v>
      </c>
      <c r="D2023">
        <v>51</v>
      </c>
    </row>
    <row r="2024" spans="3:4" x14ac:dyDescent="0.3">
      <c r="C2024" t="s">
        <v>8219</v>
      </c>
      <c r="D2024">
        <v>56</v>
      </c>
    </row>
    <row r="2025" spans="3:4" x14ac:dyDescent="0.3">
      <c r="C2025" t="s">
        <v>8219</v>
      </c>
      <c r="D2025">
        <v>17</v>
      </c>
    </row>
    <row r="2026" spans="3:4" x14ac:dyDescent="0.3">
      <c r="C2026" t="s">
        <v>8219</v>
      </c>
      <c r="D2026">
        <v>197</v>
      </c>
    </row>
    <row r="2027" spans="3:4" x14ac:dyDescent="0.3">
      <c r="C2027" t="s">
        <v>8219</v>
      </c>
      <c r="D2027">
        <v>70</v>
      </c>
    </row>
    <row r="2028" spans="3:4" x14ac:dyDescent="0.3">
      <c r="C2028" t="s">
        <v>8219</v>
      </c>
      <c r="D2028">
        <v>21</v>
      </c>
    </row>
    <row r="2029" spans="3:4" x14ac:dyDescent="0.3">
      <c r="C2029" t="s">
        <v>8219</v>
      </c>
      <c r="D2029">
        <v>34</v>
      </c>
    </row>
    <row r="2030" spans="3:4" x14ac:dyDescent="0.3">
      <c r="C2030" t="s">
        <v>8219</v>
      </c>
      <c r="D2030">
        <v>39</v>
      </c>
    </row>
    <row r="2031" spans="3:4" x14ac:dyDescent="0.3">
      <c r="C2031" t="s">
        <v>8219</v>
      </c>
      <c r="D2031">
        <v>78</v>
      </c>
    </row>
    <row r="2032" spans="3:4" x14ac:dyDescent="0.3">
      <c r="C2032" t="s">
        <v>8219</v>
      </c>
      <c r="D2032">
        <v>48</v>
      </c>
    </row>
    <row r="2033" spans="3:4" x14ac:dyDescent="0.3">
      <c r="C2033" t="s">
        <v>8219</v>
      </c>
      <c r="D2033">
        <v>29</v>
      </c>
    </row>
    <row r="2034" spans="3:4" x14ac:dyDescent="0.3">
      <c r="C2034" t="s">
        <v>8219</v>
      </c>
      <c r="D2034">
        <v>73</v>
      </c>
    </row>
    <row r="2035" spans="3:4" x14ac:dyDescent="0.3">
      <c r="C2035" t="s">
        <v>8219</v>
      </c>
      <c r="D2035">
        <v>8</v>
      </c>
    </row>
    <row r="2036" spans="3:4" x14ac:dyDescent="0.3">
      <c r="C2036" t="s">
        <v>8219</v>
      </c>
      <c r="D2036">
        <v>17</v>
      </c>
    </row>
    <row r="2037" spans="3:4" x14ac:dyDescent="0.3">
      <c r="C2037" t="s">
        <v>8219</v>
      </c>
      <c r="D2037">
        <v>9</v>
      </c>
    </row>
    <row r="2038" spans="3:4" x14ac:dyDescent="0.3">
      <c r="C2038" t="s">
        <v>8219</v>
      </c>
      <c r="D2038">
        <v>17</v>
      </c>
    </row>
    <row r="2039" spans="3:4" x14ac:dyDescent="0.3">
      <c r="C2039" t="s">
        <v>8219</v>
      </c>
      <c r="D2039">
        <v>33</v>
      </c>
    </row>
    <row r="2040" spans="3:4" x14ac:dyDescent="0.3">
      <c r="C2040" t="s">
        <v>8219</v>
      </c>
      <c r="D2040">
        <v>38</v>
      </c>
    </row>
    <row r="2041" spans="3:4" x14ac:dyDescent="0.3">
      <c r="C2041" t="s">
        <v>8219</v>
      </c>
      <c r="D2041">
        <v>79</v>
      </c>
    </row>
    <row r="2042" spans="3:4" x14ac:dyDescent="0.3">
      <c r="C2042" t="s">
        <v>8219</v>
      </c>
      <c r="D2042">
        <v>46</v>
      </c>
    </row>
    <row r="2043" spans="3:4" x14ac:dyDescent="0.3">
      <c r="C2043" t="s">
        <v>8219</v>
      </c>
      <c r="D2043">
        <v>20</v>
      </c>
    </row>
    <row r="2044" spans="3:4" x14ac:dyDescent="0.3">
      <c r="C2044" t="s">
        <v>8219</v>
      </c>
      <c r="D2044">
        <v>20</v>
      </c>
    </row>
    <row r="2045" spans="3:4" x14ac:dyDescent="0.3">
      <c r="C2045" t="s">
        <v>8219</v>
      </c>
      <c r="D2045">
        <v>13</v>
      </c>
    </row>
    <row r="2046" spans="3:4" x14ac:dyDescent="0.3">
      <c r="C2046" t="s">
        <v>8219</v>
      </c>
      <c r="D2046">
        <v>22</v>
      </c>
    </row>
    <row r="2047" spans="3:4" x14ac:dyDescent="0.3">
      <c r="C2047" t="s">
        <v>8219</v>
      </c>
      <c r="D2047">
        <v>36</v>
      </c>
    </row>
    <row r="2048" spans="3:4" x14ac:dyDescent="0.3">
      <c r="C2048" t="s">
        <v>8219</v>
      </c>
      <c r="D2048">
        <v>40</v>
      </c>
    </row>
    <row r="2049" spans="3:4" x14ac:dyDescent="0.3">
      <c r="C2049" t="s">
        <v>8219</v>
      </c>
      <c r="D2049">
        <v>9</v>
      </c>
    </row>
    <row r="2050" spans="3:4" x14ac:dyDescent="0.3">
      <c r="C2050" t="s">
        <v>8219</v>
      </c>
      <c r="D2050">
        <v>19</v>
      </c>
    </row>
    <row r="2051" spans="3:4" x14ac:dyDescent="0.3">
      <c r="C2051" t="s">
        <v>8219</v>
      </c>
      <c r="D2051">
        <v>14</v>
      </c>
    </row>
    <row r="2052" spans="3:4" x14ac:dyDescent="0.3">
      <c r="C2052" t="s">
        <v>8219</v>
      </c>
      <c r="D2052">
        <v>38</v>
      </c>
    </row>
    <row r="2053" spans="3:4" x14ac:dyDescent="0.3">
      <c r="C2053" t="s">
        <v>8219</v>
      </c>
      <c r="D2053">
        <v>58</v>
      </c>
    </row>
    <row r="2054" spans="3:4" x14ac:dyDescent="0.3">
      <c r="C2054" t="s">
        <v>8219</v>
      </c>
      <c r="D2054">
        <v>28</v>
      </c>
    </row>
    <row r="2055" spans="3:4" x14ac:dyDescent="0.3">
      <c r="C2055" t="s">
        <v>8219</v>
      </c>
      <c r="D2055">
        <v>17</v>
      </c>
    </row>
    <row r="2056" spans="3:4" x14ac:dyDescent="0.3">
      <c r="C2056" t="s">
        <v>8219</v>
      </c>
      <c r="D2056">
        <v>12</v>
      </c>
    </row>
    <row r="2057" spans="3:4" x14ac:dyDescent="0.3">
      <c r="C2057" t="s">
        <v>8219</v>
      </c>
      <c r="D2057">
        <v>40</v>
      </c>
    </row>
    <row r="2058" spans="3:4" x14ac:dyDescent="0.3">
      <c r="C2058" t="s">
        <v>8219</v>
      </c>
      <c r="D2058">
        <v>57</v>
      </c>
    </row>
    <row r="2059" spans="3:4" x14ac:dyDescent="0.3">
      <c r="C2059" t="s">
        <v>8219</v>
      </c>
      <c r="D2059">
        <v>114</v>
      </c>
    </row>
    <row r="2060" spans="3:4" x14ac:dyDescent="0.3">
      <c r="C2060" t="s">
        <v>8219</v>
      </c>
      <c r="D2060">
        <v>31</v>
      </c>
    </row>
    <row r="2061" spans="3:4" x14ac:dyDescent="0.3">
      <c r="C2061" t="s">
        <v>8219</v>
      </c>
      <c r="D2061">
        <v>3</v>
      </c>
    </row>
    <row r="2062" spans="3:4" x14ac:dyDescent="0.3">
      <c r="C2062" t="s">
        <v>8219</v>
      </c>
      <c r="D2062">
        <v>16</v>
      </c>
    </row>
    <row r="2063" spans="3:4" x14ac:dyDescent="0.3">
      <c r="C2063" t="s">
        <v>8219</v>
      </c>
      <c r="D2063">
        <v>199</v>
      </c>
    </row>
    <row r="2064" spans="3:4" x14ac:dyDescent="0.3">
      <c r="C2064" t="s">
        <v>8219</v>
      </c>
      <c r="D2064">
        <v>31</v>
      </c>
    </row>
    <row r="2065" spans="3:4" x14ac:dyDescent="0.3">
      <c r="C2065" t="s">
        <v>8219</v>
      </c>
      <c r="D2065">
        <v>30</v>
      </c>
    </row>
    <row r="2066" spans="3:4" x14ac:dyDescent="0.3">
      <c r="C2066" t="s">
        <v>8219</v>
      </c>
      <c r="D2066">
        <v>34</v>
      </c>
    </row>
    <row r="2067" spans="3:4" x14ac:dyDescent="0.3">
      <c r="C2067" t="s">
        <v>8219</v>
      </c>
      <c r="D2067">
        <v>18</v>
      </c>
    </row>
    <row r="2068" spans="3:4" x14ac:dyDescent="0.3">
      <c r="C2068" t="s">
        <v>8219</v>
      </c>
      <c r="D2068">
        <v>67</v>
      </c>
    </row>
    <row r="2069" spans="3:4" x14ac:dyDescent="0.3">
      <c r="C2069" t="s">
        <v>8219</v>
      </c>
      <c r="D2069">
        <v>66</v>
      </c>
    </row>
    <row r="2070" spans="3:4" x14ac:dyDescent="0.3">
      <c r="C2070" t="s">
        <v>8219</v>
      </c>
      <c r="D2070">
        <v>23</v>
      </c>
    </row>
    <row r="2071" spans="3:4" x14ac:dyDescent="0.3">
      <c r="C2071" t="s">
        <v>8219</v>
      </c>
      <c r="D2071">
        <v>126</v>
      </c>
    </row>
    <row r="2072" spans="3:4" x14ac:dyDescent="0.3">
      <c r="C2072" t="s">
        <v>8219</v>
      </c>
      <c r="D2072">
        <v>6</v>
      </c>
    </row>
    <row r="2073" spans="3:4" x14ac:dyDescent="0.3">
      <c r="C2073" t="s">
        <v>8219</v>
      </c>
      <c r="D2073">
        <v>25</v>
      </c>
    </row>
    <row r="2074" spans="3:4" x14ac:dyDescent="0.3">
      <c r="C2074" t="s">
        <v>8219</v>
      </c>
      <c r="D2074">
        <v>39</v>
      </c>
    </row>
    <row r="2075" spans="3:4" x14ac:dyDescent="0.3">
      <c r="C2075" t="s">
        <v>8219</v>
      </c>
      <c r="D2075">
        <v>62</v>
      </c>
    </row>
    <row r="2076" spans="3:4" x14ac:dyDescent="0.3">
      <c r="C2076" t="s">
        <v>8219</v>
      </c>
      <c r="D2076">
        <v>31</v>
      </c>
    </row>
    <row r="2077" spans="3:4" x14ac:dyDescent="0.3">
      <c r="C2077" t="s">
        <v>8219</v>
      </c>
      <c r="D2077">
        <v>274</v>
      </c>
    </row>
    <row r="2078" spans="3:4" x14ac:dyDescent="0.3">
      <c r="C2078" t="s">
        <v>8219</v>
      </c>
      <c r="D2078">
        <v>17</v>
      </c>
    </row>
    <row r="2079" spans="3:4" x14ac:dyDescent="0.3">
      <c r="C2079" t="s">
        <v>8219</v>
      </c>
      <c r="D2079">
        <v>14</v>
      </c>
    </row>
    <row r="2080" spans="3:4" x14ac:dyDescent="0.3">
      <c r="C2080" t="s">
        <v>8219</v>
      </c>
      <c r="D2080">
        <v>60</v>
      </c>
    </row>
    <row r="2081" spans="3:4" x14ac:dyDescent="0.3">
      <c r="C2081" t="s">
        <v>8219</v>
      </c>
      <c r="D2081">
        <v>33</v>
      </c>
    </row>
    <row r="2082" spans="3:4" x14ac:dyDescent="0.3">
      <c r="C2082" t="s">
        <v>8219</v>
      </c>
      <c r="D2082">
        <v>78</v>
      </c>
    </row>
    <row r="2083" spans="3:4" x14ac:dyDescent="0.3">
      <c r="C2083" t="s">
        <v>8219</v>
      </c>
      <c r="D2083">
        <v>30</v>
      </c>
    </row>
    <row r="2084" spans="3:4" x14ac:dyDescent="0.3">
      <c r="C2084" t="s">
        <v>8219</v>
      </c>
      <c r="D2084">
        <v>136</v>
      </c>
    </row>
    <row r="2085" spans="3:4" x14ac:dyDescent="0.3">
      <c r="C2085" t="s">
        <v>8219</v>
      </c>
      <c r="D2085">
        <v>40</v>
      </c>
    </row>
    <row r="2086" spans="3:4" x14ac:dyDescent="0.3">
      <c r="C2086" t="s">
        <v>8219</v>
      </c>
      <c r="D2086">
        <v>18</v>
      </c>
    </row>
    <row r="2087" spans="3:4" x14ac:dyDescent="0.3">
      <c r="C2087" t="s">
        <v>8219</v>
      </c>
      <c r="D2087">
        <v>39</v>
      </c>
    </row>
    <row r="2088" spans="3:4" x14ac:dyDescent="0.3">
      <c r="C2088" t="s">
        <v>8219</v>
      </c>
      <c r="D2088">
        <v>21</v>
      </c>
    </row>
    <row r="2089" spans="3:4" x14ac:dyDescent="0.3">
      <c r="C2089" t="s">
        <v>8219</v>
      </c>
      <c r="D2089">
        <v>30</v>
      </c>
    </row>
    <row r="2090" spans="3:4" x14ac:dyDescent="0.3">
      <c r="C2090" t="s">
        <v>8219</v>
      </c>
      <c r="D2090">
        <v>27</v>
      </c>
    </row>
    <row r="2091" spans="3:4" x14ac:dyDescent="0.3">
      <c r="C2091" t="s">
        <v>8219</v>
      </c>
      <c r="D2091">
        <v>35</v>
      </c>
    </row>
    <row r="2092" spans="3:4" x14ac:dyDescent="0.3">
      <c r="C2092" t="s">
        <v>8219</v>
      </c>
      <c r="D2092">
        <v>13</v>
      </c>
    </row>
    <row r="2093" spans="3:4" x14ac:dyDescent="0.3">
      <c r="C2093" t="s">
        <v>8219</v>
      </c>
      <c r="D2093">
        <v>23</v>
      </c>
    </row>
    <row r="2094" spans="3:4" x14ac:dyDescent="0.3">
      <c r="C2094" t="s">
        <v>8219</v>
      </c>
      <c r="D2094">
        <v>39</v>
      </c>
    </row>
    <row r="2095" spans="3:4" x14ac:dyDescent="0.3">
      <c r="C2095" t="s">
        <v>8219</v>
      </c>
      <c r="D2095">
        <v>35</v>
      </c>
    </row>
    <row r="2096" spans="3:4" x14ac:dyDescent="0.3">
      <c r="C2096" t="s">
        <v>8219</v>
      </c>
      <c r="D2096">
        <v>27</v>
      </c>
    </row>
    <row r="2097" spans="3:4" x14ac:dyDescent="0.3">
      <c r="C2097" t="s">
        <v>8219</v>
      </c>
      <c r="D2097">
        <v>21</v>
      </c>
    </row>
    <row r="2098" spans="3:4" x14ac:dyDescent="0.3">
      <c r="C2098" t="s">
        <v>8219</v>
      </c>
      <c r="D2098">
        <v>104</v>
      </c>
    </row>
    <row r="2099" spans="3:4" x14ac:dyDescent="0.3">
      <c r="C2099" t="s">
        <v>8219</v>
      </c>
      <c r="D2099">
        <v>19</v>
      </c>
    </row>
    <row r="2100" spans="3:4" x14ac:dyDescent="0.3">
      <c r="C2100" t="s">
        <v>8219</v>
      </c>
      <c r="D2100">
        <v>97</v>
      </c>
    </row>
    <row r="2101" spans="3:4" x14ac:dyDescent="0.3">
      <c r="C2101" t="s">
        <v>8219</v>
      </c>
      <c r="D2101">
        <v>27</v>
      </c>
    </row>
    <row r="2102" spans="3:4" x14ac:dyDescent="0.3">
      <c r="C2102" t="s">
        <v>8219</v>
      </c>
      <c r="D2102">
        <v>24</v>
      </c>
    </row>
    <row r="2103" spans="3:4" x14ac:dyDescent="0.3">
      <c r="C2103" t="s">
        <v>8219</v>
      </c>
      <c r="D2103">
        <v>13</v>
      </c>
    </row>
    <row r="2104" spans="3:4" x14ac:dyDescent="0.3">
      <c r="C2104" t="s">
        <v>8219</v>
      </c>
      <c r="D2104">
        <v>46</v>
      </c>
    </row>
    <row r="2105" spans="3:4" x14ac:dyDescent="0.3">
      <c r="C2105" t="s">
        <v>8219</v>
      </c>
      <c r="D2105">
        <v>4</v>
      </c>
    </row>
    <row r="2106" spans="3:4" x14ac:dyDescent="0.3">
      <c r="C2106" t="s">
        <v>8219</v>
      </c>
      <c r="D2106">
        <v>40</v>
      </c>
    </row>
    <row r="2107" spans="3:4" x14ac:dyDescent="0.3">
      <c r="C2107" t="s">
        <v>8219</v>
      </c>
      <c r="D2107">
        <v>44</v>
      </c>
    </row>
    <row r="2108" spans="3:4" x14ac:dyDescent="0.3">
      <c r="C2108" t="s">
        <v>8219</v>
      </c>
      <c r="D2108">
        <v>35</v>
      </c>
    </row>
    <row r="2109" spans="3:4" x14ac:dyDescent="0.3">
      <c r="C2109" t="s">
        <v>8219</v>
      </c>
      <c r="D2109">
        <v>63</v>
      </c>
    </row>
    <row r="2110" spans="3:4" x14ac:dyDescent="0.3">
      <c r="C2110" t="s">
        <v>8219</v>
      </c>
      <c r="D2110">
        <v>89</v>
      </c>
    </row>
    <row r="2111" spans="3:4" x14ac:dyDescent="0.3">
      <c r="C2111" t="s">
        <v>8219</v>
      </c>
      <c r="D2111">
        <v>15</v>
      </c>
    </row>
    <row r="2112" spans="3:4" x14ac:dyDescent="0.3">
      <c r="C2112" t="s">
        <v>8219</v>
      </c>
      <c r="D2112">
        <v>46</v>
      </c>
    </row>
    <row r="2113" spans="3:4" x14ac:dyDescent="0.3">
      <c r="C2113" t="s">
        <v>8219</v>
      </c>
      <c r="D2113">
        <v>33</v>
      </c>
    </row>
    <row r="2114" spans="3:4" x14ac:dyDescent="0.3">
      <c r="C2114" t="s">
        <v>8219</v>
      </c>
      <c r="D2114">
        <v>52</v>
      </c>
    </row>
    <row r="2115" spans="3:4" x14ac:dyDescent="0.3">
      <c r="C2115" t="s">
        <v>8219</v>
      </c>
      <c r="D2115">
        <v>7</v>
      </c>
    </row>
    <row r="2116" spans="3:4" x14ac:dyDescent="0.3">
      <c r="C2116" t="s">
        <v>8219</v>
      </c>
      <c r="D2116">
        <v>28</v>
      </c>
    </row>
    <row r="2117" spans="3:4" x14ac:dyDescent="0.3">
      <c r="C2117" t="s">
        <v>8219</v>
      </c>
      <c r="D2117">
        <v>11</v>
      </c>
    </row>
    <row r="2118" spans="3:4" x14ac:dyDescent="0.3">
      <c r="C2118" t="s">
        <v>8219</v>
      </c>
      <c r="D2118">
        <v>15</v>
      </c>
    </row>
    <row r="2119" spans="3:4" x14ac:dyDescent="0.3">
      <c r="C2119" t="s">
        <v>8219</v>
      </c>
      <c r="D2119">
        <v>30</v>
      </c>
    </row>
    <row r="2120" spans="3:4" x14ac:dyDescent="0.3">
      <c r="C2120" t="s">
        <v>8219</v>
      </c>
      <c r="D2120">
        <v>27</v>
      </c>
    </row>
    <row r="2121" spans="3:4" x14ac:dyDescent="0.3">
      <c r="C2121" t="s">
        <v>8219</v>
      </c>
      <c r="D2121">
        <v>28</v>
      </c>
    </row>
    <row r="2122" spans="3:4" x14ac:dyDescent="0.3">
      <c r="C2122" t="s">
        <v>8219</v>
      </c>
      <c r="D2122">
        <v>17</v>
      </c>
    </row>
    <row r="2123" spans="3:4" x14ac:dyDescent="0.3">
      <c r="C2123" t="s">
        <v>8219</v>
      </c>
      <c r="D2123">
        <v>50</v>
      </c>
    </row>
    <row r="2124" spans="3:4" x14ac:dyDescent="0.3">
      <c r="C2124" t="s">
        <v>8219</v>
      </c>
      <c r="D2124">
        <v>26</v>
      </c>
    </row>
    <row r="2125" spans="3:4" x14ac:dyDescent="0.3">
      <c r="C2125" t="s">
        <v>8219</v>
      </c>
      <c r="D2125">
        <v>88</v>
      </c>
    </row>
    <row r="2126" spans="3:4" x14ac:dyDescent="0.3">
      <c r="C2126" t="s">
        <v>8219</v>
      </c>
      <c r="D2126">
        <v>91</v>
      </c>
    </row>
    <row r="2127" spans="3:4" x14ac:dyDescent="0.3">
      <c r="C2127" t="s">
        <v>8219</v>
      </c>
      <c r="D2127">
        <v>3</v>
      </c>
    </row>
    <row r="2128" spans="3:4" x14ac:dyDescent="0.3">
      <c r="C2128" t="s">
        <v>8219</v>
      </c>
      <c r="D2128">
        <v>28</v>
      </c>
    </row>
    <row r="2129" spans="3:4" x14ac:dyDescent="0.3">
      <c r="C2129" t="s">
        <v>8219</v>
      </c>
      <c r="D2129">
        <v>77</v>
      </c>
    </row>
    <row r="2130" spans="3:4" x14ac:dyDescent="0.3">
      <c r="C2130" t="s">
        <v>8219</v>
      </c>
      <c r="D2130">
        <v>27</v>
      </c>
    </row>
    <row r="2131" spans="3:4" x14ac:dyDescent="0.3">
      <c r="C2131" t="s">
        <v>8219</v>
      </c>
      <c r="D2131">
        <v>107</v>
      </c>
    </row>
    <row r="2132" spans="3:4" x14ac:dyDescent="0.3">
      <c r="C2132" t="s">
        <v>8219</v>
      </c>
      <c r="D2132">
        <v>96</v>
      </c>
    </row>
    <row r="2133" spans="3:4" x14ac:dyDescent="0.3">
      <c r="C2133" t="s">
        <v>8219</v>
      </c>
      <c r="D2133">
        <v>56</v>
      </c>
    </row>
    <row r="2134" spans="3:4" x14ac:dyDescent="0.3">
      <c r="C2134" t="s">
        <v>8219</v>
      </c>
      <c r="D2134">
        <v>58</v>
      </c>
    </row>
    <row r="2135" spans="3:4" x14ac:dyDescent="0.3">
      <c r="C2135" t="s">
        <v>8219</v>
      </c>
      <c r="D2135">
        <v>15</v>
      </c>
    </row>
    <row r="2136" spans="3:4" x14ac:dyDescent="0.3">
      <c r="C2136" t="s">
        <v>8219</v>
      </c>
      <c r="D2136">
        <v>20</v>
      </c>
    </row>
    <row r="2137" spans="3:4" x14ac:dyDescent="0.3">
      <c r="C2137" t="s">
        <v>8219</v>
      </c>
      <c r="D2137">
        <v>38</v>
      </c>
    </row>
    <row r="2138" spans="3:4" x14ac:dyDescent="0.3">
      <c r="C2138" t="s">
        <v>8219</v>
      </c>
      <c r="D2138">
        <v>33</v>
      </c>
    </row>
    <row r="2139" spans="3:4" x14ac:dyDescent="0.3">
      <c r="C2139" t="s">
        <v>8219</v>
      </c>
      <c r="D2139">
        <v>57</v>
      </c>
    </row>
    <row r="2140" spans="3:4" x14ac:dyDescent="0.3">
      <c r="C2140" t="s">
        <v>8219</v>
      </c>
      <c r="D2140">
        <v>25</v>
      </c>
    </row>
    <row r="2141" spans="3:4" x14ac:dyDescent="0.3">
      <c r="C2141" t="s">
        <v>8219</v>
      </c>
      <c r="D2141">
        <v>14</v>
      </c>
    </row>
    <row r="2142" spans="3:4" x14ac:dyDescent="0.3">
      <c r="C2142" t="s">
        <v>8219</v>
      </c>
      <c r="D2142">
        <v>94</v>
      </c>
    </row>
    <row r="2143" spans="3:4" x14ac:dyDescent="0.3">
      <c r="C2143" t="s">
        <v>8219</v>
      </c>
      <c r="D2143">
        <v>59</v>
      </c>
    </row>
    <row r="2144" spans="3:4" x14ac:dyDescent="0.3">
      <c r="C2144" t="s">
        <v>8219</v>
      </c>
      <c r="D2144">
        <v>36</v>
      </c>
    </row>
    <row r="2145" spans="3:4" x14ac:dyDescent="0.3">
      <c r="C2145" t="s">
        <v>8219</v>
      </c>
      <c r="D2145">
        <v>115</v>
      </c>
    </row>
    <row r="2146" spans="3:4" x14ac:dyDescent="0.3">
      <c r="C2146" t="s">
        <v>8219</v>
      </c>
      <c r="D2146">
        <v>30</v>
      </c>
    </row>
    <row r="2147" spans="3:4" x14ac:dyDescent="0.3">
      <c r="C2147" t="s">
        <v>8219</v>
      </c>
      <c r="D2147">
        <v>52</v>
      </c>
    </row>
    <row r="2148" spans="3:4" x14ac:dyDescent="0.3">
      <c r="C2148" t="s">
        <v>8219</v>
      </c>
      <c r="D2148">
        <v>27</v>
      </c>
    </row>
    <row r="2149" spans="3:4" x14ac:dyDescent="0.3">
      <c r="C2149" t="s">
        <v>8219</v>
      </c>
      <c r="D2149">
        <v>24</v>
      </c>
    </row>
    <row r="2150" spans="3:4" x14ac:dyDescent="0.3">
      <c r="C2150" t="s">
        <v>8219</v>
      </c>
      <c r="D2150">
        <v>10</v>
      </c>
    </row>
    <row r="2151" spans="3:4" x14ac:dyDescent="0.3">
      <c r="C2151" t="s">
        <v>8219</v>
      </c>
      <c r="D2151">
        <v>30</v>
      </c>
    </row>
    <row r="2152" spans="3:4" x14ac:dyDescent="0.3">
      <c r="C2152" t="s">
        <v>8219</v>
      </c>
      <c r="D2152">
        <v>71</v>
      </c>
    </row>
    <row r="2153" spans="3:4" x14ac:dyDescent="0.3">
      <c r="C2153" t="s">
        <v>8219</v>
      </c>
      <c r="D2153">
        <v>10</v>
      </c>
    </row>
    <row r="2154" spans="3:4" x14ac:dyDescent="0.3">
      <c r="C2154" t="s">
        <v>8219</v>
      </c>
      <c r="D2154">
        <v>24</v>
      </c>
    </row>
    <row r="2155" spans="3:4" x14ac:dyDescent="0.3">
      <c r="C2155" t="s">
        <v>8219</v>
      </c>
      <c r="D2155">
        <v>38</v>
      </c>
    </row>
    <row r="2156" spans="3:4" x14ac:dyDescent="0.3">
      <c r="C2156" t="s">
        <v>8219</v>
      </c>
      <c r="D2156">
        <v>26</v>
      </c>
    </row>
    <row r="2157" spans="3:4" x14ac:dyDescent="0.3">
      <c r="C2157" t="s">
        <v>8219</v>
      </c>
      <c r="D2157">
        <v>19</v>
      </c>
    </row>
    <row r="2158" spans="3:4" x14ac:dyDescent="0.3">
      <c r="C2158" t="s">
        <v>8219</v>
      </c>
      <c r="D2158">
        <v>11</v>
      </c>
    </row>
    <row r="2159" spans="3:4" x14ac:dyDescent="0.3">
      <c r="C2159" t="s">
        <v>8219</v>
      </c>
      <c r="D2159">
        <v>27</v>
      </c>
    </row>
    <row r="2160" spans="3:4" x14ac:dyDescent="0.3">
      <c r="C2160" t="s">
        <v>8219</v>
      </c>
      <c r="D2160">
        <v>34</v>
      </c>
    </row>
    <row r="2161" spans="3:4" x14ac:dyDescent="0.3">
      <c r="C2161" t="s">
        <v>8219</v>
      </c>
      <c r="D2161">
        <v>20</v>
      </c>
    </row>
    <row r="2162" spans="3:4" x14ac:dyDescent="0.3">
      <c r="C2162" t="s">
        <v>8219</v>
      </c>
      <c r="D2162">
        <v>37</v>
      </c>
    </row>
    <row r="2163" spans="3:4" x14ac:dyDescent="0.3">
      <c r="C2163" t="s">
        <v>8219</v>
      </c>
      <c r="D2163">
        <v>20</v>
      </c>
    </row>
    <row r="2164" spans="3:4" x14ac:dyDescent="0.3">
      <c r="C2164" t="s">
        <v>8219</v>
      </c>
      <c r="D2164">
        <v>10</v>
      </c>
    </row>
    <row r="2165" spans="3:4" x14ac:dyDescent="0.3">
      <c r="C2165" t="s">
        <v>8219</v>
      </c>
      <c r="D2165">
        <v>26</v>
      </c>
    </row>
    <row r="2166" spans="3:4" x14ac:dyDescent="0.3">
      <c r="C2166" t="s">
        <v>8219</v>
      </c>
      <c r="D2166">
        <v>20</v>
      </c>
    </row>
    <row r="2167" spans="3:4" x14ac:dyDescent="0.3">
      <c r="C2167" t="s">
        <v>8219</v>
      </c>
      <c r="D2167">
        <v>46</v>
      </c>
    </row>
    <row r="2168" spans="3:4" x14ac:dyDescent="0.3">
      <c r="C2168" t="s">
        <v>8219</v>
      </c>
      <c r="D2168">
        <v>76</v>
      </c>
    </row>
    <row r="2169" spans="3:4" x14ac:dyDescent="0.3">
      <c r="C2169" t="s">
        <v>8219</v>
      </c>
      <c r="D2169">
        <v>41</v>
      </c>
    </row>
    <row r="2170" spans="3:4" x14ac:dyDescent="0.3">
      <c r="C2170" t="s">
        <v>8219</v>
      </c>
      <c r="D2170">
        <v>7</v>
      </c>
    </row>
    <row r="2171" spans="3:4" x14ac:dyDescent="0.3">
      <c r="C2171" t="s">
        <v>8219</v>
      </c>
      <c r="D2171">
        <v>49</v>
      </c>
    </row>
    <row r="2172" spans="3:4" x14ac:dyDescent="0.3">
      <c r="C2172" t="s">
        <v>8219</v>
      </c>
      <c r="D2172">
        <v>26</v>
      </c>
    </row>
    <row r="2173" spans="3:4" x14ac:dyDescent="0.3">
      <c r="C2173" t="s">
        <v>8219</v>
      </c>
      <c r="D2173">
        <v>65</v>
      </c>
    </row>
    <row r="2174" spans="3:4" x14ac:dyDescent="0.3">
      <c r="C2174" t="s">
        <v>8219</v>
      </c>
      <c r="D2174">
        <v>28</v>
      </c>
    </row>
    <row r="2175" spans="3:4" x14ac:dyDescent="0.3">
      <c r="C2175" t="s">
        <v>8219</v>
      </c>
      <c r="D2175">
        <v>8</v>
      </c>
    </row>
    <row r="2176" spans="3:4" x14ac:dyDescent="0.3">
      <c r="C2176" t="s">
        <v>8219</v>
      </c>
      <c r="D2176">
        <v>3</v>
      </c>
    </row>
    <row r="2177" spans="3:4" x14ac:dyDescent="0.3">
      <c r="C2177" t="s">
        <v>8219</v>
      </c>
      <c r="D2177">
        <v>9</v>
      </c>
    </row>
    <row r="2178" spans="3:4" x14ac:dyDescent="0.3">
      <c r="C2178" t="s">
        <v>8219</v>
      </c>
      <c r="D2178">
        <v>9</v>
      </c>
    </row>
    <row r="2179" spans="3:4" x14ac:dyDescent="0.3">
      <c r="C2179" t="s">
        <v>8219</v>
      </c>
      <c r="D2179">
        <v>20</v>
      </c>
    </row>
    <row r="2180" spans="3:4" x14ac:dyDescent="0.3">
      <c r="C2180" t="s">
        <v>8219</v>
      </c>
      <c r="D2180">
        <v>57</v>
      </c>
    </row>
    <row r="2181" spans="3:4" x14ac:dyDescent="0.3">
      <c r="C2181" t="s">
        <v>8219</v>
      </c>
      <c r="D2181">
        <v>8</v>
      </c>
    </row>
    <row r="2182" spans="3:4" x14ac:dyDescent="0.3">
      <c r="C2182" t="s">
        <v>8219</v>
      </c>
      <c r="D2182">
        <v>14</v>
      </c>
    </row>
    <row r="2183" spans="3:4" x14ac:dyDescent="0.3">
      <c r="C2183" t="s">
        <v>8219</v>
      </c>
      <c r="D2183">
        <v>17</v>
      </c>
    </row>
    <row r="2184" spans="3:4" x14ac:dyDescent="0.3">
      <c r="C2184" t="s">
        <v>8219</v>
      </c>
      <c r="D2184">
        <v>100</v>
      </c>
    </row>
    <row r="2185" spans="3:4" x14ac:dyDescent="0.3">
      <c r="C2185" t="s">
        <v>8219</v>
      </c>
      <c r="D2185">
        <v>32</v>
      </c>
    </row>
    <row r="2186" spans="3:4" x14ac:dyDescent="0.3">
      <c r="C2186" t="s">
        <v>8219</v>
      </c>
      <c r="D2186">
        <v>3</v>
      </c>
    </row>
  </sheetData>
  <conditionalFormatting sqref="G2:G1531">
    <cfRule type="colorScale" priority="6">
      <colorScale>
        <cfvo type="num" val="0"/>
        <cfvo type="num" val="0"/>
        <cfvo type="num" val="0"/>
        <color rgb="FFC00000"/>
        <color rgb="FF00B050"/>
        <color rgb="FF0070C0"/>
      </colorScale>
    </cfRule>
    <cfRule type="containsText" dxfId="7" priority="7" operator="containsText" text="live">
      <formula>NOT(ISERROR(SEARCH("live",G2)))</formula>
    </cfRule>
    <cfRule type="containsText" dxfId="6" priority="8" operator="containsText" text="canceled">
      <formula>NOT(ISERROR(SEARCH("canceled",G2)))</formula>
    </cfRule>
    <cfRule type="containsText" dxfId="5" priority="9" operator="containsText" text="failed">
      <formula>NOT(ISERROR(SEARCH("failed",G2)))</formula>
    </cfRule>
    <cfRule type="containsText" dxfId="4" priority="10" operator="containsText" text="successful">
      <formula>NOT(ISERROR(SEARCH("successful",G2)))</formula>
    </cfRule>
  </conditionalFormatting>
  <conditionalFormatting sqref="C2:C2186">
    <cfRule type="colorScale" priority="1">
      <colorScale>
        <cfvo type="num" val="0"/>
        <cfvo type="num" val="0"/>
        <cfvo type="num" val="0"/>
        <color rgb="FFC00000"/>
        <color rgb="FF00B050"/>
        <color rgb="FF0070C0"/>
      </colorScale>
    </cfRule>
    <cfRule type="containsText" dxfId="3" priority="2" operator="containsText" text="live">
      <formula>NOT(ISERROR(SEARCH("live",C2)))</formula>
    </cfRule>
    <cfRule type="containsText" dxfId="2" priority="3" operator="containsText" text="canceled">
      <formula>NOT(ISERROR(SEARCH("canceled",C2)))</formula>
    </cfRule>
    <cfRule type="containsText" dxfId="1" priority="4" operator="containsText" text="failed">
      <formula>NOT(ISERROR(SEARCH("failed",C2)))</formula>
    </cfRule>
    <cfRule type="containsText" dxfId="0" priority="5" operator="containsText" text="successful">
      <formula>NOT(ISERROR(SEARCH("successful",C2)))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Carrillo, Jaime</cp:lastModifiedBy>
  <dcterms:created xsi:type="dcterms:W3CDTF">2017-04-20T15:17:24Z</dcterms:created>
  <dcterms:modified xsi:type="dcterms:W3CDTF">2020-06-13T21:58:16Z</dcterms:modified>
</cp:coreProperties>
</file>