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uster\Bases de datos\"/>
    </mc:Choice>
  </mc:AlternateContent>
  <xr:revisionPtr revIDLastSave="0" documentId="13_ncr:1_{1C5E7490-DF76-49F5-B803-8CF23288EC8C}" xr6:coauthVersionLast="47" xr6:coauthVersionMax="47" xr10:uidLastSave="{00000000-0000-0000-0000-000000000000}"/>
  <bookViews>
    <workbookView xWindow="-120" yWindow="-120" windowWidth="29040" windowHeight="15720" activeTab="4" xr2:uid="{6FCA36D2-E592-4A60-8C95-355F3D7CB8E9}"/>
  </bookViews>
  <sheets>
    <sheet name="Descarga" sheetId="7" r:id="rId1"/>
    <sheet name="Edición" sheetId="1" r:id="rId2"/>
    <sheet name="base" sheetId="4" r:id="rId3"/>
    <sheet name="base_val" sheetId="8" r:id="rId4"/>
    <sheet name="base_val_no0" sheetId="13" r:id="rId5"/>
    <sheet name="cons_coef" sheetId="10" r:id="rId6"/>
    <sheet name="coef_corr" sheetId="11" r:id="rId7"/>
    <sheet name="matrix_max" sheetId="12" r:id="rId8"/>
    <sheet name="diccionario" sheetId="5" r:id="rId9"/>
    <sheet name="MetaInfo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" i="11" l="1"/>
  <c r="K60" i="11"/>
  <c r="S60" i="11"/>
  <c r="J61" i="11"/>
  <c r="K61" i="11"/>
  <c r="R61" i="11"/>
  <c r="S61" i="11"/>
  <c r="K62" i="11"/>
  <c r="S62" i="11"/>
  <c r="K63" i="11"/>
  <c r="S63" i="11"/>
  <c r="K64" i="11"/>
  <c r="S64" i="11"/>
  <c r="K65" i="11"/>
  <c r="S65" i="11"/>
  <c r="K66" i="11"/>
  <c r="S66" i="11"/>
  <c r="K67" i="11"/>
  <c r="S67" i="11"/>
  <c r="K68" i="11"/>
  <c r="S68" i="11"/>
  <c r="K69" i="11"/>
  <c r="S69" i="11"/>
  <c r="K70" i="11"/>
  <c r="S70" i="11"/>
  <c r="K71" i="11"/>
  <c r="S71" i="11"/>
  <c r="K72" i="11"/>
  <c r="S72" i="11"/>
  <c r="K73" i="11"/>
  <c r="S73" i="11"/>
  <c r="K74" i="11"/>
  <c r="S74" i="11"/>
  <c r="K75" i="11"/>
  <c r="S75" i="11"/>
  <c r="I35" i="10"/>
  <c r="I34" i="10"/>
  <c r="I32" i="10"/>
  <c r="I31" i="10"/>
  <c r="I30" i="10"/>
  <c r="H37" i="10"/>
  <c r="H36" i="10"/>
  <c r="H35" i="10"/>
  <c r="H34" i="10"/>
  <c r="H33" i="10"/>
  <c r="H32" i="10"/>
  <c r="H31" i="10"/>
  <c r="H30" i="10"/>
  <c r="G35" i="10"/>
  <c r="G34" i="10"/>
  <c r="G33" i="10"/>
  <c r="G32" i="10"/>
  <c r="G31" i="10"/>
  <c r="G30" i="10"/>
  <c r="F37" i="10"/>
  <c r="F36" i="10"/>
  <c r="F35" i="10"/>
  <c r="F34" i="10"/>
  <c r="F33" i="10"/>
  <c r="F32" i="10"/>
  <c r="F31" i="10"/>
  <c r="F30" i="10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W55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W54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W53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W52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W51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W50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W49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W48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W47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W46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W45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W44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W43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E56" i="11"/>
  <c r="E75" i="11" s="1"/>
  <c r="F56" i="11"/>
  <c r="F75" i="11" s="1"/>
  <c r="G56" i="11"/>
  <c r="G75" i="11" s="1"/>
  <c r="H56" i="11"/>
  <c r="H75" i="11" s="1"/>
  <c r="I56" i="11"/>
  <c r="I75" i="11" s="1"/>
  <c r="J56" i="11"/>
  <c r="J75" i="11" s="1"/>
  <c r="K56" i="11"/>
  <c r="L56" i="11"/>
  <c r="L75" i="11" s="1"/>
  <c r="M56" i="11"/>
  <c r="M75" i="11" s="1"/>
  <c r="N56" i="11"/>
  <c r="N75" i="11" s="1"/>
  <c r="O56" i="11"/>
  <c r="O75" i="11" s="1"/>
  <c r="P56" i="11"/>
  <c r="P75" i="11" s="1"/>
  <c r="Q56" i="11"/>
  <c r="Q75" i="11" s="1"/>
  <c r="R56" i="11"/>
  <c r="R75" i="11" s="1"/>
  <c r="S56" i="11"/>
  <c r="D56" i="11"/>
  <c r="D75" i="11" s="1"/>
  <c r="E55" i="11"/>
  <c r="E74" i="11" s="1"/>
  <c r="F55" i="11"/>
  <c r="F74" i="11" s="1"/>
  <c r="G55" i="11"/>
  <c r="G74" i="11" s="1"/>
  <c r="H55" i="11"/>
  <c r="H74" i="11" s="1"/>
  <c r="I55" i="11"/>
  <c r="I74" i="11" s="1"/>
  <c r="J55" i="11"/>
  <c r="J74" i="11" s="1"/>
  <c r="K55" i="11"/>
  <c r="L55" i="11"/>
  <c r="L74" i="11" s="1"/>
  <c r="M55" i="11"/>
  <c r="M74" i="11" s="1"/>
  <c r="N55" i="11"/>
  <c r="N74" i="11" s="1"/>
  <c r="O55" i="11"/>
  <c r="O74" i="11" s="1"/>
  <c r="P55" i="11"/>
  <c r="P74" i="11" s="1"/>
  <c r="Q55" i="11"/>
  <c r="Q74" i="11" s="1"/>
  <c r="R55" i="11"/>
  <c r="R74" i="11" s="1"/>
  <c r="S55" i="11"/>
  <c r="D55" i="11"/>
  <c r="D74" i="11" s="1"/>
  <c r="E54" i="11"/>
  <c r="E73" i="11" s="1"/>
  <c r="F54" i="11"/>
  <c r="F73" i="11" s="1"/>
  <c r="G54" i="11"/>
  <c r="G73" i="11" s="1"/>
  <c r="H54" i="11"/>
  <c r="H73" i="11" s="1"/>
  <c r="I54" i="11"/>
  <c r="I73" i="11" s="1"/>
  <c r="J54" i="11"/>
  <c r="J73" i="11" s="1"/>
  <c r="K54" i="11"/>
  <c r="L54" i="11"/>
  <c r="L73" i="11" s="1"/>
  <c r="M54" i="11"/>
  <c r="M73" i="11" s="1"/>
  <c r="N54" i="11"/>
  <c r="N73" i="11" s="1"/>
  <c r="O54" i="11"/>
  <c r="O73" i="11" s="1"/>
  <c r="P54" i="11"/>
  <c r="P73" i="11" s="1"/>
  <c r="Q54" i="11"/>
  <c r="Q73" i="11" s="1"/>
  <c r="R54" i="11"/>
  <c r="R73" i="11" s="1"/>
  <c r="S54" i="11"/>
  <c r="D54" i="11"/>
  <c r="D73" i="11" s="1"/>
  <c r="E53" i="11"/>
  <c r="E72" i="11" s="1"/>
  <c r="F53" i="11"/>
  <c r="F72" i="11" s="1"/>
  <c r="G53" i="11"/>
  <c r="G72" i="11" s="1"/>
  <c r="H53" i="11"/>
  <c r="H72" i="11" s="1"/>
  <c r="I53" i="11"/>
  <c r="I72" i="11" s="1"/>
  <c r="J53" i="11"/>
  <c r="J72" i="11" s="1"/>
  <c r="K53" i="11"/>
  <c r="L53" i="11"/>
  <c r="L72" i="11" s="1"/>
  <c r="M53" i="11"/>
  <c r="M72" i="11" s="1"/>
  <c r="N53" i="11"/>
  <c r="N72" i="11" s="1"/>
  <c r="O53" i="11"/>
  <c r="O72" i="11" s="1"/>
  <c r="P53" i="11"/>
  <c r="P72" i="11" s="1"/>
  <c r="Q53" i="11"/>
  <c r="Q72" i="11" s="1"/>
  <c r="R53" i="11"/>
  <c r="R72" i="11" s="1"/>
  <c r="S53" i="11"/>
  <c r="D53" i="11"/>
  <c r="D72" i="11" s="1"/>
  <c r="E52" i="11"/>
  <c r="E71" i="11" s="1"/>
  <c r="F52" i="11"/>
  <c r="F71" i="11" s="1"/>
  <c r="G52" i="11"/>
  <c r="G71" i="11" s="1"/>
  <c r="H52" i="11"/>
  <c r="H71" i="11" s="1"/>
  <c r="I52" i="11"/>
  <c r="I71" i="11" s="1"/>
  <c r="J52" i="11"/>
  <c r="J71" i="11" s="1"/>
  <c r="K52" i="11"/>
  <c r="L52" i="11"/>
  <c r="L71" i="11" s="1"/>
  <c r="M52" i="11"/>
  <c r="M71" i="11" s="1"/>
  <c r="N52" i="11"/>
  <c r="N71" i="11" s="1"/>
  <c r="O52" i="11"/>
  <c r="O71" i="11" s="1"/>
  <c r="P52" i="11"/>
  <c r="P71" i="11" s="1"/>
  <c r="Q52" i="11"/>
  <c r="Q71" i="11" s="1"/>
  <c r="R52" i="11"/>
  <c r="R71" i="11" s="1"/>
  <c r="S52" i="11"/>
  <c r="D52" i="11"/>
  <c r="D71" i="11" s="1"/>
  <c r="E51" i="11"/>
  <c r="E70" i="11" s="1"/>
  <c r="F51" i="11"/>
  <c r="F70" i="11" s="1"/>
  <c r="G51" i="11"/>
  <c r="G70" i="11" s="1"/>
  <c r="H51" i="11"/>
  <c r="H70" i="11" s="1"/>
  <c r="I51" i="11"/>
  <c r="I70" i="11" s="1"/>
  <c r="J51" i="11"/>
  <c r="J70" i="11" s="1"/>
  <c r="K51" i="11"/>
  <c r="L51" i="11"/>
  <c r="L70" i="11" s="1"/>
  <c r="M51" i="11"/>
  <c r="M70" i="11" s="1"/>
  <c r="N51" i="11"/>
  <c r="N70" i="11" s="1"/>
  <c r="O51" i="11"/>
  <c r="O70" i="11" s="1"/>
  <c r="P51" i="11"/>
  <c r="P70" i="11" s="1"/>
  <c r="Q51" i="11"/>
  <c r="Q70" i="11" s="1"/>
  <c r="R51" i="11"/>
  <c r="R70" i="11" s="1"/>
  <c r="S51" i="11"/>
  <c r="D51" i="11"/>
  <c r="D70" i="11" s="1"/>
  <c r="E50" i="11"/>
  <c r="E69" i="11" s="1"/>
  <c r="F50" i="11"/>
  <c r="F69" i="11" s="1"/>
  <c r="G50" i="11"/>
  <c r="G69" i="11" s="1"/>
  <c r="H50" i="11"/>
  <c r="H69" i="11" s="1"/>
  <c r="I50" i="11"/>
  <c r="I69" i="11" s="1"/>
  <c r="J50" i="11"/>
  <c r="J69" i="11" s="1"/>
  <c r="K50" i="11"/>
  <c r="L50" i="11"/>
  <c r="L69" i="11" s="1"/>
  <c r="M50" i="11"/>
  <c r="M69" i="11" s="1"/>
  <c r="N50" i="11"/>
  <c r="N69" i="11" s="1"/>
  <c r="O50" i="11"/>
  <c r="O69" i="11" s="1"/>
  <c r="P50" i="11"/>
  <c r="P69" i="11" s="1"/>
  <c r="Q50" i="11"/>
  <c r="Q69" i="11" s="1"/>
  <c r="R50" i="11"/>
  <c r="R69" i="11" s="1"/>
  <c r="S50" i="11"/>
  <c r="D50" i="11"/>
  <c r="D69" i="11" s="1"/>
  <c r="E49" i="11"/>
  <c r="E68" i="11" s="1"/>
  <c r="F49" i="11"/>
  <c r="F68" i="11" s="1"/>
  <c r="G49" i="11"/>
  <c r="G68" i="11" s="1"/>
  <c r="H49" i="11"/>
  <c r="H68" i="11" s="1"/>
  <c r="I49" i="11"/>
  <c r="I68" i="11" s="1"/>
  <c r="J49" i="11"/>
  <c r="J68" i="11" s="1"/>
  <c r="K49" i="11"/>
  <c r="L49" i="11"/>
  <c r="L68" i="11" s="1"/>
  <c r="M49" i="11"/>
  <c r="M68" i="11" s="1"/>
  <c r="N49" i="11"/>
  <c r="N68" i="11" s="1"/>
  <c r="O49" i="11"/>
  <c r="O68" i="11" s="1"/>
  <c r="P49" i="11"/>
  <c r="P68" i="11" s="1"/>
  <c r="Q49" i="11"/>
  <c r="Q68" i="11" s="1"/>
  <c r="R49" i="11"/>
  <c r="R68" i="11" s="1"/>
  <c r="S49" i="11"/>
  <c r="D49" i="11"/>
  <c r="D68" i="11" s="1"/>
  <c r="E48" i="11"/>
  <c r="E67" i="11" s="1"/>
  <c r="F48" i="11"/>
  <c r="F67" i="11" s="1"/>
  <c r="G48" i="11"/>
  <c r="G67" i="11" s="1"/>
  <c r="H48" i="11"/>
  <c r="H67" i="11" s="1"/>
  <c r="I48" i="11"/>
  <c r="I67" i="11" s="1"/>
  <c r="J48" i="11"/>
  <c r="J67" i="11" s="1"/>
  <c r="K48" i="11"/>
  <c r="L48" i="11"/>
  <c r="L67" i="11" s="1"/>
  <c r="M48" i="11"/>
  <c r="M67" i="11" s="1"/>
  <c r="N48" i="11"/>
  <c r="N67" i="11" s="1"/>
  <c r="O48" i="11"/>
  <c r="O67" i="11" s="1"/>
  <c r="P48" i="11"/>
  <c r="P67" i="11" s="1"/>
  <c r="Q48" i="11"/>
  <c r="Q67" i="11" s="1"/>
  <c r="R48" i="11"/>
  <c r="R67" i="11" s="1"/>
  <c r="S48" i="11"/>
  <c r="D48" i="11"/>
  <c r="D67" i="11" s="1"/>
  <c r="E47" i="11"/>
  <c r="E66" i="11" s="1"/>
  <c r="F47" i="11"/>
  <c r="F66" i="11" s="1"/>
  <c r="G47" i="11"/>
  <c r="G66" i="11" s="1"/>
  <c r="H47" i="11"/>
  <c r="H66" i="11" s="1"/>
  <c r="I47" i="11"/>
  <c r="I66" i="11" s="1"/>
  <c r="J47" i="11"/>
  <c r="J66" i="11" s="1"/>
  <c r="K47" i="11"/>
  <c r="L47" i="11"/>
  <c r="L66" i="11" s="1"/>
  <c r="M47" i="11"/>
  <c r="M66" i="11" s="1"/>
  <c r="N47" i="11"/>
  <c r="N66" i="11" s="1"/>
  <c r="O47" i="11"/>
  <c r="O66" i="11" s="1"/>
  <c r="P47" i="11"/>
  <c r="P66" i="11" s="1"/>
  <c r="Q47" i="11"/>
  <c r="Q66" i="11" s="1"/>
  <c r="R47" i="11"/>
  <c r="R66" i="11" s="1"/>
  <c r="S47" i="11"/>
  <c r="D47" i="11"/>
  <c r="D66" i="11" s="1"/>
  <c r="E46" i="11"/>
  <c r="E65" i="11" s="1"/>
  <c r="F46" i="11"/>
  <c r="F65" i="11" s="1"/>
  <c r="G46" i="11"/>
  <c r="G65" i="11" s="1"/>
  <c r="H46" i="11"/>
  <c r="H65" i="11" s="1"/>
  <c r="I46" i="11"/>
  <c r="I65" i="11" s="1"/>
  <c r="J46" i="11"/>
  <c r="J65" i="11" s="1"/>
  <c r="K46" i="11"/>
  <c r="L46" i="11"/>
  <c r="L65" i="11" s="1"/>
  <c r="M46" i="11"/>
  <c r="M65" i="11" s="1"/>
  <c r="N46" i="11"/>
  <c r="N65" i="11" s="1"/>
  <c r="O46" i="11"/>
  <c r="O65" i="11" s="1"/>
  <c r="P46" i="11"/>
  <c r="P65" i="11" s="1"/>
  <c r="Q46" i="11"/>
  <c r="Q65" i="11" s="1"/>
  <c r="R46" i="11"/>
  <c r="R65" i="11" s="1"/>
  <c r="S46" i="11"/>
  <c r="D46" i="11"/>
  <c r="D65" i="11" s="1"/>
  <c r="E45" i="11"/>
  <c r="E64" i="11" s="1"/>
  <c r="F45" i="11"/>
  <c r="F64" i="11" s="1"/>
  <c r="G45" i="11"/>
  <c r="G64" i="11" s="1"/>
  <c r="H45" i="11"/>
  <c r="H64" i="11" s="1"/>
  <c r="I45" i="11"/>
  <c r="I64" i="11" s="1"/>
  <c r="J45" i="11"/>
  <c r="J64" i="11" s="1"/>
  <c r="K45" i="11"/>
  <c r="L45" i="11"/>
  <c r="L64" i="11" s="1"/>
  <c r="M45" i="11"/>
  <c r="M64" i="11" s="1"/>
  <c r="N45" i="11"/>
  <c r="N64" i="11" s="1"/>
  <c r="O45" i="11"/>
  <c r="O64" i="11" s="1"/>
  <c r="P45" i="11"/>
  <c r="P64" i="11" s="1"/>
  <c r="Q45" i="11"/>
  <c r="Q64" i="11" s="1"/>
  <c r="R45" i="11"/>
  <c r="R64" i="11" s="1"/>
  <c r="S45" i="11"/>
  <c r="D45" i="11"/>
  <c r="D64" i="11" s="1"/>
  <c r="E44" i="11"/>
  <c r="E63" i="11" s="1"/>
  <c r="F44" i="11"/>
  <c r="F63" i="11" s="1"/>
  <c r="G44" i="11"/>
  <c r="G63" i="11" s="1"/>
  <c r="H44" i="11"/>
  <c r="H63" i="11" s="1"/>
  <c r="I44" i="11"/>
  <c r="I63" i="11" s="1"/>
  <c r="J44" i="11"/>
  <c r="J63" i="11" s="1"/>
  <c r="K44" i="11"/>
  <c r="L44" i="11"/>
  <c r="L63" i="11" s="1"/>
  <c r="M44" i="11"/>
  <c r="M63" i="11" s="1"/>
  <c r="N44" i="11"/>
  <c r="N63" i="11" s="1"/>
  <c r="O44" i="11"/>
  <c r="O63" i="11" s="1"/>
  <c r="P44" i="11"/>
  <c r="P63" i="11" s="1"/>
  <c r="Q44" i="11"/>
  <c r="Q63" i="11" s="1"/>
  <c r="R44" i="11"/>
  <c r="R63" i="11" s="1"/>
  <c r="S44" i="11"/>
  <c r="D44" i="11"/>
  <c r="D63" i="11" s="1"/>
  <c r="E43" i="11"/>
  <c r="E62" i="11" s="1"/>
  <c r="F43" i="11"/>
  <c r="F62" i="11" s="1"/>
  <c r="G43" i="11"/>
  <c r="G62" i="11" s="1"/>
  <c r="H43" i="11"/>
  <c r="H62" i="11" s="1"/>
  <c r="I43" i="11"/>
  <c r="I62" i="11" s="1"/>
  <c r="J43" i="11"/>
  <c r="J62" i="11" s="1"/>
  <c r="K43" i="11"/>
  <c r="L43" i="11"/>
  <c r="L62" i="11" s="1"/>
  <c r="M43" i="11"/>
  <c r="M62" i="11" s="1"/>
  <c r="N43" i="11"/>
  <c r="N62" i="11" s="1"/>
  <c r="O43" i="11"/>
  <c r="O62" i="11" s="1"/>
  <c r="P43" i="11"/>
  <c r="P62" i="11" s="1"/>
  <c r="Q43" i="11"/>
  <c r="Q62" i="11" s="1"/>
  <c r="R43" i="11"/>
  <c r="R62" i="11" s="1"/>
  <c r="S43" i="11"/>
  <c r="D43" i="11"/>
  <c r="D62" i="11" s="1"/>
  <c r="W42" i="11"/>
  <c r="E42" i="11"/>
  <c r="E61" i="11" s="1"/>
  <c r="F42" i="11"/>
  <c r="F61" i="11" s="1"/>
  <c r="G42" i="11"/>
  <c r="G61" i="11" s="1"/>
  <c r="H42" i="11"/>
  <c r="H61" i="11" s="1"/>
  <c r="I42" i="11"/>
  <c r="I61" i="11" s="1"/>
  <c r="J42" i="11"/>
  <c r="K42" i="11"/>
  <c r="L42" i="11"/>
  <c r="L61" i="11" s="1"/>
  <c r="M42" i="11"/>
  <c r="M61" i="11" s="1"/>
  <c r="N42" i="11"/>
  <c r="N61" i="11" s="1"/>
  <c r="O42" i="11"/>
  <c r="O61" i="11" s="1"/>
  <c r="P42" i="11"/>
  <c r="P61" i="11" s="1"/>
  <c r="Q42" i="11"/>
  <c r="Q61" i="11" s="1"/>
  <c r="R42" i="11"/>
  <c r="S42" i="11"/>
  <c r="D42" i="11"/>
  <c r="D61" i="11" s="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W41" i="11"/>
  <c r="E41" i="11"/>
  <c r="E60" i="11" s="1"/>
  <c r="F41" i="11"/>
  <c r="F60" i="11" s="1"/>
  <c r="G41" i="11"/>
  <c r="G60" i="11" s="1"/>
  <c r="H41" i="11"/>
  <c r="H60" i="11" s="1"/>
  <c r="I41" i="11"/>
  <c r="I60" i="11" s="1"/>
  <c r="J41" i="11"/>
  <c r="K41" i="11"/>
  <c r="L41" i="11"/>
  <c r="L60" i="11" s="1"/>
  <c r="M41" i="11"/>
  <c r="M60" i="11" s="1"/>
  <c r="N41" i="11"/>
  <c r="N60" i="11" s="1"/>
  <c r="O41" i="11"/>
  <c r="O60" i="11" s="1"/>
  <c r="P41" i="11"/>
  <c r="P60" i="11" s="1"/>
  <c r="Q41" i="11"/>
  <c r="Q60" i="11" s="1"/>
  <c r="R41" i="11"/>
  <c r="R60" i="11" s="1"/>
  <c r="S41" i="11"/>
  <c r="D41" i="11"/>
  <c r="D60" i="11" s="1"/>
  <c r="U65" i="10" l="1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G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G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S7" i="10"/>
  <c r="N7" i="10"/>
  <c r="J7" i="10"/>
  <c r="E7" i="10"/>
  <c r="S4" i="10"/>
  <c r="N4" i="10"/>
  <c r="J4" i="10"/>
  <c r="E4" i="10"/>
  <c r="E18" i="4"/>
  <c r="E2" i="4"/>
  <c r="D2" i="4"/>
  <c r="C2" i="4"/>
  <c r="U2" i="4"/>
  <c r="W2" i="4"/>
  <c r="X2" i="4"/>
  <c r="Y2" i="4"/>
  <c r="Z2" i="4"/>
  <c r="AA2" i="4"/>
  <c r="AB2" i="4"/>
  <c r="V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F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INEGI:</author>
  </authors>
  <commentList>
    <comment ref="AC6" authorId="0" shapeId="0" xr:uid="{9A727331-610A-4173-93D6-FFC27E33843D}">
      <text>
        <r>
          <rPr>
            <sz val="11"/>
            <rFont val="Calibri"/>
          </rPr>
          <t xml:space="preserve">Metainformación 
a. Precios F.O.B. 
</t>
        </r>
      </text>
    </comment>
    <comment ref="AD6" authorId="0" shapeId="0" xr:uid="{0205E033-4180-4129-A6A0-C24EC437B018}">
      <text>
        <r>
          <rPr>
            <sz val="11"/>
            <rFont val="Calibri"/>
          </rPr>
          <t xml:space="preserve">Metainformación 
b. Precios C.I.F. (Total F.O.B.) 
</t>
        </r>
      </text>
    </comment>
    <comment ref="A40" authorId="0" shapeId="0" xr:uid="{B98D5F74-04CF-4897-90CE-01294763462C}">
      <text>
        <r>
          <rPr>
            <sz val="11"/>
            <rFont val="Calibri"/>
          </rPr>
          <t>Metainformación 
c. Total</t>
        </r>
      </text>
    </comment>
    <comment ref="A41" authorId="0" shapeId="0" xr:uid="{BBEB6BCB-07D8-4843-86B0-00382E6B44EA}">
      <text>
        <r>
          <rPr>
            <sz val="11"/>
            <rFont val="Calibri"/>
          </rPr>
          <t>Metainformación 
d. que incluyen contribuciones sociales efectivas a la seguridad social</t>
        </r>
      </text>
    </comment>
    <comment ref="A50" authorId="0" shapeId="0" xr:uid="{D3334901-6602-4AC9-8942-0429DD629A97}">
      <text>
        <r>
          <rPr>
            <sz val="11"/>
            <rFont val="Calibri"/>
          </rPr>
          <t>Metainformación 
e. Total por actividad a precios básicos</t>
        </r>
      </text>
    </comment>
  </commentList>
</comments>
</file>

<file path=xl/sharedStrings.xml><?xml version="1.0" encoding="utf-8"?>
<sst xmlns="http://schemas.openxmlformats.org/spreadsheetml/2006/main" count="2021" uniqueCount="289">
  <si>
    <t>cve_rama</t>
  </si>
  <si>
    <t>nom_rama</t>
  </si>
  <si>
    <t>upipb</t>
  </si>
  <si>
    <t>di_tot</t>
  </si>
  <si>
    <t>11</t>
  </si>
  <si>
    <t>21</t>
  </si>
  <si>
    <t>22</t>
  </si>
  <si>
    <t>23</t>
  </si>
  <si>
    <t>31</t>
  </si>
  <si>
    <t>43</t>
  </si>
  <si>
    <t>46</t>
  </si>
  <si>
    <t>48</t>
  </si>
  <si>
    <t>51</t>
  </si>
  <si>
    <t>52</t>
  </si>
  <si>
    <t>53</t>
  </si>
  <si>
    <t>54</t>
  </si>
  <si>
    <t>55</t>
  </si>
  <si>
    <t>56</t>
  </si>
  <si>
    <t>61</t>
  </si>
  <si>
    <t>62</t>
  </si>
  <si>
    <t>71</t>
  </si>
  <si>
    <t>72</t>
  </si>
  <si>
    <t>81</t>
  </si>
  <si>
    <t>93</t>
  </si>
  <si>
    <t>da_total</t>
  </si>
  <si>
    <t>cp</t>
  </si>
  <si>
    <t>cg</t>
  </si>
  <si>
    <t>fbkf</t>
  </si>
  <si>
    <t>ve</t>
  </si>
  <si>
    <t>x</t>
  </si>
  <si>
    <t>m</t>
  </si>
  <si>
    <t>disc</t>
  </si>
  <si>
    <t>Agricultura, cría y explotación de animales, aprovechamiento forestal, pesca y caza</t>
  </si>
  <si>
    <t/>
  </si>
  <si>
    <t>Minería</t>
  </si>
  <si>
    <t>Generación, transmisión y distribución de energía eléctrica, suministro de agua y de gas por ductos al consumidor final</t>
  </si>
  <si>
    <t>Construcción</t>
  </si>
  <si>
    <t>Industrias manufactureras</t>
  </si>
  <si>
    <t>Comercio al por mayor</t>
  </si>
  <si>
    <t>Comercio al por menor</t>
  </si>
  <si>
    <t>Transportes, correos y almacenamiento</t>
  </si>
  <si>
    <t>Información en medios masivos</t>
  </si>
  <si>
    <t>Servicios financieros y de seguros</t>
  </si>
  <si>
    <t>Servicios inmobiliarios y de alquiler de bienes muebles e intangibles</t>
  </si>
  <si>
    <t>Servicios profesionales, científicos y técnicos</t>
  </si>
  <si>
    <t>Corporativos</t>
  </si>
  <si>
    <t>Servicios de apoyo a los negocios y manejo de residuos y desechos, y servicios de remediación</t>
  </si>
  <si>
    <t>Servicios educativos</t>
  </si>
  <si>
    <t>Servicios de salud y de asistencia social</t>
  </si>
  <si>
    <t>Servicios de esparcimiento culturales y deportivos, y otros servicios recreativos</t>
  </si>
  <si>
    <t>Servicios de alojamiento temporal y de preparación de alimentos y bebidas</t>
  </si>
  <si>
    <t>Otros servicios excepto actividades gubernamentales</t>
  </si>
  <si>
    <t>Actividades legislativas, gubernamentales, de impartición de justicia y de organismos internacionales y extraterritoriales</t>
  </si>
  <si>
    <t>uetoni</t>
  </si>
  <si>
    <t>Usos de la ET de origen nacional e importado</t>
  </si>
  <si>
    <t>cmrs</t>
  </si>
  <si>
    <t>Compras directas en el exterior por residentes (P.721)</t>
  </si>
  <si>
    <t>cmnrs</t>
  </si>
  <si>
    <t>Compras directas en el mercado interno por no residentes (P.621)</t>
  </si>
  <si>
    <t>cmnt</t>
  </si>
  <si>
    <t>Compras netas de residentes y no residentes (P.621-P.721)</t>
  </si>
  <si>
    <t xml:space="preserve">uoni_t </t>
  </si>
  <si>
    <t>Usos de origen nacional e importado (total)</t>
  </si>
  <si>
    <t>tx</t>
  </si>
  <si>
    <t>Impuestos sobre los productos (D.21)</t>
  </si>
  <si>
    <t>sub</t>
  </si>
  <si>
    <t>Subsidios a los productos (D.31)</t>
  </si>
  <si>
    <t>txnt</t>
  </si>
  <si>
    <t>Impuestos sobre los productos, netos (D.21-D.31)</t>
  </si>
  <si>
    <t>uoni_pc</t>
  </si>
  <si>
    <t>Usos de origen nacional e importado (total a precios comprador)</t>
  </si>
  <si>
    <t>vab</t>
  </si>
  <si>
    <t>Valor agregado bruto (B.1bV)</t>
  </si>
  <si>
    <t>ptpb</t>
  </si>
  <si>
    <t>Producción de la Economía Total a precios básicos (P.1_ET)</t>
  </si>
  <si>
    <t>pib</t>
  </si>
  <si>
    <t>Producto interno bruto (B.1bP)</t>
  </si>
  <si>
    <t>vabpb</t>
  </si>
  <si>
    <t>Valor agregado bruto a precios básicos (B.1bVpb)</t>
  </si>
  <si>
    <t>rm</t>
  </si>
  <si>
    <t>Remuneración de los asalariados (__cD.1)</t>
  </si>
  <si>
    <t>sys</t>
  </si>
  <si>
    <t>Sueldos y salarios (__dD.11)</t>
  </si>
  <si>
    <t>sal</t>
  </si>
  <si>
    <t>Salarios (D.11_1)</t>
  </si>
  <si>
    <t>sue</t>
  </si>
  <si>
    <t>Sueldos (D.11_2)</t>
  </si>
  <si>
    <t>cnt</t>
  </si>
  <si>
    <t>Contribuciones sociales efectivas de los empleadores (D.121)</t>
  </si>
  <si>
    <t>cntim</t>
  </si>
  <si>
    <t>Contribuciones sociales imputadas de los empleadores (D.122)</t>
  </si>
  <si>
    <t>txsb</t>
  </si>
  <si>
    <t>Impuestos netos de subsidios sobre la producción (D.29-D.39)</t>
  </si>
  <si>
    <t>txa</t>
  </si>
  <si>
    <t>Impuestos que gravan la actividad (D.29_)</t>
  </si>
  <si>
    <t>subm</t>
  </si>
  <si>
    <t>Menos: subsidios (D.39_)</t>
  </si>
  <si>
    <t>exbo</t>
  </si>
  <si>
    <t>Excedente bruto de operación (B.2b)</t>
  </si>
  <si>
    <t>prod</t>
  </si>
  <si>
    <t>Producción (__eP.1)</t>
  </si>
  <si>
    <t>pt</t>
  </si>
  <si>
    <t>Puestos de trabajo (PT)</t>
  </si>
  <si>
    <t>ptdrs</t>
  </si>
  <si>
    <t>Puestos de trabajo dependientes de la razón social (PTDRS)</t>
  </si>
  <si>
    <t>ptr</t>
  </si>
  <si>
    <t>Puestos de trabajo remunerados (PTR)</t>
  </si>
  <si>
    <t>ot</t>
  </si>
  <si>
    <t>Obreros y técnicos (OT)</t>
  </si>
  <si>
    <t>emp</t>
  </si>
  <si>
    <t>Empleados</t>
  </si>
  <si>
    <t>pftnrd</t>
  </si>
  <si>
    <t>Propietarios, familiares y otros trabajadores no remunerados (PFTNRD)</t>
  </si>
  <si>
    <t>pndrs</t>
  </si>
  <si>
    <t>Personal no dependiente de la razón social (PNDRS)</t>
  </si>
  <si>
    <t>psors</t>
  </si>
  <si>
    <t>Personal suministrado por otra razón social (PSORS)</t>
  </si>
  <si>
    <t>phocss</t>
  </si>
  <si>
    <t>Personal por honorarios o comisiones s/sueldo (PHOCSS)</t>
  </si>
  <si>
    <t>Etiqueta</t>
  </si>
  <si>
    <t>Significado</t>
  </si>
  <si>
    <t>Clave actividad a cuatro dígitos (rama) SCIAN</t>
  </si>
  <si>
    <t>Nombre actividad (rama) SCIAN</t>
  </si>
  <si>
    <t>Columnas</t>
  </si>
  <si>
    <t>demanda intermedia total</t>
  </si>
  <si>
    <t>CP - Consumo Privado</t>
  </si>
  <si>
    <t>CG - Consumo de gobierno</t>
  </si>
  <si>
    <t>P.51b - Formación bruta de capital fijo</t>
  </si>
  <si>
    <t>P.52 - Variación de existencias</t>
  </si>
  <si>
    <t>a P.6 - Exportaciones de bienes y servicios</t>
  </si>
  <si>
    <t>b P.7 - Importaciones de bienes y servicios</t>
  </si>
  <si>
    <t>YA0 - Discrepancia estadística</t>
  </si>
  <si>
    <t>Filas</t>
  </si>
  <si>
    <t>NOMBRE</t>
  </si>
  <si>
    <t>Matriz de Insumo Producto</t>
  </si>
  <si>
    <t>DESCRIPCIÓN</t>
  </si>
  <si>
    <t xml:space="preserve">INEGI. Sistema de Cuentas Nacionales de México. Matriz de Insumo Producto. SNIEG. Información de Interés Nacional. El producto representa un instrumento de planeación y toma de decisiones para políticas económicas. A través de su uso, se puede responder a múltiples interrogantes sobre las necesidades e impactos en los niveles de producción, insumos. </t>
  </si>
  <si>
    <t>FRECUENCIA</t>
  </si>
  <si>
    <t>Quinquenal</t>
  </si>
  <si>
    <t>COBERTURA GEOGRÁFICA</t>
  </si>
  <si>
    <t>Nacional</t>
  </si>
  <si>
    <t>DESGLOSE GEOGRÁFICO</t>
  </si>
  <si>
    <t>Ninguno</t>
  </si>
  <si>
    <t>NOMBRE DE LA INSTITUCIÓN</t>
  </si>
  <si>
    <t>Instituto Nacional de Estadística y Geografía</t>
  </si>
  <si>
    <t>SIGLAS DE LA INSTITUCIÓN</t>
  </si>
  <si>
    <t>INEGI</t>
  </si>
  <si>
    <t>NOMBRE (Global)</t>
  </si>
  <si>
    <t>Sistema de Cuentas Nacionales de México</t>
  </si>
  <si>
    <t>DE INTERÉS NACIONAL</t>
  </si>
  <si>
    <t>SI</t>
  </si>
  <si>
    <t>EVENTO</t>
  </si>
  <si>
    <t>Año base 2013</t>
  </si>
  <si>
    <t>COBERTURA TEMPORAL</t>
  </si>
  <si>
    <t>2013</t>
  </si>
  <si>
    <t>DESCRIPCIÓN PERIODO</t>
  </si>
  <si>
    <t>FECHA DE ACTUALIZACIÓN</t>
  </si>
  <si>
    <t>2017-10-31</t>
  </si>
  <si>
    <t>Instituto Nacional de Estadística y Geografía (INEGI).</t>
  </si>
  <si>
    <t>Sistema de Cuentas Nacionales de México. Matriz de insumo producto 2013.</t>
  </si>
  <si>
    <t>Matriz simétrica de insumo producto. Producto por producto/ Economía total / Origen doméstico e importado/ Sector SCIAN/ Millones de pesos a precios básicos</t>
  </si>
  <si>
    <t>Concepto</t>
  </si>
  <si>
    <t>UPIPB - Utilización de la producción interna a precios básicos</t>
  </si>
  <si>
    <t>DI - Demanda intermedia</t>
  </si>
  <si>
    <t>DA - Demanda agregada</t>
  </si>
  <si>
    <t>Total</t>
  </si>
  <si>
    <t>11 - Agricultura, cría y explotación de animales, aprovechamiento forestal, pesca y caza</t>
  </si>
  <si>
    <t>21 - Minería</t>
  </si>
  <si>
    <t>22 - Generación, transmisión y distribución de energía eléctrica, suministro de agua y de gas por ductos al consumidor final</t>
  </si>
  <si>
    <t>23 - Construcción</t>
  </si>
  <si>
    <t>31-33 - Industrias manufactureras</t>
  </si>
  <si>
    <t>43 - Comercio al por mayor</t>
  </si>
  <si>
    <t>46 - Comercio al por menor</t>
  </si>
  <si>
    <t>48-49 - Transportes, correos y almacenamiento</t>
  </si>
  <si>
    <t>51 - Información en medios masivos</t>
  </si>
  <si>
    <t>52 - Servicios financieros y de seguros</t>
  </si>
  <si>
    <t>53 - Servicios inmobiliarios y de alquiler de bienes muebles e intangibles</t>
  </si>
  <si>
    <t>54 - Servicios profesionales, científicos y técnicos</t>
  </si>
  <si>
    <t>55 - Corporativos</t>
  </si>
  <si>
    <t>56 - Servicios de apoyo a los negocios y manejo de residuos y desechos, y servicios de remediación</t>
  </si>
  <si>
    <t>61 - Servicios educativos</t>
  </si>
  <si>
    <t>62 - Servicios de salud y de asistencia social</t>
  </si>
  <si>
    <t>71 - Servicios de esparcimiento culturales y deportivos, y otros servicios recreativos</t>
  </si>
  <si>
    <t>72 - Servicios de alojamiento temporal y de preparación de alimentos y bebidas</t>
  </si>
  <si>
    <t>81 - Otros servicios excepto actividades gubernamentales</t>
  </si>
  <si>
    <t>93 - Actividades legislativas, gubernamentales, de impartición de justicia y de organismos internacionales y extraterritoriales</t>
  </si>
  <si>
    <r>
      <rPr>
        <b/>
        <vertAlign val="superscript"/>
        <sz val="11"/>
        <rFont val="Calibri"/>
      </rPr>
      <t>a</t>
    </r>
    <r>
      <rPr>
        <b/>
        <sz val="10"/>
        <color rgb="FF000000"/>
        <rFont val="Arial"/>
      </rPr>
      <t xml:space="preserve"> P.6 - Exportaciones de bienes y servicios</t>
    </r>
  </si>
  <si>
    <r>
      <rPr>
        <b/>
        <vertAlign val="superscript"/>
        <sz val="11"/>
        <rFont val="Calibri"/>
      </rPr>
      <t>b</t>
    </r>
    <r>
      <rPr>
        <b/>
        <sz val="10"/>
        <color rgb="FF000000"/>
        <rFont val="Arial"/>
      </rPr>
      <t xml:space="preserve"> P.7 - Importaciones de bienes y servicios</t>
    </r>
  </si>
  <si>
    <t xml:space="preserve">     11 - Agricultura, cría y explotación de animales, aprovechamiento forestal, pesca y caza</t>
  </si>
  <si>
    <t xml:space="preserve">     21 - Minería</t>
  </si>
  <si>
    <t xml:space="preserve">     22 - Generación, transmisión y distribución de energía eléctrica, suministro de agua y de gas por ductos al consumidor final</t>
  </si>
  <si>
    <t xml:space="preserve">     23 - Construcción</t>
  </si>
  <si>
    <t xml:space="preserve">     31-33 - Industrias manufactureras</t>
  </si>
  <si>
    <t xml:space="preserve">     43 - Comercio al por mayor</t>
  </si>
  <si>
    <t xml:space="preserve">     46 - Comercio al por menor</t>
  </si>
  <si>
    <t xml:space="preserve">     48-49 - Transportes, correos y almacenamiento</t>
  </si>
  <si>
    <t xml:space="preserve">     51 - Información en medios masivos</t>
  </si>
  <si>
    <t xml:space="preserve">     52 - Servicios financieros y de seguros</t>
  </si>
  <si>
    <t xml:space="preserve">     53 - Servicios inmobiliarios y de alquiler de bienes muebles e intangibles</t>
  </si>
  <si>
    <t xml:space="preserve">     54 - Servicios profesionales, científicos y técnicos</t>
  </si>
  <si>
    <t xml:space="preserve">     55 - Corporativos</t>
  </si>
  <si>
    <t xml:space="preserve">     56 - Servicios de apoyo a los negocios y manejo de residuos y desechos, y servicios de remediación</t>
  </si>
  <si>
    <t xml:space="preserve">     61 - Servicios educativos</t>
  </si>
  <si>
    <t xml:space="preserve">     62 - Servicios de salud y de asistencia social</t>
  </si>
  <si>
    <t xml:space="preserve">     71 - Servicios de esparcimiento culturales y deportivos, y otros servicios recreativos</t>
  </si>
  <si>
    <t xml:space="preserve">     72 - Servicios de alojamiento temporal y de preparación de alimentos y bebidas</t>
  </si>
  <si>
    <t xml:space="preserve">     81 - Otros servicios excepto actividades gubernamentales</t>
  </si>
  <si>
    <t xml:space="preserve">     93 - Actividades legislativas, gubernamentales, de impartición de justicia y de organismos internacionales y extraterritoriales</t>
  </si>
  <si>
    <t xml:space="preserve">     UETONI - Usos de la ET de origen nacional e importado</t>
  </si>
  <si>
    <t xml:space="preserve">     P.721 - Compras directas en el exterior por residentes</t>
  </si>
  <si>
    <t xml:space="preserve">     P.621 - Compras directas en el mercado interno por no residentes</t>
  </si>
  <si>
    <t xml:space="preserve">     P.621-P.721 - Compras netas de residentes y no residentes</t>
  </si>
  <si>
    <t xml:space="preserve">     UONI_T - Usos de origen nacional e importado (total)</t>
  </si>
  <si>
    <t xml:space="preserve">     D.21 - Impuestos sobre los productos</t>
  </si>
  <si>
    <t xml:space="preserve">     D.31 - Subsidios a los productos</t>
  </si>
  <si>
    <t xml:space="preserve">     D.21-D.31 - Impuestos sobre los productos, netos</t>
  </si>
  <si>
    <t xml:space="preserve">     UONI_PC - Usos de origen nacional e importado (total a precios comprador)</t>
  </si>
  <si>
    <t xml:space="preserve">     B.1bV - Valor agregado bruto</t>
  </si>
  <si>
    <t xml:space="preserve">     P.1_ET - Producción de la Economía Total a precios básicos</t>
  </si>
  <si>
    <t xml:space="preserve">     B.1bP - Producto interno bruto</t>
  </si>
  <si>
    <t xml:space="preserve">     B.1bVpb - Valor agregado bruto a precios básicos</t>
  </si>
  <si>
    <r>
      <rPr>
        <sz val="10"/>
        <color rgb="FFFFFFFF"/>
        <rFont val="Arial"/>
      </rPr>
      <t>__</t>
    </r>
    <r>
      <rPr>
        <vertAlign val="superscript"/>
        <sz val="11"/>
        <color rgb="FF000000"/>
        <rFont val="Arial"/>
      </rPr>
      <t>c</t>
    </r>
    <r>
      <rPr>
        <sz val="10"/>
        <color rgb="FF000000"/>
        <rFont val="Arial"/>
      </rPr>
      <t>D.1 - Remuneración de los asalariados</t>
    </r>
  </si>
  <si>
    <r>
      <rPr>
        <sz val="10"/>
        <color rgb="FFFFFFFF"/>
        <rFont val="Arial"/>
      </rPr>
      <t>__</t>
    </r>
    <r>
      <rPr>
        <vertAlign val="superscript"/>
        <sz val="11"/>
        <color rgb="FF000000"/>
        <rFont val="Arial"/>
      </rPr>
      <t>d</t>
    </r>
    <r>
      <rPr>
        <sz val="10"/>
        <color rgb="FF000000"/>
        <rFont val="Arial"/>
      </rPr>
      <t>D.11 - Sueldos y salarios</t>
    </r>
  </si>
  <si>
    <t xml:space="preserve">     D.11_1 - Salarios</t>
  </si>
  <si>
    <t xml:space="preserve">     D.11_2 - Sueldos</t>
  </si>
  <si>
    <t xml:space="preserve">     D.121 - Contribuciones sociales efectivas de los empleadores</t>
  </si>
  <si>
    <t xml:space="preserve">     D.122 - Contribuciones sociales imputadas de los empleadores</t>
  </si>
  <si>
    <t xml:space="preserve">     D.29-D.39 - Impuestos netos de subsidios sobre la producción</t>
  </si>
  <si>
    <t xml:space="preserve">     D.29_ - Impuestos que gravan la actividad </t>
  </si>
  <si>
    <t xml:space="preserve">     D.39_ - Menos: subsidios</t>
  </si>
  <si>
    <t xml:space="preserve">     B.2b - Excedente bruto de operación</t>
  </si>
  <si>
    <r>
      <rPr>
        <sz val="10"/>
        <color rgb="FFFFFFFF"/>
        <rFont val="Arial"/>
      </rPr>
      <t>__</t>
    </r>
    <r>
      <rPr>
        <vertAlign val="superscript"/>
        <sz val="11"/>
        <color rgb="FF000000"/>
        <rFont val="Arial"/>
      </rPr>
      <t>e</t>
    </r>
    <r>
      <rPr>
        <sz val="10"/>
        <color rgb="FF000000"/>
        <rFont val="Arial"/>
      </rPr>
      <t>P.1 - Producción</t>
    </r>
  </si>
  <si>
    <t xml:space="preserve">     PT - Puestos de trabajo</t>
  </si>
  <si>
    <t xml:space="preserve">     PTDRS - Puestos de trabajo dependientes de la razón social</t>
  </si>
  <si>
    <t xml:space="preserve">     PTR - Puestos de trabajo remunerados</t>
  </si>
  <si>
    <t xml:space="preserve">     OT - Obreros y técnicos</t>
  </si>
  <si>
    <t xml:space="preserve">     Emp - Empleados</t>
  </si>
  <si>
    <t xml:space="preserve">     PFTNRD - Propietarios, familiares y otros trabajadores no remunerados</t>
  </si>
  <si>
    <t xml:space="preserve">     PNDRS - Personal no dependiente de la razón social</t>
  </si>
  <si>
    <t xml:space="preserve">     PSORS - Personal suministrado por otra razón social</t>
  </si>
  <si>
    <t xml:space="preserve">     PHOCSS - Personal por honorarios o comisiones s/sueldo</t>
  </si>
  <si>
    <r>
      <rPr>
        <vertAlign val="superscript"/>
        <sz val="11"/>
        <color rgb="FF000000"/>
        <rFont val="Arial"/>
      </rPr>
      <t>a</t>
    </r>
    <r>
      <rPr>
        <sz val="10"/>
        <color rgb="FF000000"/>
        <rFont val="Arial"/>
      </rPr>
      <t>Precios F.O.B.</t>
    </r>
  </si>
  <si>
    <r>
      <rPr>
        <vertAlign val="superscript"/>
        <sz val="11"/>
        <color rgb="FF000000"/>
        <rFont val="Arial"/>
      </rPr>
      <t>b</t>
    </r>
    <r>
      <rPr>
        <sz val="10"/>
        <color rgb="FF000000"/>
        <rFont val="Arial"/>
      </rPr>
      <t>Precios C.I.F. (Total F.O.B.)</t>
    </r>
  </si>
  <si>
    <r>
      <rPr>
        <vertAlign val="superscript"/>
        <sz val="11"/>
        <color rgb="FF000000"/>
        <rFont val="Arial"/>
      </rPr>
      <t>c</t>
    </r>
    <r>
      <rPr>
        <sz val="10"/>
        <color rgb="FF000000"/>
        <rFont val="Arial"/>
      </rPr>
      <t>Total</t>
    </r>
  </si>
  <si>
    <r>
      <rPr>
        <vertAlign val="superscript"/>
        <sz val="11"/>
        <color rgb="FF000000"/>
        <rFont val="Arial"/>
      </rPr>
      <t>d</t>
    </r>
    <r>
      <rPr>
        <sz val="10"/>
        <color rgb="FF000000"/>
        <rFont val="Arial"/>
      </rPr>
      <t>que incluyen contribuciones sociales efectivas a la seguridad social</t>
    </r>
  </si>
  <si>
    <r>
      <rPr>
        <vertAlign val="superscript"/>
        <sz val="11"/>
        <color rgb="FF000000"/>
        <rFont val="Arial"/>
      </rPr>
      <t>e</t>
    </r>
    <r>
      <rPr>
        <sz val="10"/>
        <color rgb="FF000000"/>
        <rFont val="Arial"/>
      </rPr>
      <t>Total por actividad a precios básicos</t>
    </r>
  </si>
  <si>
    <t>Fuente: INEGI. Sistema de Cuentas Nacionales de México. Matriz de Insumo Producto</t>
  </si>
  <si>
    <t>da_tot</t>
  </si>
  <si>
    <t>Utilización de la producción interna a precios básicos=di_tot+da_tot</t>
  </si>
  <si>
    <t>Demanda agregada total=cp+cg+fbkf+ve+x+m+disc</t>
  </si>
  <si>
    <t>Usos de la ET de origen nacional e importado= suma vertical de todos los sectores</t>
  </si>
  <si>
    <t>i=11</t>
  </si>
  <si>
    <t>j=81</t>
  </si>
  <si>
    <t>x11,81</t>
  </si>
  <si>
    <t>Compras de 81 (j) a 11 (i)</t>
  </si>
  <si>
    <t xml:space="preserve">Total de compras de 81 (j) </t>
  </si>
  <si>
    <t>Compras de 11 (i) a 81 (j)</t>
  </si>
  <si>
    <t>Total de compras de 11 (i)</t>
  </si>
  <si>
    <t>x81,11</t>
  </si>
  <si>
    <t>Ventas de 11 (i) a 81 (j)</t>
  </si>
  <si>
    <t>Total de ventas de 11 (j)</t>
  </si>
  <si>
    <t>Ventas de 81 (j) a 11 (i)</t>
  </si>
  <si>
    <t>Total de ventas de 81 (j)</t>
  </si>
  <si>
    <t>Y11,81</t>
  </si>
  <si>
    <t>Y81,11</t>
  </si>
  <si>
    <t>i=43</t>
  </si>
  <si>
    <t>j=52</t>
  </si>
  <si>
    <t>Compras de 52 (j) a 43 (i)</t>
  </si>
  <si>
    <t xml:space="preserve">Total de compras de 52 (j) </t>
  </si>
  <si>
    <t>x43,52</t>
  </si>
  <si>
    <t>Compras de 43 (i) a 52 (j)</t>
  </si>
  <si>
    <t>x52,43</t>
  </si>
  <si>
    <t>Total de compras de 42 (i)</t>
  </si>
  <si>
    <t>Ventas de 43 (i) a 52 (j)</t>
  </si>
  <si>
    <t>Total de ventas de 52 (j)</t>
  </si>
  <si>
    <t>Y43,52</t>
  </si>
  <si>
    <t>Ventas de 52 (j) a 43 (i)</t>
  </si>
  <si>
    <t>Y52,43</t>
  </si>
  <si>
    <t>X j,i</t>
  </si>
  <si>
    <t>X i,j</t>
  </si>
  <si>
    <t>Y i,j</t>
  </si>
  <si>
    <t>Y j,i</t>
  </si>
  <si>
    <t>X's</t>
  </si>
  <si>
    <t>Y's</t>
  </si>
  <si>
    <t>r(X l *X m)</t>
  </si>
  <si>
    <t>r(Y l *Y m)</t>
  </si>
  <si>
    <t>r(X l *Y m)</t>
  </si>
  <si>
    <t>r(Y l *X m)</t>
  </si>
  <si>
    <t>Máx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</si>
</sst>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\ ###\ ##0"/>
    <numFmt numFmtId="165" formatCode="#,##0.0"/>
    <numFmt numFmtId="166" formatCode="0.0000"/>
  </numFmts>
  <fonts count="17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</font>
    <font>
      <b/>
      <sz val="12"/>
      <name val="Arial"/>
    </font>
    <font>
      <sz val="11"/>
      <name val="Arial"/>
    </font>
    <font>
      <b/>
      <sz val="10"/>
      <name val="Arial"/>
    </font>
    <font>
      <b/>
      <sz val="10"/>
      <name val="Calibri"/>
    </font>
    <font>
      <b/>
      <vertAlign val="superscript"/>
      <sz val="11"/>
      <name val="Calibri"/>
    </font>
    <font>
      <b/>
      <sz val="10"/>
      <color rgb="FF000000"/>
      <name val="Arial"/>
    </font>
    <font>
      <sz val="10"/>
      <name val="Arial"/>
    </font>
    <font>
      <sz val="10"/>
      <color rgb="FFFFFFFF"/>
      <name val="Arial"/>
    </font>
    <font>
      <vertAlign val="superscript"/>
      <sz val="11"/>
      <color rgb="FF000000"/>
      <name val="Arial"/>
    </font>
    <font>
      <sz val="10"/>
      <color rgb="FF000000"/>
      <name val="Arial"/>
    </font>
    <font>
      <sz val="10"/>
      <name val="Calibri"/>
    </font>
    <font>
      <sz val="8"/>
      <name val="Calibri"/>
      <family val="2"/>
    </font>
    <font>
      <i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4" fontId="0" fillId="2" borderId="0" xfId="0" applyNumberFormat="1" applyFill="1"/>
    <xf numFmtId="4" fontId="0" fillId="3" borderId="0" xfId="0" applyNumberFormat="1" applyFill="1"/>
    <xf numFmtId="4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4" borderId="1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left"/>
    </xf>
    <xf numFmtId="164" fontId="10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5" borderId="1" xfId="0" applyFont="1" applyFill="1" applyBorder="1" applyAlignment="1">
      <alignment horizontal="left"/>
    </xf>
    <xf numFmtId="164" fontId="10" fillId="5" borderId="1" xfId="0" applyNumberFormat="1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0" fontId="10" fillId="0" borderId="0" xfId="0" applyFont="1"/>
    <xf numFmtId="0" fontId="14" fillId="0" borderId="0" xfId="0" applyFont="1"/>
    <xf numFmtId="165" fontId="0" fillId="0" borderId="0" xfId="0" applyNumberFormat="1"/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1" fillId="0" borderId="0" xfId="0" applyNumberFormat="1" applyFont="1"/>
    <xf numFmtId="166" fontId="0" fillId="0" borderId="0" xfId="0" applyNumberFormat="1"/>
    <xf numFmtId="166" fontId="0" fillId="2" borderId="0" xfId="0" applyNumberFormat="1" applyFill="1"/>
    <xf numFmtId="0" fontId="0" fillId="0" borderId="2" xfId="0" applyBorder="1"/>
    <xf numFmtId="0" fontId="16" fillId="0" borderId="3" xfId="0" applyFont="1" applyBorder="1" applyAlignment="1">
      <alignment horizontal="center"/>
    </xf>
    <xf numFmtId="166" fontId="0" fillId="0" borderId="2" xfId="0" applyNumberFormat="1" applyBorder="1"/>
    <xf numFmtId="166" fontId="1" fillId="0" borderId="0" xfId="0" applyNumberFormat="1" applyFont="1"/>
    <xf numFmtId="0" fontId="6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top" wrapText="1"/>
    </xf>
    <xf numFmtId="165" fontId="0" fillId="2" borderId="0" xfId="0" applyNumberFormat="1" applyFill="1"/>
    <xf numFmtId="165" fontId="0" fillId="6" borderId="0" xfId="0" applyNumberFormat="1" applyFill="1"/>
    <xf numFmtId="166" fontId="0" fillId="6" borderId="0" xfId="0" applyNumberFormat="1" applyFill="1"/>
    <xf numFmtId="0" fontId="0" fillId="0" borderId="0" xfId="0" applyFill="1" applyBorder="1" applyAlignment="1"/>
    <xf numFmtId="0" fontId="0" fillId="0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D759-3BD2-4545-B96A-928AB1153FC8}">
  <dimension ref="A1:AE69"/>
  <sheetViews>
    <sheetView topLeftCell="A10" workbookViewId="0">
      <selection activeCell="A27" sqref="A27"/>
    </sheetView>
  </sheetViews>
  <sheetFormatPr baseColWidth="10" defaultColWidth="9.140625" defaultRowHeight="15"/>
  <cols>
    <col min="1" max="1" width="106.5703125" customWidth="1"/>
    <col min="2" max="31" width="14" customWidth="1"/>
  </cols>
  <sheetData>
    <row r="1" spans="1:31" ht="15.75">
      <c r="A1" s="9" t="s">
        <v>158</v>
      </c>
    </row>
    <row r="2" spans="1:31">
      <c r="A2" s="10" t="s">
        <v>159</v>
      </c>
    </row>
    <row r="3" spans="1:31">
      <c r="A3" s="11" t="s">
        <v>160</v>
      </c>
    </row>
    <row r="5" spans="1:31">
      <c r="A5" s="32" t="s">
        <v>161</v>
      </c>
      <c r="B5" s="34" t="s">
        <v>162</v>
      </c>
      <c r="C5" s="34" t="s">
        <v>163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4" t="s">
        <v>164</v>
      </c>
      <c r="Y5" s="35"/>
      <c r="Z5" s="35"/>
      <c r="AA5" s="35"/>
      <c r="AB5" s="35"/>
      <c r="AC5" s="35"/>
      <c r="AD5" s="35"/>
      <c r="AE5" s="35"/>
    </row>
    <row r="6" spans="1:31" ht="165.75">
      <c r="A6" s="33"/>
      <c r="B6" s="33"/>
      <c r="C6" s="12" t="s">
        <v>165</v>
      </c>
      <c r="D6" s="12" t="s">
        <v>166</v>
      </c>
      <c r="E6" s="12" t="s">
        <v>167</v>
      </c>
      <c r="F6" s="12" t="s">
        <v>168</v>
      </c>
      <c r="G6" s="12" t="s">
        <v>169</v>
      </c>
      <c r="H6" s="12" t="s">
        <v>170</v>
      </c>
      <c r="I6" s="12" t="s">
        <v>171</v>
      </c>
      <c r="J6" s="12" t="s">
        <v>172</v>
      </c>
      <c r="K6" s="12" t="s">
        <v>173</v>
      </c>
      <c r="L6" s="12" t="s">
        <v>174</v>
      </c>
      <c r="M6" s="12" t="s">
        <v>175</v>
      </c>
      <c r="N6" s="12" t="s">
        <v>176</v>
      </c>
      <c r="O6" s="12" t="s">
        <v>177</v>
      </c>
      <c r="P6" s="12" t="s">
        <v>178</v>
      </c>
      <c r="Q6" s="12" t="s">
        <v>179</v>
      </c>
      <c r="R6" s="12" t="s">
        <v>180</v>
      </c>
      <c r="S6" s="12" t="s">
        <v>181</v>
      </c>
      <c r="T6" s="12" t="s">
        <v>182</v>
      </c>
      <c r="U6" s="12" t="s">
        <v>183</v>
      </c>
      <c r="V6" s="12" t="s">
        <v>184</v>
      </c>
      <c r="W6" s="12" t="s">
        <v>185</v>
      </c>
      <c r="X6" s="12" t="s">
        <v>165</v>
      </c>
      <c r="Y6" s="12" t="s">
        <v>125</v>
      </c>
      <c r="Z6" s="12" t="s">
        <v>126</v>
      </c>
      <c r="AA6" s="12" t="s">
        <v>127</v>
      </c>
      <c r="AB6" s="12" t="s">
        <v>128</v>
      </c>
      <c r="AC6" s="12" t="s">
        <v>186</v>
      </c>
      <c r="AD6" s="12" t="s">
        <v>187</v>
      </c>
      <c r="AE6" s="12" t="s">
        <v>131</v>
      </c>
    </row>
    <row r="7" spans="1:31">
      <c r="A7" s="13" t="s">
        <v>188</v>
      </c>
      <c r="B7" s="14">
        <v>779742.21299999999</v>
      </c>
      <c r="C7" s="14">
        <v>588116.68700000003</v>
      </c>
      <c r="D7" s="14">
        <v>75641.263000000006</v>
      </c>
      <c r="E7" s="14">
        <v>1.96</v>
      </c>
      <c r="F7" s="15" t="s">
        <v>33</v>
      </c>
      <c r="G7" s="14">
        <v>627.97900000000004</v>
      </c>
      <c r="H7" s="14">
        <v>505693.02</v>
      </c>
      <c r="I7" s="15" t="s">
        <v>33</v>
      </c>
      <c r="J7" s="14">
        <v>1.69</v>
      </c>
      <c r="K7" s="14">
        <v>1.4E-2</v>
      </c>
      <c r="L7" s="14">
        <v>6.0000000000000001E-3</v>
      </c>
      <c r="M7" s="15" t="s">
        <v>33</v>
      </c>
      <c r="N7" s="14">
        <v>0.50900000000000001</v>
      </c>
      <c r="O7" s="14">
        <v>0.155</v>
      </c>
      <c r="P7" s="15" t="s">
        <v>33</v>
      </c>
      <c r="Q7" s="15" t="s">
        <v>33</v>
      </c>
      <c r="R7" s="14">
        <v>418.267</v>
      </c>
      <c r="S7" s="14">
        <v>94.725999999999999</v>
      </c>
      <c r="T7" s="14">
        <v>6.843</v>
      </c>
      <c r="U7" s="14">
        <v>5609.1009999999997</v>
      </c>
      <c r="V7" s="14">
        <v>1E-3</v>
      </c>
      <c r="W7" s="14">
        <v>21.152999999999999</v>
      </c>
      <c r="X7" s="14">
        <v>191625.52600000001</v>
      </c>
      <c r="Y7" s="14">
        <v>165925.973</v>
      </c>
      <c r="Z7" s="15" t="s">
        <v>33</v>
      </c>
      <c r="AA7" s="14">
        <v>11930.485000000001</v>
      </c>
      <c r="AB7" s="14">
        <v>37865.142</v>
      </c>
      <c r="AC7" s="14">
        <v>110403.52099999999</v>
      </c>
      <c r="AD7" s="14">
        <v>-134499.595</v>
      </c>
      <c r="AE7" s="15" t="s">
        <v>33</v>
      </c>
    </row>
    <row r="8" spans="1:31">
      <c r="A8" s="16" t="s">
        <v>189</v>
      </c>
      <c r="B8" s="17">
        <v>1463213.395</v>
      </c>
      <c r="C8" s="17">
        <v>733335.46799999999</v>
      </c>
      <c r="D8" s="17">
        <v>940.87900000000002</v>
      </c>
      <c r="E8" s="17">
        <v>5275.51</v>
      </c>
      <c r="F8" s="17">
        <v>13395.008</v>
      </c>
      <c r="G8" s="17">
        <v>27208.508999999998</v>
      </c>
      <c r="H8" s="17">
        <v>686454.42799999996</v>
      </c>
      <c r="I8" s="18" t="s">
        <v>33</v>
      </c>
      <c r="J8" s="17">
        <v>6.0309999999999997</v>
      </c>
      <c r="K8" s="18" t="s">
        <v>33</v>
      </c>
      <c r="L8" s="18" t="s">
        <v>33</v>
      </c>
      <c r="M8" s="18" t="s">
        <v>33</v>
      </c>
      <c r="N8" s="17">
        <v>5.7000000000000002E-2</v>
      </c>
      <c r="O8" s="17">
        <v>4.8000000000000001E-2</v>
      </c>
      <c r="P8" s="18" t="s">
        <v>33</v>
      </c>
      <c r="Q8" s="18" t="s">
        <v>33</v>
      </c>
      <c r="R8" s="17">
        <v>1.2490000000000001</v>
      </c>
      <c r="S8" s="17">
        <v>21.117999999999999</v>
      </c>
      <c r="T8" s="18" t="s">
        <v>33</v>
      </c>
      <c r="U8" s="17">
        <v>9.0990000000000002</v>
      </c>
      <c r="V8" s="18" t="s">
        <v>33</v>
      </c>
      <c r="W8" s="17">
        <v>23.532</v>
      </c>
      <c r="X8" s="17">
        <v>729877.92700000003</v>
      </c>
      <c r="Y8" s="18" t="s">
        <v>33</v>
      </c>
      <c r="Z8" s="18" t="s">
        <v>33</v>
      </c>
      <c r="AA8" s="17">
        <v>166149.28599999999</v>
      </c>
      <c r="AB8" s="17">
        <v>7090.9459999999999</v>
      </c>
      <c r="AC8" s="17">
        <v>583954.92299999995</v>
      </c>
      <c r="AD8" s="17">
        <v>-27317.227999999999</v>
      </c>
      <c r="AE8" s="18" t="s">
        <v>33</v>
      </c>
    </row>
    <row r="9" spans="1:31">
      <c r="A9" s="13" t="s">
        <v>190</v>
      </c>
      <c r="B9" s="14">
        <v>454529.92599999998</v>
      </c>
      <c r="C9" s="14">
        <v>336777.34600000002</v>
      </c>
      <c r="D9" s="14">
        <v>13153.647999999999</v>
      </c>
      <c r="E9" s="14">
        <v>16599.438999999998</v>
      </c>
      <c r="F9" s="14">
        <v>23010.507000000001</v>
      </c>
      <c r="G9" s="14">
        <v>6584.8810000000003</v>
      </c>
      <c r="H9" s="14">
        <v>151420.883</v>
      </c>
      <c r="I9" s="14">
        <v>8173.4409999999998</v>
      </c>
      <c r="J9" s="14">
        <v>33114.998</v>
      </c>
      <c r="K9" s="14">
        <v>6994.0929999999998</v>
      </c>
      <c r="L9" s="14">
        <v>3446.4209999999998</v>
      </c>
      <c r="M9" s="14">
        <v>2878.7080000000001</v>
      </c>
      <c r="N9" s="14">
        <v>7565.28</v>
      </c>
      <c r="O9" s="14">
        <v>5563.674</v>
      </c>
      <c r="P9" s="14">
        <v>2298.9290000000001</v>
      </c>
      <c r="Q9" s="14">
        <v>5339.1450000000004</v>
      </c>
      <c r="R9" s="14">
        <v>11492.596</v>
      </c>
      <c r="S9" s="14">
        <v>7884.0829999999996</v>
      </c>
      <c r="T9" s="14">
        <v>2012.412</v>
      </c>
      <c r="U9" s="14">
        <v>9075.241</v>
      </c>
      <c r="V9" s="14">
        <v>4962.3360000000002</v>
      </c>
      <c r="W9" s="14">
        <v>15206.630999999999</v>
      </c>
      <c r="X9" s="14">
        <v>117752.58</v>
      </c>
      <c r="Y9" s="14">
        <v>114123.78200000001</v>
      </c>
      <c r="Z9" s="15" t="s">
        <v>33</v>
      </c>
      <c r="AA9" s="15" t="s">
        <v>33</v>
      </c>
      <c r="AB9" s="15" t="s">
        <v>33</v>
      </c>
      <c r="AC9" s="14">
        <v>4661.7309999999998</v>
      </c>
      <c r="AD9" s="14">
        <v>-1032.933</v>
      </c>
      <c r="AE9" s="15" t="s">
        <v>33</v>
      </c>
    </row>
    <row r="10" spans="1:31">
      <c r="A10" s="16" t="s">
        <v>191</v>
      </c>
      <c r="B10" s="17">
        <v>2151118.889</v>
      </c>
      <c r="C10" s="17">
        <v>191187.09</v>
      </c>
      <c r="D10" s="17">
        <v>10.286</v>
      </c>
      <c r="E10" s="17">
        <v>6722.1629999999996</v>
      </c>
      <c r="F10" s="17">
        <v>5194.241</v>
      </c>
      <c r="G10" s="17">
        <v>130969.74400000001</v>
      </c>
      <c r="H10" s="17">
        <v>8960.0990000000002</v>
      </c>
      <c r="I10" s="17">
        <v>1648.1020000000001</v>
      </c>
      <c r="J10" s="17">
        <v>1474.5170000000001</v>
      </c>
      <c r="K10" s="17">
        <v>4942.2759999999998</v>
      </c>
      <c r="L10" s="17">
        <v>385.34300000000002</v>
      </c>
      <c r="M10" s="17">
        <v>2058.5509999999999</v>
      </c>
      <c r="N10" s="17">
        <v>7261.99</v>
      </c>
      <c r="O10" s="17">
        <v>1588.5550000000001</v>
      </c>
      <c r="P10" s="17">
        <v>418.87099999999998</v>
      </c>
      <c r="Q10" s="17">
        <v>584.95799999999997</v>
      </c>
      <c r="R10" s="17">
        <v>3660.761</v>
      </c>
      <c r="S10" s="17">
        <v>4324.9790000000003</v>
      </c>
      <c r="T10" s="17">
        <v>801.09199999999998</v>
      </c>
      <c r="U10" s="17">
        <v>3489.6439999999998</v>
      </c>
      <c r="V10" s="17">
        <v>1202.903</v>
      </c>
      <c r="W10" s="17">
        <v>5488.0150000000003</v>
      </c>
      <c r="X10" s="17">
        <v>1959931.7990000001</v>
      </c>
      <c r="Y10" s="18" t="s">
        <v>33</v>
      </c>
      <c r="Z10" s="17">
        <v>9267.8449999999993</v>
      </c>
      <c r="AA10" s="17">
        <v>1950663.9539999999</v>
      </c>
      <c r="AB10" s="18" t="s">
        <v>33</v>
      </c>
      <c r="AC10" s="18" t="s">
        <v>33</v>
      </c>
      <c r="AD10" s="18" t="s">
        <v>33</v>
      </c>
      <c r="AE10" s="18" t="s">
        <v>33</v>
      </c>
    </row>
    <row r="11" spans="1:31">
      <c r="A11" s="13" t="s">
        <v>192</v>
      </c>
      <c r="B11" s="14">
        <v>9570239.8340000007</v>
      </c>
      <c r="C11" s="14">
        <v>6301691.6900000004</v>
      </c>
      <c r="D11" s="14">
        <v>156128.48699999999</v>
      </c>
      <c r="E11" s="14">
        <v>157463.93700000001</v>
      </c>
      <c r="F11" s="14">
        <v>142262.28400000001</v>
      </c>
      <c r="G11" s="14">
        <v>466016.2</v>
      </c>
      <c r="H11" s="14">
        <v>4260368.2769299997</v>
      </c>
      <c r="I11" s="14">
        <v>78175.513999999996</v>
      </c>
      <c r="J11" s="14">
        <v>92396.438070000004</v>
      </c>
      <c r="K11" s="14">
        <v>426338.353</v>
      </c>
      <c r="L11" s="14">
        <v>72874.95</v>
      </c>
      <c r="M11" s="14">
        <v>11951.12</v>
      </c>
      <c r="N11" s="14">
        <v>39820.940999999999</v>
      </c>
      <c r="O11" s="14">
        <v>26189.935000000001</v>
      </c>
      <c r="P11" s="14">
        <v>16748.806</v>
      </c>
      <c r="Q11" s="14">
        <v>29039.920999999998</v>
      </c>
      <c r="R11" s="14">
        <v>20095.736000000001</v>
      </c>
      <c r="S11" s="14">
        <v>93617.964999999997</v>
      </c>
      <c r="T11" s="14">
        <v>8847.4660000000003</v>
      </c>
      <c r="U11" s="14">
        <v>83879.926000000007</v>
      </c>
      <c r="V11" s="14">
        <v>65926.138000000006</v>
      </c>
      <c r="W11" s="14">
        <v>53549.296000000002</v>
      </c>
      <c r="X11" s="14">
        <v>3268548.1439999999</v>
      </c>
      <c r="Y11" s="14">
        <v>3436320.54</v>
      </c>
      <c r="Z11" s="14">
        <v>2795.8159999999998</v>
      </c>
      <c r="AA11" s="14">
        <v>931553.88899999997</v>
      </c>
      <c r="AB11" s="14">
        <v>157030.47200000001</v>
      </c>
      <c r="AC11" s="14">
        <v>3577674.5380000002</v>
      </c>
      <c r="AD11" s="14">
        <v>-4836827.1109999996</v>
      </c>
      <c r="AE11" s="15" t="s">
        <v>33</v>
      </c>
    </row>
    <row r="12" spans="1:31">
      <c r="A12" s="16" t="s">
        <v>193</v>
      </c>
      <c r="B12" s="17">
        <v>1579160.2560000001</v>
      </c>
      <c r="C12" s="17">
        <v>943037.55700000003</v>
      </c>
      <c r="D12" s="17">
        <v>35168.298999999999</v>
      </c>
      <c r="E12" s="17">
        <v>19593.787</v>
      </c>
      <c r="F12" s="17">
        <v>13880.237999999999</v>
      </c>
      <c r="G12" s="17">
        <v>89990.254000000001</v>
      </c>
      <c r="H12" s="17">
        <v>635115.86800000002</v>
      </c>
      <c r="I12" s="17">
        <v>14222.596</v>
      </c>
      <c r="J12" s="17">
        <v>11702.385</v>
      </c>
      <c r="K12" s="17">
        <v>35073.642</v>
      </c>
      <c r="L12" s="17">
        <v>5147.6480000000001</v>
      </c>
      <c r="M12" s="17">
        <v>2499.04</v>
      </c>
      <c r="N12" s="17">
        <v>5692.76</v>
      </c>
      <c r="O12" s="17">
        <v>3453.0439999999999</v>
      </c>
      <c r="P12" s="17">
        <v>2516.1869999999999</v>
      </c>
      <c r="Q12" s="17">
        <v>4466.2349999999997</v>
      </c>
      <c r="R12" s="17">
        <v>3420.5610000000001</v>
      </c>
      <c r="S12" s="17">
        <v>23872.776000000002</v>
      </c>
      <c r="T12" s="17">
        <v>1485.3969999999999</v>
      </c>
      <c r="U12" s="17">
        <v>15837.178</v>
      </c>
      <c r="V12" s="17">
        <v>9715.9590000000007</v>
      </c>
      <c r="W12" s="17">
        <v>10183.703</v>
      </c>
      <c r="X12" s="17">
        <v>636122.69900000002</v>
      </c>
      <c r="Y12" s="18" t="s">
        <v>33</v>
      </c>
      <c r="Z12" s="18" t="s">
        <v>33</v>
      </c>
      <c r="AA12" s="17">
        <v>222584.19899999999</v>
      </c>
      <c r="AB12" s="18" t="s">
        <v>33</v>
      </c>
      <c r="AC12" s="17">
        <v>413538.5</v>
      </c>
      <c r="AD12" s="18" t="s">
        <v>33</v>
      </c>
      <c r="AE12" s="18" t="s">
        <v>33</v>
      </c>
    </row>
    <row r="13" spans="1:31">
      <c r="A13" s="13" t="s">
        <v>194</v>
      </c>
      <c r="B13" s="14">
        <v>1820820.2609999999</v>
      </c>
      <c r="C13" s="14">
        <v>197476.71299999999</v>
      </c>
      <c r="D13" s="14">
        <v>8028.7309999999998</v>
      </c>
      <c r="E13" s="14">
        <v>3862.68</v>
      </c>
      <c r="F13" s="14">
        <v>3015.5940000000001</v>
      </c>
      <c r="G13" s="14">
        <v>20818.447</v>
      </c>
      <c r="H13" s="14">
        <v>133513.761</v>
      </c>
      <c r="I13" s="14">
        <v>2217.7559999999999</v>
      </c>
      <c r="J13" s="14">
        <v>2755.3359999999998</v>
      </c>
      <c r="K13" s="14">
        <v>6760.5950000000003</v>
      </c>
      <c r="L13" s="14">
        <v>925.476</v>
      </c>
      <c r="M13" s="14">
        <v>331.91399999999999</v>
      </c>
      <c r="N13" s="14">
        <v>1144.579</v>
      </c>
      <c r="O13" s="14">
        <v>705.89200000000005</v>
      </c>
      <c r="P13" s="14">
        <v>456.51400000000001</v>
      </c>
      <c r="Q13" s="14">
        <v>963.65599999999995</v>
      </c>
      <c r="R13" s="14">
        <v>565.67999999999995</v>
      </c>
      <c r="S13" s="14">
        <v>3803.0920000000001</v>
      </c>
      <c r="T13" s="14">
        <v>286.57499999999999</v>
      </c>
      <c r="U13" s="14">
        <v>3804.84</v>
      </c>
      <c r="V13" s="14">
        <v>2171.4670000000001</v>
      </c>
      <c r="W13" s="14">
        <v>1344.1279999999999</v>
      </c>
      <c r="X13" s="14">
        <v>1623343.548</v>
      </c>
      <c r="Y13" s="14">
        <v>1538826.4680000001</v>
      </c>
      <c r="Z13" s="15" t="s">
        <v>33</v>
      </c>
      <c r="AA13" s="14">
        <v>29562.615000000002</v>
      </c>
      <c r="AB13" s="15" t="s">
        <v>33</v>
      </c>
      <c r="AC13" s="14">
        <v>54954.464999999997</v>
      </c>
      <c r="AD13" s="15" t="s">
        <v>33</v>
      </c>
      <c r="AE13" s="15" t="s">
        <v>33</v>
      </c>
    </row>
    <row r="14" spans="1:31">
      <c r="A14" s="16" t="s">
        <v>195</v>
      </c>
      <c r="B14" s="17">
        <v>1689710.652</v>
      </c>
      <c r="C14" s="17">
        <v>384892.478</v>
      </c>
      <c r="D14" s="17">
        <v>5803.152</v>
      </c>
      <c r="E14" s="17">
        <v>8065.0360000000001</v>
      </c>
      <c r="F14" s="17">
        <v>4189.6980000000003</v>
      </c>
      <c r="G14" s="17">
        <v>25920.225999999999</v>
      </c>
      <c r="H14" s="17">
        <v>161812.005</v>
      </c>
      <c r="I14" s="17">
        <v>30938.717000000001</v>
      </c>
      <c r="J14" s="17">
        <v>22100.395</v>
      </c>
      <c r="K14" s="17">
        <v>64454.127</v>
      </c>
      <c r="L14" s="17">
        <v>7822.1779999999999</v>
      </c>
      <c r="M14" s="17">
        <v>7664.56</v>
      </c>
      <c r="N14" s="17">
        <v>5933.116</v>
      </c>
      <c r="O14" s="17">
        <v>5537.08</v>
      </c>
      <c r="P14" s="17">
        <v>2730.306</v>
      </c>
      <c r="Q14" s="17">
        <v>5286.1719999999996</v>
      </c>
      <c r="R14" s="17">
        <v>3983.1869999999999</v>
      </c>
      <c r="S14" s="17">
        <v>5649.4470000000001</v>
      </c>
      <c r="T14" s="17">
        <v>813.49599999999998</v>
      </c>
      <c r="U14" s="17">
        <v>3003.846</v>
      </c>
      <c r="V14" s="17">
        <v>3778.7420000000002</v>
      </c>
      <c r="W14" s="17">
        <v>9406.9920000000002</v>
      </c>
      <c r="X14" s="17">
        <v>1304818.1740000001</v>
      </c>
      <c r="Y14" s="17">
        <v>1108623.7579999999</v>
      </c>
      <c r="Z14" s="18" t="s">
        <v>33</v>
      </c>
      <c r="AA14" s="17">
        <v>107279.337</v>
      </c>
      <c r="AB14" s="18" t="s">
        <v>33</v>
      </c>
      <c r="AC14" s="17">
        <v>129509.231</v>
      </c>
      <c r="AD14" s="17">
        <v>-40594.152000000002</v>
      </c>
      <c r="AE14" s="18" t="s">
        <v>33</v>
      </c>
    </row>
    <row r="15" spans="1:31">
      <c r="A15" s="13" t="s">
        <v>196</v>
      </c>
      <c r="B15" s="14">
        <v>531686.53200000001</v>
      </c>
      <c r="C15" s="14">
        <v>228299.851</v>
      </c>
      <c r="D15" s="14">
        <v>456.13499999999999</v>
      </c>
      <c r="E15" s="14">
        <v>2375.5279999999998</v>
      </c>
      <c r="F15" s="14">
        <v>1045.3900000000001</v>
      </c>
      <c r="G15" s="14">
        <v>23617.525000000001</v>
      </c>
      <c r="H15" s="14">
        <v>51867.201999999997</v>
      </c>
      <c r="I15" s="14">
        <v>11298.249</v>
      </c>
      <c r="J15" s="14">
        <v>12407.788</v>
      </c>
      <c r="K15" s="14">
        <v>11767.344999999999</v>
      </c>
      <c r="L15" s="14">
        <v>24152.720000000001</v>
      </c>
      <c r="M15" s="14">
        <v>9869.5450000000001</v>
      </c>
      <c r="N15" s="14">
        <v>13990.628000000001</v>
      </c>
      <c r="O15" s="14">
        <v>11521.335999999999</v>
      </c>
      <c r="P15" s="14">
        <v>1305.2249999999999</v>
      </c>
      <c r="Q15" s="14">
        <v>5276.558</v>
      </c>
      <c r="R15" s="14">
        <v>6747.9769999999999</v>
      </c>
      <c r="S15" s="14">
        <v>5258.0969999999998</v>
      </c>
      <c r="T15" s="14">
        <v>1348.79</v>
      </c>
      <c r="U15" s="14">
        <v>2955.4870000000001</v>
      </c>
      <c r="V15" s="14">
        <v>4522.4290000000001</v>
      </c>
      <c r="W15" s="14">
        <v>26515.897000000001</v>
      </c>
      <c r="X15" s="14">
        <v>303386.68099999998</v>
      </c>
      <c r="Y15" s="14">
        <v>298303.315</v>
      </c>
      <c r="Z15" s="14">
        <v>622.13300000000004</v>
      </c>
      <c r="AA15" s="14">
        <v>6883.0069999999996</v>
      </c>
      <c r="AB15" s="15" t="s">
        <v>33</v>
      </c>
      <c r="AC15" s="14">
        <v>2549.2280000000001</v>
      </c>
      <c r="AD15" s="14">
        <v>-4971.0020000000004</v>
      </c>
      <c r="AE15" s="15" t="s">
        <v>33</v>
      </c>
    </row>
    <row r="16" spans="1:31">
      <c r="A16" s="16" t="s">
        <v>197</v>
      </c>
      <c r="B16" s="17">
        <v>878079.64800000004</v>
      </c>
      <c r="C16" s="17">
        <v>297219.48200000002</v>
      </c>
      <c r="D16" s="17">
        <v>4048.7890000000002</v>
      </c>
      <c r="E16" s="17">
        <v>4432.1000000000004</v>
      </c>
      <c r="F16" s="17">
        <v>3289.1439999999998</v>
      </c>
      <c r="G16" s="17">
        <v>26946.121999999999</v>
      </c>
      <c r="H16" s="17">
        <v>45560.256000000001</v>
      </c>
      <c r="I16" s="17">
        <v>23419.472000000002</v>
      </c>
      <c r="J16" s="17">
        <v>16231.876</v>
      </c>
      <c r="K16" s="17">
        <v>9110.7009999999991</v>
      </c>
      <c r="L16" s="17">
        <v>7766.4889999999996</v>
      </c>
      <c r="M16" s="17">
        <v>86573.14</v>
      </c>
      <c r="N16" s="17">
        <v>16458.616999999998</v>
      </c>
      <c r="O16" s="17">
        <v>4482.0140000000001</v>
      </c>
      <c r="P16" s="17">
        <v>16875.203000000001</v>
      </c>
      <c r="Q16" s="17">
        <v>2567.9690000000001</v>
      </c>
      <c r="R16" s="17">
        <v>2247.712</v>
      </c>
      <c r="S16" s="17">
        <v>2849.7979999999998</v>
      </c>
      <c r="T16" s="17">
        <v>1658.5129999999999</v>
      </c>
      <c r="U16" s="17">
        <v>4962.51</v>
      </c>
      <c r="V16" s="17">
        <v>854.47500000000002</v>
      </c>
      <c r="W16" s="17">
        <v>16884.581999999999</v>
      </c>
      <c r="X16" s="17">
        <v>580860.16599999997</v>
      </c>
      <c r="Y16" s="17">
        <v>615670.97400000005</v>
      </c>
      <c r="Z16" s="17">
        <v>4066.4470000000001</v>
      </c>
      <c r="AA16" s="18" t="s">
        <v>33</v>
      </c>
      <c r="AB16" s="18" t="s">
        <v>33</v>
      </c>
      <c r="AC16" s="17">
        <v>37390.514000000003</v>
      </c>
      <c r="AD16" s="17">
        <v>-76267.769</v>
      </c>
      <c r="AE16" s="18" t="s">
        <v>33</v>
      </c>
    </row>
    <row r="17" spans="1:31">
      <c r="A17" s="13" t="s">
        <v>198</v>
      </c>
      <c r="B17" s="14">
        <v>2088117.2679999999</v>
      </c>
      <c r="C17" s="14">
        <v>383340.42</v>
      </c>
      <c r="D17" s="14">
        <v>784.48299999999995</v>
      </c>
      <c r="E17" s="14">
        <v>19213.938999999998</v>
      </c>
      <c r="F17" s="14">
        <v>670.78899999999999</v>
      </c>
      <c r="G17" s="14">
        <v>20982.151000000002</v>
      </c>
      <c r="H17" s="14">
        <v>67680.097999999998</v>
      </c>
      <c r="I17" s="14">
        <v>21597.608</v>
      </c>
      <c r="J17" s="14">
        <v>43899.24</v>
      </c>
      <c r="K17" s="14">
        <v>25921.742999999999</v>
      </c>
      <c r="L17" s="14">
        <v>27203.071</v>
      </c>
      <c r="M17" s="14">
        <v>23014.785</v>
      </c>
      <c r="N17" s="14">
        <v>40058.139000000003</v>
      </c>
      <c r="O17" s="14">
        <v>19992.824000000001</v>
      </c>
      <c r="P17" s="14">
        <v>1342.4079999999999</v>
      </c>
      <c r="Q17" s="14">
        <v>5755.2629999999999</v>
      </c>
      <c r="R17" s="14">
        <v>5154.0529999999999</v>
      </c>
      <c r="S17" s="14">
        <v>8118.3770000000004</v>
      </c>
      <c r="T17" s="14">
        <v>5953.5519999999997</v>
      </c>
      <c r="U17" s="14">
        <v>7641.1329999999998</v>
      </c>
      <c r="V17" s="14">
        <v>19954.491999999998</v>
      </c>
      <c r="W17" s="14">
        <v>18402.272000000001</v>
      </c>
      <c r="X17" s="14">
        <v>1704776.848</v>
      </c>
      <c r="Y17" s="14">
        <v>1696233.5379999999</v>
      </c>
      <c r="Z17" s="14">
        <v>98.492000000000004</v>
      </c>
      <c r="AA17" s="14">
        <v>14072.635</v>
      </c>
      <c r="AB17" s="15" t="s">
        <v>33</v>
      </c>
      <c r="AC17" s="14">
        <v>0.185</v>
      </c>
      <c r="AD17" s="14">
        <v>-5628.0020000000004</v>
      </c>
      <c r="AE17" s="15" t="s">
        <v>33</v>
      </c>
    </row>
    <row r="18" spans="1:31">
      <c r="A18" s="16" t="s">
        <v>199</v>
      </c>
      <c r="B18" s="17">
        <v>436458.79</v>
      </c>
      <c r="C18" s="17">
        <v>402060.87</v>
      </c>
      <c r="D18" s="17">
        <v>725.29100000000005</v>
      </c>
      <c r="E18" s="17">
        <v>28666.499</v>
      </c>
      <c r="F18" s="17">
        <v>4086.0520000000001</v>
      </c>
      <c r="G18" s="17">
        <v>22379.08</v>
      </c>
      <c r="H18" s="17">
        <v>88268.513000000006</v>
      </c>
      <c r="I18" s="17">
        <v>14816.808000000001</v>
      </c>
      <c r="J18" s="17">
        <v>12518.921</v>
      </c>
      <c r="K18" s="17">
        <v>10452.799999999999</v>
      </c>
      <c r="L18" s="17">
        <v>15835.609</v>
      </c>
      <c r="M18" s="17">
        <v>70172.25</v>
      </c>
      <c r="N18" s="17">
        <v>20782.006000000001</v>
      </c>
      <c r="O18" s="17">
        <v>9341.8719999999994</v>
      </c>
      <c r="P18" s="17">
        <v>6070.7520000000004</v>
      </c>
      <c r="Q18" s="17">
        <v>13049.38</v>
      </c>
      <c r="R18" s="17">
        <v>7568.6890000000003</v>
      </c>
      <c r="S18" s="17">
        <v>13127.593000000001</v>
      </c>
      <c r="T18" s="17">
        <v>4491.2160000000003</v>
      </c>
      <c r="U18" s="17">
        <v>7629.5249999999996</v>
      </c>
      <c r="V18" s="17">
        <v>4719.2449999999999</v>
      </c>
      <c r="W18" s="17">
        <v>47358.769</v>
      </c>
      <c r="X18" s="17">
        <v>34397.919999999998</v>
      </c>
      <c r="Y18" s="17">
        <v>46234.351000000002</v>
      </c>
      <c r="Z18" s="17">
        <v>20303.212</v>
      </c>
      <c r="AA18" s="17">
        <v>1962.2339999999999</v>
      </c>
      <c r="AB18" s="18" t="s">
        <v>33</v>
      </c>
      <c r="AC18" s="17">
        <v>1240.664</v>
      </c>
      <c r="AD18" s="17">
        <v>-35342.540999999997</v>
      </c>
      <c r="AE18" s="18" t="s">
        <v>33</v>
      </c>
    </row>
    <row r="19" spans="1:31">
      <c r="A19" s="13" t="s">
        <v>200</v>
      </c>
      <c r="B19" s="14">
        <v>145502.109</v>
      </c>
      <c r="C19" s="14">
        <v>145502.109</v>
      </c>
      <c r="D19" s="14">
        <v>0.45800000000000002</v>
      </c>
      <c r="E19" s="14">
        <v>15692.625</v>
      </c>
      <c r="F19" s="14">
        <v>183.53899999999999</v>
      </c>
      <c r="G19" s="14">
        <v>111.425</v>
      </c>
      <c r="H19" s="14">
        <v>22112.524000000001</v>
      </c>
      <c r="I19" s="14">
        <v>48720.764999999999</v>
      </c>
      <c r="J19" s="14">
        <v>17957.312000000002</v>
      </c>
      <c r="K19" s="14">
        <v>5796.17</v>
      </c>
      <c r="L19" s="14">
        <v>8483.3070000000007</v>
      </c>
      <c r="M19" s="14">
        <v>12569.539000000001</v>
      </c>
      <c r="N19" s="14">
        <v>934.84500000000003</v>
      </c>
      <c r="O19" s="14">
        <v>892.59699999999998</v>
      </c>
      <c r="P19" s="14">
        <v>514.44899999999996</v>
      </c>
      <c r="Q19" s="14">
        <v>6246.857</v>
      </c>
      <c r="R19" s="14">
        <v>45.029000000000003</v>
      </c>
      <c r="S19" s="14">
        <v>300.21199999999999</v>
      </c>
      <c r="T19" s="14">
        <v>415.18200000000002</v>
      </c>
      <c r="U19" s="14">
        <v>4297.0150000000003</v>
      </c>
      <c r="V19" s="14">
        <v>43.652000000000001</v>
      </c>
      <c r="W19" s="14">
        <v>184.607</v>
      </c>
      <c r="X19" s="14">
        <v>0</v>
      </c>
      <c r="Y19" s="15" t="s">
        <v>33</v>
      </c>
      <c r="Z19" s="15" t="s">
        <v>33</v>
      </c>
      <c r="AA19" s="15" t="s">
        <v>33</v>
      </c>
      <c r="AB19" s="15" t="s">
        <v>33</v>
      </c>
      <c r="AC19" s="15" t="s">
        <v>33</v>
      </c>
      <c r="AD19" s="15" t="s">
        <v>33</v>
      </c>
      <c r="AE19" s="15" t="s">
        <v>33</v>
      </c>
    </row>
    <row r="20" spans="1:31">
      <c r="A20" s="16" t="s">
        <v>201</v>
      </c>
      <c r="B20" s="17">
        <v>673089.26800000004</v>
      </c>
      <c r="C20" s="17">
        <v>633261.31499999994</v>
      </c>
      <c r="D20" s="17">
        <v>1047.01</v>
      </c>
      <c r="E20" s="17">
        <v>18580.527999999998</v>
      </c>
      <c r="F20" s="17">
        <v>3982.6559999999999</v>
      </c>
      <c r="G20" s="17">
        <v>15970.665000000001</v>
      </c>
      <c r="H20" s="17">
        <v>203845.47700000001</v>
      </c>
      <c r="I20" s="17">
        <v>43855.695</v>
      </c>
      <c r="J20" s="17">
        <v>69994.312999999995</v>
      </c>
      <c r="K20" s="17">
        <v>47476.366000000002</v>
      </c>
      <c r="L20" s="17">
        <v>27406.280999999999</v>
      </c>
      <c r="M20" s="17">
        <v>74137.614000000001</v>
      </c>
      <c r="N20" s="17">
        <v>9511.9539999999997</v>
      </c>
      <c r="O20" s="17">
        <v>24018.546999999999</v>
      </c>
      <c r="P20" s="17">
        <v>4381.2330000000002</v>
      </c>
      <c r="Q20" s="17">
        <v>13747.214</v>
      </c>
      <c r="R20" s="17">
        <v>8598.6</v>
      </c>
      <c r="S20" s="17">
        <v>14739.041999999999</v>
      </c>
      <c r="T20" s="17">
        <v>9340.1489999999994</v>
      </c>
      <c r="U20" s="17">
        <v>21063.194</v>
      </c>
      <c r="V20" s="17">
        <v>5826.9709999999995</v>
      </c>
      <c r="W20" s="17">
        <v>15737.806</v>
      </c>
      <c r="X20" s="17">
        <v>39827.953000000001</v>
      </c>
      <c r="Y20" s="17">
        <v>41671.053</v>
      </c>
      <c r="Z20" s="18" t="s">
        <v>33</v>
      </c>
      <c r="AA20" s="18" t="s">
        <v>33</v>
      </c>
      <c r="AB20" s="18" t="s">
        <v>33</v>
      </c>
      <c r="AC20" s="18" t="s">
        <v>33</v>
      </c>
      <c r="AD20" s="17">
        <v>-1843.1</v>
      </c>
      <c r="AE20" s="18" t="s">
        <v>33</v>
      </c>
    </row>
    <row r="21" spans="1:31">
      <c r="A21" s="13" t="s">
        <v>202</v>
      </c>
      <c r="B21" s="14">
        <v>748028.43099999998</v>
      </c>
      <c r="C21" s="14">
        <v>5495.0460000000003</v>
      </c>
      <c r="D21" s="15" t="s">
        <v>33</v>
      </c>
      <c r="E21" s="14">
        <v>0.81100000000000005</v>
      </c>
      <c r="F21" s="15" t="s">
        <v>33</v>
      </c>
      <c r="G21" s="14">
        <v>0.51900000000000002</v>
      </c>
      <c r="H21" s="14">
        <v>438.72</v>
      </c>
      <c r="I21" s="14">
        <v>56.497999999999998</v>
      </c>
      <c r="J21" s="14">
        <v>9.1379999999999999</v>
      </c>
      <c r="K21" s="14">
        <v>1.9E-2</v>
      </c>
      <c r="L21" s="14">
        <v>0.29899999999999999</v>
      </c>
      <c r="M21" s="14">
        <v>238.86099999999999</v>
      </c>
      <c r="N21" s="14">
        <v>2.3239999999999998</v>
      </c>
      <c r="O21" s="14">
        <v>110.071</v>
      </c>
      <c r="P21" s="15" t="s">
        <v>33</v>
      </c>
      <c r="Q21" s="14">
        <v>0.08</v>
      </c>
      <c r="R21" s="14">
        <v>1407.325</v>
      </c>
      <c r="S21" s="14">
        <v>179.45400000000001</v>
      </c>
      <c r="T21" s="14">
        <v>15.625</v>
      </c>
      <c r="U21" s="14">
        <v>0.55700000000000005</v>
      </c>
      <c r="V21" s="14">
        <v>12.631</v>
      </c>
      <c r="W21" s="14">
        <v>3022.114</v>
      </c>
      <c r="X21" s="14">
        <v>742533.38500000001</v>
      </c>
      <c r="Y21" s="14">
        <v>163064.277</v>
      </c>
      <c r="Z21" s="14">
        <v>579469.10800000001</v>
      </c>
      <c r="AA21" s="15" t="s">
        <v>33</v>
      </c>
      <c r="AB21" s="15" t="s">
        <v>33</v>
      </c>
      <c r="AC21" s="15" t="s">
        <v>33</v>
      </c>
      <c r="AD21" s="15" t="s">
        <v>33</v>
      </c>
      <c r="AE21" s="15" t="s">
        <v>33</v>
      </c>
    </row>
    <row r="22" spans="1:31">
      <c r="A22" s="16" t="s">
        <v>203</v>
      </c>
      <c r="B22" s="17">
        <v>581261.13800000004</v>
      </c>
      <c r="C22" s="17">
        <v>5499.4589999999998</v>
      </c>
      <c r="D22" s="18" t="s">
        <v>33</v>
      </c>
      <c r="E22" s="18" t="s">
        <v>33</v>
      </c>
      <c r="F22" s="18" t="s">
        <v>33</v>
      </c>
      <c r="G22" s="17">
        <v>0.40500000000000003</v>
      </c>
      <c r="H22" s="17">
        <v>140.066</v>
      </c>
      <c r="I22" s="18" t="s">
        <v>33</v>
      </c>
      <c r="J22" s="17">
        <v>0.32400000000000001</v>
      </c>
      <c r="K22" s="18" t="s">
        <v>33</v>
      </c>
      <c r="L22" s="18" t="s">
        <v>33</v>
      </c>
      <c r="M22" s="18" t="s">
        <v>33</v>
      </c>
      <c r="N22" s="17">
        <v>5.0000000000000001E-3</v>
      </c>
      <c r="O22" s="17">
        <v>0.97599999999999998</v>
      </c>
      <c r="P22" s="18" t="s">
        <v>33</v>
      </c>
      <c r="Q22" s="18" t="s">
        <v>33</v>
      </c>
      <c r="R22" s="17">
        <v>1E-3</v>
      </c>
      <c r="S22" s="17">
        <v>5355.27</v>
      </c>
      <c r="T22" s="17">
        <v>0.03</v>
      </c>
      <c r="U22" s="17">
        <v>1.48</v>
      </c>
      <c r="V22" s="17">
        <v>0.90200000000000002</v>
      </c>
      <c r="W22" s="18" t="s">
        <v>33</v>
      </c>
      <c r="X22" s="17">
        <v>575761.679</v>
      </c>
      <c r="Y22" s="17">
        <v>161774.978</v>
      </c>
      <c r="Z22" s="17">
        <v>413986.701</v>
      </c>
      <c r="AA22" s="18" t="s">
        <v>33</v>
      </c>
      <c r="AB22" s="18" t="s">
        <v>33</v>
      </c>
      <c r="AC22" s="18" t="s">
        <v>33</v>
      </c>
      <c r="AD22" s="18" t="s">
        <v>33</v>
      </c>
      <c r="AE22" s="18" t="s">
        <v>33</v>
      </c>
    </row>
    <row r="23" spans="1:31">
      <c r="A23" s="13" t="s">
        <v>204</v>
      </c>
      <c r="B23" s="14">
        <v>112258.806</v>
      </c>
      <c r="C23" s="14">
        <v>6728.0119999999997</v>
      </c>
      <c r="D23" s="15" t="s">
        <v>33</v>
      </c>
      <c r="E23" s="15" t="s">
        <v>33</v>
      </c>
      <c r="F23" s="15" t="s">
        <v>33</v>
      </c>
      <c r="G23" s="14">
        <v>30.503</v>
      </c>
      <c r="H23" s="14">
        <v>0.76700000000000002</v>
      </c>
      <c r="I23" s="14">
        <v>10.016</v>
      </c>
      <c r="J23" s="14">
        <v>15.406000000000001</v>
      </c>
      <c r="K23" s="15" t="s">
        <v>33</v>
      </c>
      <c r="L23" s="14">
        <v>2140.8870000000002</v>
      </c>
      <c r="M23" s="15" t="s">
        <v>33</v>
      </c>
      <c r="N23" s="14">
        <v>12.281000000000001</v>
      </c>
      <c r="O23" s="14">
        <v>1.17</v>
      </c>
      <c r="P23" s="15" t="s">
        <v>33</v>
      </c>
      <c r="Q23" s="14">
        <v>1.9E-2</v>
      </c>
      <c r="R23" s="14">
        <v>1.6E-2</v>
      </c>
      <c r="S23" s="14">
        <v>71.480999999999995</v>
      </c>
      <c r="T23" s="14">
        <v>540.99800000000005</v>
      </c>
      <c r="U23" s="14">
        <v>2221.5500000000002</v>
      </c>
      <c r="V23" s="14">
        <v>623.68799999999999</v>
      </c>
      <c r="W23" s="14">
        <v>1059.23</v>
      </c>
      <c r="X23" s="14">
        <v>105530.79399999999</v>
      </c>
      <c r="Y23" s="14">
        <v>95933.607999999993</v>
      </c>
      <c r="Z23" s="14">
        <v>9597.1859999999997</v>
      </c>
      <c r="AA23" s="15" t="s">
        <v>33</v>
      </c>
      <c r="AB23" s="15" t="s">
        <v>33</v>
      </c>
      <c r="AC23" s="15" t="s">
        <v>33</v>
      </c>
      <c r="AD23" s="15" t="s">
        <v>33</v>
      </c>
      <c r="AE23" s="15" t="s">
        <v>33</v>
      </c>
    </row>
    <row r="24" spans="1:31">
      <c r="A24" s="16" t="s">
        <v>205</v>
      </c>
      <c r="B24" s="17">
        <v>521110.93300000002</v>
      </c>
      <c r="C24" s="17">
        <v>84434.22</v>
      </c>
      <c r="D24" s="17">
        <v>135.28800000000001</v>
      </c>
      <c r="E24" s="17">
        <v>2345.1970000000001</v>
      </c>
      <c r="F24" s="17">
        <v>235.45699999999999</v>
      </c>
      <c r="G24" s="17">
        <v>5476.3950000000004</v>
      </c>
      <c r="H24" s="17">
        <v>15354.974</v>
      </c>
      <c r="I24" s="17">
        <v>3336.9639999999999</v>
      </c>
      <c r="J24" s="17">
        <v>2795.42</v>
      </c>
      <c r="K24" s="17">
        <v>19157.896000000001</v>
      </c>
      <c r="L24" s="17">
        <v>5931.96</v>
      </c>
      <c r="M24" s="17">
        <v>2393.7739999999999</v>
      </c>
      <c r="N24" s="17">
        <v>1406.2149999999999</v>
      </c>
      <c r="O24" s="17">
        <v>4047.5659999999998</v>
      </c>
      <c r="P24" s="17">
        <v>752.46199999999999</v>
      </c>
      <c r="Q24" s="17">
        <v>2776.5329999999999</v>
      </c>
      <c r="R24" s="17">
        <v>2119.848</v>
      </c>
      <c r="S24" s="17">
        <v>2434.835</v>
      </c>
      <c r="T24" s="17">
        <v>590.05999999999995</v>
      </c>
      <c r="U24" s="17">
        <v>550.596</v>
      </c>
      <c r="V24" s="17">
        <v>1404.8040000000001</v>
      </c>
      <c r="W24" s="17">
        <v>11187.976000000001</v>
      </c>
      <c r="X24" s="17">
        <v>436676.71299999999</v>
      </c>
      <c r="Y24" s="17">
        <v>436988.32299999997</v>
      </c>
      <c r="Z24" s="18" t="s">
        <v>33</v>
      </c>
      <c r="AA24" s="18" t="s">
        <v>33</v>
      </c>
      <c r="AB24" s="18" t="s">
        <v>33</v>
      </c>
      <c r="AC24" s="18" t="s">
        <v>33</v>
      </c>
      <c r="AD24" s="17">
        <v>-311.61</v>
      </c>
      <c r="AE24" s="18" t="s">
        <v>33</v>
      </c>
    </row>
    <row r="25" spans="1:31">
      <c r="A25" s="13" t="s">
        <v>206</v>
      </c>
      <c r="B25" s="14">
        <v>466514.89899999998</v>
      </c>
      <c r="C25" s="14">
        <v>120710.11</v>
      </c>
      <c r="D25" s="14">
        <v>875.57500000000005</v>
      </c>
      <c r="E25" s="14">
        <v>7078.0619999999999</v>
      </c>
      <c r="F25" s="14">
        <v>1423.259</v>
      </c>
      <c r="G25" s="14">
        <v>13761.384</v>
      </c>
      <c r="H25" s="14">
        <v>25261.607</v>
      </c>
      <c r="I25" s="14">
        <v>4076.3809999999999</v>
      </c>
      <c r="J25" s="14">
        <v>3293.6320000000001</v>
      </c>
      <c r="K25" s="14">
        <v>24999.918000000001</v>
      </c>
      <c r="L25" s="14">
        <v>3279.125</v>
      </c>
      <c r="M25" s="14">
        <v>4197.9219999999996</v>
      </c>
      <c r="N25" s="14">
        <v>3869.86</v>
      </c>
      <c r="O25" s="14">
        <v>3464.3409999999999</v>
      </c>
      <c r="P25" s="14">
        <v>210.24299999999999</v>
      </c>
      <c r="Q25" s="14">
        <v>1328.356</v>
      </c>
      <c r="R25" s="14">
        <v>1318.6410000000001</v>
      </c>
      <c r="S25" s="14">
        <v>4008.2359999999999</v>
      </c>
      <c r="T25" s="14">
        <v>909.84100000000001</v>
      </c>
      <c r="U25" s="14">
        <v>1753.652</v>
      </c>
      <c r="V25" s="14">
        <v>2201.8719999999998</v>
      </c>
      <c r="W25" s="14">
        <v>13398.203</v>
      </c>
      <c r="X25" s="14">
        <v>345804.78899999999</v>
      </c>
      <c r="Y25" s="14">
        <v>347874.99099999998</v>
      </c>
      <c r="Z25" s="15" t="s">
        <v>33</v>
      </c>
      <c r="AA25" s="15" t="s">
        <v>33</v>
      </c>
      <c r="AB25" s="15" t="s">
        <v>33</v>
      </c>
      <c r="AC25" s="15" t="s">
        <v>33</v>
      </c>
      <c r="AD25" s="14">
        <v>-2070.2020000000002</v>
      </c>
      <c r="AE25" s="15" t="s">
        <v>33</v>
      </c>
    </row>
    <row r="26" spans="1:31">
      <c r="A26" s="16" t="s">
        <v>207</v>
      </c>
      <c r="B26" s="17">
        <v>952004.77599999995</v>
      </c>
      <c r="C26" s="17">
        <v>1503.527</v>
      </c>
      <c r="D26" s="18" t="s">
        <v>33</v>
      </c>
      <c r="E26" s="18" t="s">
        <v>33</v>
      </c>
      <c r="F26" s="18" t="s">
        <v>33</v>
      </c>
      <c r="G26" s="18" t="s">
        <v>33</v>
      </c>
      <c r="H26" s="18" t="s">
        <v>33</v>
      </c>
      <c r="I26" s="18" t="s">
        <v>33</v>
      </c>
      <c r="J26" s="18" t="s">
        <v>33</v>
      </c>
      <c r="K26" s="18" t="s">
        <v>33</v>
      </c>
      <c r="L26" s="18" t="s">
        <v>33</v>
      </c>
      <c r="M26" s="17">
        <v>1503.527</v>
      </c>
      <c r="N26" s="18" t="s">
        <v>33</v>
      </c>
      <c r="O26" s="18" t="s">
        <v>33</v>
      </c>
      <c r="P26" s="18" t="s">
        <v>33</v>
      </c>
      <c r="Q26" s="18" t="s">
        <v>33</v>
      </c>
      <c r="R26" s="18" t="s">
        <v>33</v>
      </c>
      <c r="S26" s="18" t="s">
        <v>33</v>
      </c>
      <c r="T26" s="18" t="s">
        <v>33</v>
      </c>
      <c r="U26" s="18" t="s">
        <v>33</v>
      </c>
      <c r="V26" s="18" t="s">
        <v>33</v>
      </c>
      <c r="W26" s="18" t="s">
        <v>33</v>
      </c>
      <c r="X26" s="17">
        <v>950501.24899999995</v>
      </c>
      <c r="Y26" s="17">
        <v>4653.7969999999996</v>
      </c>
      <c r="Z26" s="17">
        <v>945847.45200000005</v>
      </c>
      <c r="AA26" s="18" t="s">
        <v>33</v>
      </c>
      <c r="AB26" s="18" t="s">
        <v>33</v>
      </c>
      <c r="AC26" s="18" t="s">
        <v>33</v>
      </c>
      <c r="AD26" s="18" t="s">
        <v>33</v>
      </c>
      <c r="AE26" s="18" t="s">
        <v>33</v>
      </c>
    </row>
    <row r="27" spans="1:31">
      <c r="A27" s="13" t="s">
        <v>208</v>
      </c>
      <c r="B27" s="14">
        <v>27642648.024</v>
      </c>
      <c r="C27" s="14">
        <v>11990569.449999999</v>
      </c>
      <c r="D27" s="14">
        <v>302947.77399999998</v>
      </c>
      <c r="E27" s="14">
        <v>315969.80099999998</v>
      </c>
      <c r="F27" s="14">
        <v>219863.856</v>
      </c>
      <c r="G27" s="14">
        <v>897412.41399999999</v>
      </c>
      <c r="H27" s="14">
        <v>7063868.5449299999</v>
      </c>
      <c r="I27" s="14">
        <v>306564.58199999999</v>
      </c>
      <c r="J27" s="14">
        <v>342675.16006999998</v>
      </c>
      <c r="K27" s="14">
        <v>699246.05799999996</v>
      </c>
      <c r="L27" s="14">
        <v>212801.77</v>
      </c>
      <c r="M27" s="14">
        <v>312054.84999999998</v>
      </c>
      <c r="N27" s="14">
        <v>174446.106</v>
      </c>
      <c r="O27" s="14">
        <v>120911.697</v>
      </c>
      <c r="P27" s="14">
        <v>56621.588000000003</v>
      </c>
      <c r="Q27" s="14">
        <v>96428.316000000006</v>
      </c>
      <c r="R27" s="14">
        <v>78845.928</v>
      </c>
      <c r="S27" s="14">
        <v>195710.58100000001</v>
      </c>
      <c r="T27" s="14">
        <v>39517.237000000001</v>
      </c>
      <c r="U27" s="14">
        <v>177785.57399999999</v>
      </c>
      <c r="V27" s="14">
        <v>127922.70699999999</v>
      </c>
      <c r="W27" s="14">
        <v>248974.90599999999</v>
      </c>
      <c r="X27" s="14">
        <v>15652078.573999999</v>
      </c>
      <c r="Y27" s="14">
        <v>10272223.726</v>
      </c>
      <c r="Z27" s="14">
        <v>1986054.392</v>
      </c>
      <c r="AA27" s="14">
        <v>3442641.6409999998</v>
      </c>
      <c r="AB27" s="14">
        <v>201986.56</v>
      </c>
      <c r="AC27" s="14">
        <v>4915877.5</v>
      </c>
      <c r="AD27" s="14">
        <v>-5166705.2450000001</v>
      </c>
      <c r="AE27" s="14">
        <v>0</v>
      </c>
    </row>
    <row r="28" spans="1:31">
      <c r="A28" s="16" t="s">
        <v>209</v>
      </c>
      <c r="B28" s="17">
        <v>0</v>
      </c>
      <c r="C28" s="18" t="s">
        <v>33</v>
      </c>
      <c r="D28" s="18" t="s">
        <v>33</v>
      </c>
      <c r="E28" s="18" t="s">
        <v>33</v>
      </c>
      <c r="F28" s="18" t="s">
        <v>33</v>
      </c>
      <c r="G28" s="18" t="s">
        <v>33</v>
      </c>
      <c r="H28" s="18" t="s">
        <v>33</v>
      </c>
      <c r="I28" s="18" t="s">
        <v>33</v>
      </c>
      <c r="J28" s="18" t="s">
        <v>33</v>
      </c>
      <c r="K28" s="18" t="s">
        <v>33</v>
      </c>
      <c r="L28" s="18" t="s">
        <v>33</v>
      </c>
      <c r="M28" s="18" t="s">
        <v>33</v>
      </c>
      <c r="N28" s="18" t="s">
        <v>33</v>
      </c>
      <c r="O28" s="18" t="s">
        <v>33</v>
      </c>
      <c r="P28" s="18" t="s">
        <v>33</v>
      </c>
      <c r="Q28" s="18" t="s">
        <v>33</v>
      </c>
      <c r="R28" s="18" t="s">
        <v>33</v>
      </c>
      <c r="S28" s="18" t="s">
        <v>33</v>
      </c>
      <c r="T28" s="18" t="s">
        <v>33</v>
      </c>
      <c r="U28" s="18" t="s">
        <v>33</v>
      </c>
      <c r="V28" s="18" t="s">
        <v>33</v>
      </c>
      <c r="W28" s="18" t="s">
        <v>33</v>
      </c>
      <c r="X28" s="17">
        <v>0</v>
      </c>
      <c r="Y28" s="17">
        <v>116743.315</v>
      </c>
      <c r="Z28" s="17">
        <v>0</v>
      </c>
      <c r="AA28" s="17">
        <v>0</v>
      </c>
      <c r="AB28" s="17">
        <v>0</v>
      </c>
      <c r="AC28" s="17">
        <v>0</v>
      </c>
      <c r="AD28" s="17">
        <v>-116743.315</v>
      </c>
      <c r="AE28" s="17">
        <v>0</v>
      </c>
    </row>
    <row r="29" spans="1:31">
      <c r="A29" s="13" t="s">
        <v>210</v>
      </c>
      <c r="B29" s="14">
        <v>0</v>
      </c>
      <c r="C29" s="15" t="s">
        <v>33</v>
      </c>
      <c r="D29" s="15" t="s">
        <v>33</v>
      </c>
      <c r="E29" s="15" t="s">
        <v>33</v>
      </c>
      <c r="F29" s="15" t="s">
        <v>33</v>
      </c>
      <c r="G29" s="15" t="s">
        <v>33</v>
      </c>
      <c r="H29" s="15" t="s">
        <v>33</v>
      </c>
      <c r="I29" s="15" t="s">
        <v>33</v>
      </c>
      <c r="J29" s="15" t="s">
        <v>33</v>
      </c>
      <c r="K29" s="15" t="s">
        <v>33</v>
      </c>
      <c r="L29" s="15" t="s">
        <v>33</v>
      </c>
      <c r="M29" s="15" t="s">
        <v>33</v>
      </c>
      <c r="N29" s="15" t="s">
        <v>33</v>
      </c>
      <c r="O29" s="15" t="s">
        <v>33</v>
      </c>
      <c r="P29" s="15" t="s">
        <v>33</v>
      </c>
      <c r="Q29" s="15" t="s">
        <v>33</v>
      </c>
      <c r="R29" s="15" t="s">
        <v>33</v>
      </c>
      <c r="S29" s="15" t="s">
        <v>33</v>
      </c>
      <c r="T29" s="15" t="s">
        <v>33</v>
      </c>
      <c r="U29" s="15" t="s">
        <v>33</v>
      </c>
      <c r="V29" s="15" t="s">
        <v>33</v>
      </c>
      <c r="W29" s="15" t="s">
        <v>33</v>
      </c>
      <c r="X29" s="14">
        <v>0</v>
      </c>
      <c r="Y29" s="14">
        <v>-178162.155</v>
      </c>
      <c r="Z29" s="14">
        <v>-1639.4749999999999</v>
      </c>
      <c r="AA29" s="14">
        <v>0</v>
      </c>
      <c r="AB29" s="14">
        <v>0</v>
      </c>
      <c r="AC29" s="14">
        <v>179801.63</v>
      </c>
      <c r="AD29" s="14">
        <v>0</v>
      </c>
      <c r="AE29" s="14">
        <v>0</v>
      </c>
    </row>
    <row r="30" spans="1:31">
      <c r="A30" s="16" t="s">
        <v>211</v>
      </c>
      <c r="B30" s="17">
        <v>0</v>
      </c>
      <c r="C30" s="18" t="s">
        <v>33</v>
      </c>
      <c r="D30" s="18" t="s">
        <v>33</v>
      </c>
      <c r="E30" s="18" t="s">
        <v>33</v>
      </c>
      <c r="F30" s="18" t="s">
        <v>33</v>
      </c>
      <c r="G30" s="18" t="s">
        <v>33</v>
      </c>
      <c r="H30" s="18" t="s">
        <v>33</v>
      </c>
      <c r="I30" s="18" t="s">
        <v>33</v>
      </c>
      <c r="J30" s="18" t="s">
        <v>33</v>
      </c>
      <c r="K30" s="18" t="s">
        <v>33</v>
      </c>
      <c r="L30" s="18" t="s">
        <v>33</v>
      </c>
      <c r="M30" s="18" t="s">
        <v>33</v>
      </c>
      <c r="N30" s="18" t="s">
        <v>33</v>
      </c>
      <c r="O30" s="18" t="s">
        <v>33</v>
      </c>
      <c r="P30" s="18" t="s">
        <v>33</v>
      </c>
      <c r="Q30" s="18" t="s">
        <v>33</v>
      </c>
      <c r="R30" s="18" t="s">
        <v>33</v>
      </c>
      <c r="S30" s="18" t="s">
        <v>33</v>
      </c>
      <c r="T30" s="18" t="s">
        <v>33</v>
      </c>
      <c r="U30" s="18" t="s">
        <v>33</v>
      </c>
      <c r="V30" s="18" t="s">
        <v>33</v>
      </c>
      <c r="W30" s="18" t="s">
        <v>33</v>
      </c>
      <c r="X30" s="17">
        <v>0</v>
      </c>
      <c r="Y30" s="17">
        <v>-61418.84</v>
      </c>
      <c r="Z30" s="17">
        <v>-1639.4749999999999</v>
      </c>
      <c r="AA30" s="17">
        <v>0</v>
      </c>
      <c r="AB30" s="17">
        <v>0</v>
      </c>
      <c r="AC30" s="17">
        <v>179801.63</v>
      </c>
      <c r="AD30" s="17">
        <v>-116743.315</v>
      </c>
      <c r="AE30" s="17">
        <v>0</v>
      </c>
    </row>
    <row r="31" spans="1:31">
      <c r="A31" s="13" t="s">
        <v>212</v>
      </c>
      <c r="B31" s="14">
        <v>27642648.024</v>
      </c>
      <c r="C31" s="14">
        <v>11990569.449999999</v>
      </c>
      <c r="D31" s="14">
        <v>302947.77399999998</v>
      </c>
      <c r="E31" s="14">
        <v>315969.80099999998</v>
      </c>
      <c r="F31" s="14">
        <v>219863.856</v>
      </c>
      <c r="G31" s="14">
        <v>897412.41399999999</v>
      </c>
      <c r="H31" s="14">
        <v>7063868.5449299999</v>
      </c>
      <c r="I31" s="14">
        <v>306564.58199999999</v>
      </c>
      <c r="J31" s="14">
        <v>342675.16006999998</v>
      </c>
      <c r="K31" s="14">
        <v>699246.05799999996</v>
      </c>
      <c r="L31" s="14">
        <v>212801.77</v>
      </c>
      <c r="M31" s="14">
        <v>312054.84999999998</v>
      </c>
      <c r="N31" s="14">
        <v>174446.106</v>
      </c>
      <c r="O31" s="14">
        <v>120911.697</v>
      </c>
      <c r="P31" s="14">
        <v>56621.588000000003</v>
      </c>
      <c r="Q31" s="14">
        <v>96428.316000000006</v>
      </c>
      <c r="R31" s="14">
        <v>78845.928</v>
      </c>
      <c r="S31" s="14">
        <v>195710.58100000001</v>
      </c>
      <c r="T31" s="14">
        <v>39517.237000000001</v>
      </c>
      <c r="U31" s="14">
        <v>177785.57399999999</v>
      </c>
      <c r="V31" s="14">
        <v>127922.70699999999</v>
      </c>
      <c r="W31" s="14">
        <v>248974.90599999999</v>
      </c>
      <c r="X31" s="14">
        <v>15652078.573999999</v>
      </c>
      <c r="Y31" s="14">
        <v>10210804.886</v>
      </c>
      <c r="Z31" s="14">
        <v>1984414.9169999999</v>
      </c>
      <c r="AA31" s="14">
        <v>3442641.6409999998</v>
      </c>
      <c r="AB31" s="14">
        <v>201986.56</v>
      </c>
      <c r="AC31" s="14">
        <v>5095679.13</v>
      </c>
      <c r="AD31" s="14">
        <v>-5283448.5599999996</v>
      </c>
      <c r="AE31" s="14">
        <v>0</v>
      </c>
    </row>
    <row r="32" spans="1:31">
      <c r="A32" s="16" t="s">
        <v>213</v>
      </c>
      <c r="B32" s="17">
        <v>807818.62</v>
      </c>
      <c r="C32" s="17">
        <v>88317.082999999999</v>
      </c>
      <c r="D32" s="17">
        <v>940.62400000000002</v>
      </c>
      <c r="E32" s="17">
        <v>1080.0909999999999</v>
      </c>
      <c r="F32" s="17">
        <v>1475.6120000000001</v>
      </c>
      <c r="G32" s="17">
        <v>1649.471</v>
      </c>
      <c r="H32" s="17">
        <v>19621.573</v>
      </c>
      <c r="I32" s="17">
        <v>456.42599999999999</v>
      </c>
      <c r="J32" s="17">
        <v>679.6</v>
      </c>
      <c r="K32" s="17">
        <v>5573.6130000000003</v>
      </c>
      <c r="L32" s="17">
        <v>425.42500000000001</v>
      </c>
      <c r="M32" s="17">
        <v>334.19799999999998</v>
      </c>
      <c r="N32" s="17">
        <v>374.733</v>
      </c>
      <c r="O32" s="17">
        <v>1013.606</v>
      </c>
      <c r="P32" s="17">
        <v>91.691000000000003</v>
      </c>
      <c r="Q32" s="17">
        <v>240.50899999999999</v>
      </c>
      <c r="R32" s="17">
        <v>5167.9799999999996</v>
      </c>
      <c r="S32" s="17">
        <v>12456.605</v>
      </c>
      <c r="T32" s="17">
        <v>372.13200000000001</v>
      </c>
      <c r="U32" s="17">
        <v>1638.4870000000001</v>
      </c>
      <c r="V32" s="17">
        <v>322.02100000000002</v>
      </c>
      <c r="W32" s="17">
        <v>34402.686000000002</v>
      </c>
      <c r="X32" s="17">
        <v>719501.53700000001</v>
      </c>
      <c r="Y32" s="17">
        <v>702551.59900000005</v>
      </c>
      <c r="Z32" s="17">
        <v>0</v>
      </c>
      <c r="AA32" s="17">
        <v>16949.370999999999</v>
      </c>
      <c r="AB32" s="17">
        <v>0</v>
      </c>
      <c r="AC32" s="17">
        <v>0.56699999999999995</v>
      </c>
      <c r="AD32" s="17">
        <v>0</v>
      </c>
      <c r="AE32" s="17">
        <v>0</v>
      </c>
    </row>
    <row r="33" spans="1:31">
      <c r="A33" s="13" t="s">
        <v>214</v>
      </c>
      <c r="B33" s="14">
        <v>173251.38699999999</v>
      </c>
      <c r="C33" s="14">
        <v>78858.354000000007</v>
      </c>
      <c r="D33" s="14">
        <v>1359.4259999999999</v>
      </c>
      <c r="E33" s="14">
        <v>3839.9839999999999</v>
      </c>
      <c r="F33" s="14">
        <v>6438.6109999999999</v>
      </c>
      <c r="G33" s="14">
        <v>2198.873</v>
      </c>
      <c r="H33" s="14">
        <v>31028.19</v>
      </c>
      <c r="I33" s="14">
        <v>1063.598</v>
      </c>
      <c r="J33" s="14">
        <v>2524.6550000000002</v>
      </c>
      <c r="K33" s="14">
        <v>21635.269</v>
      </c>
      <c r="L33" s="14">
        <v>419.60899999999998</v>
      </c>
      <c r="M33" s="14">
        <v>1546.925</v>
      </c>
      <c r="N33" s="14">
        <v>534.62900000000002</v>
      </c>
      <c r="O33" s="14">
        <v>487.66699999999997</v>
      </c>
      <c r="P33" s="14">
        <v>201.18</v>
      </c>
      <c r="Q33" s="14">
        <v>458.45499999999998</v>
      </c>
      <c r="R33" s="14">
        <v>268.27</v>
      </c>
      <c r="S33" s="14">
        <v>585.66800000000001</v>
      </c>
      <c r="T33" s="14">
        <v>81.311000000000007</v>
      </c>
      <c r="U33" s="14">
        <v>347.45299999999997</v>
      </c>
      <c r="V33" s="14">
        <v>797.97799999999995</v>
      </c>
      <c r="W33" s="14">
        <v>3040.6030000000001</v>
      </c>
      <c r="X33" s="14">
        <v>94393.032999999996</v>
      </c>
      <c r="Y33" s="14">
        <v>94105.546000000002</v>
      </c>
      <c r="Z33" s="14">
        <v>0</v>
      </c>
      <c r="AA33" s="14">
        <v>287.48700000000002</v>
      </c>
      <c r="AB33" s="14">
        <v>0</v>
      </c>
      <c r="AC33" s="14">
        <v>0</v>
      </c>
      <c r="AD33" s="14">
        <v>0</v>
      </c>
      <c r="AE33" s="14">
        <v>0</v>
      </c>
    </row>
    <row r="34" spans="1:31">
      <c r="A34" s="16" t="s">
        <v>215</v>
      </c>
      <c r="B34" s="17">
        <v>634567.23300000001</v>
      </c>
      <c r="C34" s="17">
        <v>9458.7289999999994</v>
      </c>
      <c r="D34" s="17">
        <v>-418.80200000000002</v>
      </c>
      <c r="E34" s="17">
        <v>-2759.893</v>
      </c>
      <c r="F34" s="17">
        <v>-4962.9989999999998</v>
      </c>
      <c r="G34" s="17">
        <v>-549.40200000000004</v>
      </c>
      <c r="H34" s="17">
        <v>-11406.617</v>
      </c>
      <c r="I34" s="17">
        <v>-607.17200000000003</v>
      </c>
      <c r="J34" s="17">
        <v>-1845.0550000000001</v>
      </c>
      <c r="K34" s="17">
        <v>-16061.656000000001</v>
      </c>
      <c r="L34" s="17">
        <v>5.8159999999999998</v>
      </c>
      <c r="M34" s="17">
        <v>-1212.7270000000001</v>
      </c>
      <c r="N34" s="17">
        <v>-159.89599999999999</v>
      </c>
      <c r="O34" s="17">
        <v>525.93899999999996</v>
      </c>
      <c r="P34" s="17">
        <v>-109.489</v>
      </c>
      <c r="Q34" s="17">
        <v>-217.946</v>
      </c>
      <c r="R34" s="17">
        <v>4899.71</v>
      </c>
      <c r="S34" s="17">
        <v>11870.937</v>
      </c>
      <c r="T34" s="17">
        <v>290.82100000000003</v>
      </c>
      <c r="U34" s="17">
        <v>1291.0340000000001</v>
      </c>
      <c r="V34" s="17">
        <v>-475.95699999999999</v>
      </c>
      <c r="W34" s="17">
        <v>31362.082999999999</v>
      </c>
      <c r="X34" s="17">
        <v>625108.50399999996</v>
      </c>
      <c r="Y34" s="17">
        <v>608446.05299999996</v>
      </c>
      <c r="Z34" s="17">
        <v>0</v>
      </c>
      <c r="AA34" s="17">
        <v>16661.883999999998</v>
      </c>
      <c r="AB34" s="17">
        <v>0</v>
      </c>
      <c r="AC34" s="17">
        <v>0.56699999999999995</v>
      </c>
      <c r="AD34" s="17">
        <v>0</v>
      </c>
      <c r="AE34" s="17">
        <v>0</v>
      </c>
    </row>
    <row r="35" spans="1:31">
      <c r="A35" s="13" t="s">
        <v>216</v>
      </c>
      <c r="B35" s="14">
        <v>28277215.256999999</v>
      </c>
      <c r="C35" s="14">
        <v>12000028.179</v>
      </c>
      <c r="D35" s="14">
        <v>302528.97200000001</v>
      </c>
      <c r="E35" s="14">
        <v>313209.908</v>
      </c>
      <c r="F35" s="14">
        <v>214900.85699999999</v>
      </c>
      <c r="G35" s="14">
        <v>896863.01199999999</v>
      </c>
      <c r="H35" s="14">
        <v>7052461.9279300002</v>
      </c>
      <c r="I35" s="14">
        <v>305957.40999999997</v>
      </c>
      <c r="J35" s="14">
        <v>340830.10506999999</v>
      </c>
      <c r="K35" s="14">
        <v>683184.402</v>
      </c>
      <c r="L35" s="14">
        <v>212807.58600000001</v>
      </c>
      <c r="M35" s="14">
        <v>310842.12300000002</v>
      </c>
      <c r="N35" s="14">
        <v>174286.21</v>
      </c>
      <c r="O35" s="14">
        <v>121437.636</v>
      </c>
      <c r="P35" s="14">
        <v>56512.099000000002</v>
      </c>
      <c r="Q35" s="14">
        <v>96210.37</v>
      </c>
      <c r="R35" s="14">
        <v>83745.638000000006</v>
      </c>
      <c r="S35" s="14">
        <v>207581.51800000001</v>
      </c>
      <c r="T35" s="14">
        <v>39808.057999999997</v>
      </c>
      <c r="U35" s="14">
        <v>179076.60800000001</v>
      </c>
      <c r="V35" s="14">
        <v>127446.75</v>
      </c>
      <c r="W35" s="14">
        <v>280336.989</v>
      </c>
      <c r="X35" s="14">
        <v>16277187.078</v>
      </c>
      <c r="Y35" s="14">
        <v>10880669.778999999</v>
      </c>
      <c r="Z35" s="14">
        <v>1986054.392</v>
      </c>
      <c r="AA35" s="14">
        <v>3459303.5249999999</v>
      </c>
      <c r="AB35" s="14">
        <v>201986.56</v>
      </c>
      <c r="AC35" s="14">
        <v>4915878.0669999998</v>
      </c>
      <c r="AD35" s="14">
        <v>-5166705.2450000001</v>
      </c>
      <c r="AE35" s="14">
        <v>0</v>
      </c>
    </row>
    <row r="36" spans="1:31">
      <c r="A36" s="16" t="s">
        <v>217</v>
      </c>
      <c r="B36" s="17">
        <v>15642619.845000001</v>
      </c>
      <c r="C36" s="17">
        <v>15642619.845000001</v>
      </c>
      <c r="D36" s="17">
        <v>477213.24099999998</v>
      </c>
      <c r="E36" s="17">
        <v>1150003.487</v>
      </c>
      <c r="F36" s="17">
        <v>239629.06899999999</v>
      </c>
      <c r="G36" s="17">
        <v>1254255.8770000001</v>
      </c>
      <c r="H36" s="17">
        <v>2517777.90607</v>
      </c>
      <c r="I36" s="17">
        <v>1273202.8459999999</v>
      </c>
      <c r="J36" s="17">
        <v>1479990.1559299999</v>
      </c>
      <c r="K36" s="17">
        <v>1006526.25</v>
      </c>
      <c r="L36" s="17">
        <v>318878.946</v>
      </c>
      <c r="M36" s="17">
        <v>567237.52500000002</v>
      </c>
      <c r="N36" s="17">
        <v>1913831.058</v>
      </c>
      <c r="O36" s="17">
        <v>315021.15399999998</v>
      </c>
      <c r="P36" s="17">
        <v>88990.01</v>
      </c>
      <c r="Q36" s="17">
        <v>576878.89800000004</v>
      </c>
      <c r="R36" s="17">
        <v>664282.79299999995</v>
      </c>
      <c r="S36" s="17">
        <v>373679.62</v>
      </c>
      <c r="T36" s="17">
        <v>72450.748000000007</v>
      </c>
      <c r="U36" s="17">
        <v>342034.32500000001</v>
      </c>
      <c r="V36" s="17">
        <v>339068.14899999998</v>
      </c>
      <c r="W36" s="17">
        <v>671667.78700000001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</row>
    <row r="37" spans="1:31">
      <c r="A37" s="13" t="s">
        <v>218</v>
      </c>
      <c r="B37" s="14">
        <v>27642648.024</v>
      </c>
      <c r="C37" s="14">
        <v>27642648.024</v>
      </c>
      <c r="D37" s="14">
        <v>779742.21299999999</v>
      </c>
      <c r="E37" s="14">
        <v>1463213.395</v>
      </c>
      <c r="F37" s="14">
        <v>454529.92599999998</v>
      </c>
      <c r="G37" s="14">
        <v>2151118.889</v>
      </c>
      <c r="H37" s="14">
        <v>9570239.8340000007</v>
      </c>
      <c r="I37" s="14">
        <v>1579160.2560000001</v>
      </c>
      <c r="J37" s="14">
        <v>1820820.2609999999</v>
      </c>
      <c r="K37" s="14">
        <v>1689710.652</v>
      </c>
      <c r="L37" s="14">
        <v>531686.53200000001</v>
      </c>
      <c r="M37" s="14">
        <v>878079.64800000004</v>
      </c>
      <c r="N37" s="14">
        <v>2088117.2679999999</v>
      </c>
      <c r="O37" s="14">
        <v>436458.79</v>
      </c>
      <c r="P37" s="14">
        <v>145502.109</v>
      </c>
      <c r="Q37" s="14">
        <v>673089.26800000004</v>
      </c>
      <c r="R37" s="14">
        <v>748028.43099999998</v>
      </c>
      <c r="S37" s="14">
        <v>581261.13800000004</v>
      </c>
      <c r="T37" s="14">
        <v>112258.806</v>
      </c>
      <c r="U37" s="14">
        <v>521110.93300000002</v>
      </c>
      <c r="V37" s="14">
        <v>466514.89899999998</v>
      </c>
      <c r="W37" s="14">
        <v>952004.77599999995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</row>
    <row r="38" spans="1:31">
      <c r="A38" s="16" t="s">
        <v>219</v>
      </c>
      <c r="B38" s="17">
        <v>16277187.078</v>
      </c>
      <c r="C38" s="17">
        <v>15652078.573999999</v>
      </c>
      <c r="D38" s="17">
        <v>476794.43900000001</v>
      </c>
      <c r="E38" s="17">
        <v>1147243.594</v>
      </c>
      <c r="F38" s="17">
        <v>234666.07</v>
      </c>
      <c r="G38" s="17">
        <v>1253706.4750000001</v>
      </c>
      <c r="H38" s="17">
        <v>2506371.2890699999</v>
      </c>
      <c r="I38" s="17">
        <v>1272595.6740000001</v>
      </c>
      <c r="J38" s="17">
        <v>1478145.10093</v>
      </c>
      <c r="K38" s="17">
        <v>990464.59400000004</v>
      </c>
      <c r="L38" s="17">
        <v>318884.76199999999</v>
      </c>
      <c r="M38" s="17">
        <v>566024.79799999995</v>
      </c>
      <c r="N38" s="17">
        <v>1913671.162</v>
      </c>
      <c r="O38" s="17">
        <v>315547.09299999999</v>
      </c>
      <c r="P38" s="17">
        <v>88880.520999999993</v>
      </c>
      <c r="Q38" s="17">
        <v>576660.95200000005</v>
      </c>
      <c r="R38" s="17">
        <v>669182.50300000003</v>
      </c>
      <c r="S38" s="17">
        <v>385550.55699999997</v>
      </c>
      <c r="T38" s="17">
        <v>72741.569000000003</v>
      </c>
      <c r="U38" s="17">
        <v>343325.359</v>
      </c>
      <c r="V38" s="17">
        <v>338592.19199999998</v>
      </c>
      <c r="W38" s="17">
        <v>703029.87</v>
      </c>
      <c r="X38" s="17">
        <v>625108.50399999996</v>
      </c>
      <c r="Y38" s="17">
        <v>608446.05299999996</v>
      </c>
      <c r="Z38" s="17">
        <v>0</v>
      </c>
      <c r="AA38" s="17">
        <v>16661.883999999998</v>
      </c>
      <c r="AB38" s="17">
        <v>0</v>
      </c>
      <c r="AC38" s="17">
        <v>0.56699999999999995</v>
      </c>
      <c r="AD38" s="17">
        <v>0</v>
      </c>
      <c r="AE38" s="17">
        <v>0</v>
      </c>
    </row>
    <row r="39" spans="1:31">
      <c r="A39" s="13" t="s">
        <v>220</v>
      </c>
      <c r="B39" s="15" t="s">
        <v>33</v>
      </c>
      <c r="C39" s="14">
        <v>15642619.845000001</v>
      </c>
      <c r="D39" s="14">
        <v>477213.24099999998</v>
      </c>
      <c r="E39" s="14">
        <v>1150003.487</v>
      </c>
      <c r="F39" s="14">
        <v>239629.06899999999</v>
      </c>
      <c r="G39" s="14">
        <v>1254255.8770000001</v>
      </c>
      <c r="H39" s="14">
        <v>2517777.90607</v>
      </c>
      <c r="I39" s="14">
        <v>1273202.8459999999</v>
      </c>
      <c r="J39" s="14">
        <v>1479990.1559299999</v>
      </c>
      <c r="K39" s="14">
        <v>1006526.25</v>
      </c>
      <c r="L39" s="14">
        <v>318878.946</v>
      </c>
      <c r="M39" s="14">
        <v>567237.52500000002</v>
      </c>
      <c r="N39" s="14">
        <v>1913831.058</v>
      </c>
      <c r="O39" s="14">
        <v>315021.15399999998</v>
      </c>
      <c r="P39" s="14">
        <v>88990.01</v>
      </c>
      <c r="Q39" s="14">
        <v>576878.89800000004</v>
      </c>
      <c r="R39" s="14">
        <v>664282.79299999995</v>
      </c>
      <c r="S39" s="14">
        <v>373679.62</v>
      </c>
      <c r="T39" s="14">
        <v>72450.748000000007</v>
      </c>
      <c r="U39" s="14">
        <v>342034.32500000001</v>
      </c>
      <c r="V39" s="14">
        <v>339068.14899999998</v>
      </c>
      <c r="W39" s="14">
        <v>671667.78700000001</v>
      </c>
      <c r="X39" s="15" t="s">
        <v>33</v>
      </c>
      <c r="Y39" s="15" t="s">
        <v>33</v>
      </c>
      <c r="Z39" s="15" t="s">
        <v>33</v>
      </c>
      <c r="AA39" s="15" t="s">
        <v>33</v>
      </c>
      <c r="AB39" s="15" t="s">
        <v>33</v>
      </c>
      <c r="AC39" s="15" t="s">
        <v>33</v>
      </c>
      <c r="AD39" s="15" t="s">
        <v>33</v>
      </c>
      <c r="AE39" s="15" t="s">
        <v>33</v>
      </c>
    </row>
    <row r="40" spans="1:31" ht="17.25">
      <c r="A40" s="16" t="s">
        <v>221</v>
      </c>
      <c r="B40" s="18" t="s">
        <v>33</v>
      </c>
      <c r="C40" s="17">
        <v>4542853.3660000004</v>
      </c>
      <c r="D40" s="17">
        <v>82001.406000000003</v>
      </c>
      <c r="E40" s="17">
        <v>71647.485000000001</v>
      </c>
      <c r="F40" s="17">
        <v>62248.735000000001</v>
      </c>
      <c r="G40" s="17">
        <v>401873.29599999997</v>
      </c>
      <c r="H40" s="17">
        <v>665153.38300000003</v>
      </c>
      <c r="I40" s="17">
        <v>45771.332000000002</v>
      </c>
      <c r="J40" s="17">
        <v>376211.90899999999</v>
      </c>
      <c r="K40" s="17">
        <v>303480.462</v>
      </c>
      <c r="L40" s="17">
        <v>54692.928</v>
      </c>
      <c r="M40" s="17">
        <v>135314.98300000001</v>
      </c>
      <c r="N40" s="17">
        <v>44894.286</v>
      </c>
      <c r="O40" s="17">
        <v>97880.921000000002</v>
      </c>
      <c r="P40" s="17">
        <v>16258.758</v>
      </c>
      <c r="Q40" s="17">
        <v>397979.56599999999</v>
      </c>
      <c r="R40" s="17">
        <v>592573.60400000005</v>
      </c>
      <c r="S40" s="17">
        <v>296923.48200000002</v>
      </c>
      <c r="T40" s="17">
        <v>18765.851999999999</v>
      </c>
      <c r="U40" s="17">
        <v>88679.123999999996</v>
      </c>
      <c r="V40" s="17">
        <v>134182.15700000001</v>
      </c>
      <c r="W40" s="17">
        <v>656319.69700000004</v>
      </c>
      <c r="X40" s="18" t="s">
        <v>33</v>
      </c>
      <c r="Y40" s="18" t="s">
        <v>33</v>
      </c>
      <c r="Z40" s="18" t="s">
        <v>33</v>
      </c>
      <c r="AA40" s="18" t="s">
        <v>33</v>
      </c>
      <c r="AB40" s="18" t="s">
        <v>33</v>
      </c>
      <c r="AC40" s="18" t="s">
        <v>33</v>
      </c>
      <c r="AD40" s="18" t="s">
        <v>33</v>
      </c>
      <c r="AE40" s="18" t="s">
        <v>33</v>
      </c>
    </row>
    <row r="41" spans="1:31" ht="17.25">
      <c r="A41" s="13" t="s">
        <v>222</v>
      </c>
      <c r="B41" s="15" t="s">
        <v>33</v>
      </c>
      <c r="C41" s="14">
        <v>4220593.6320000002</v>
      </c>
      <c r="D41" s="14">
        <v>81823.269</v>
      </c>
      <c r="E41" s="14">
        <v>49836.31</v>
      </c>
      <c r="F41" s="14">
        <v>34404.921000000002</v>
      </c>
      <c r="G41" s="14">
        <v>354141.641</v>
      </c>
      <c r="H41" s="14">
        <v>572574.19799999997</v>
      </c>
      <c r="I41" s="14">
        <v>40585.446000000004</v>
      </c>
      <c r="J41" s="14">
        <v>355218.68699999998</v>
      </c>
      <c r="K41" s="14">
        <v>286679.12</v>
      </c>
      <c r="L41" s="14">
        <v>50322.73</v>
      </c>
      <c r="M41" s="14">
        <v>124199.226</v>
      </c>
      <c r="N41" s="14">
        <v>43045.464</v>
      </c>
      <c r="O41" s="14">
        <v>91883.994999999995</v>
      </c>
      <c r="P41" s="14">
        <v>9697.2009999999991</v>
      </c>
      <c r="Q41" s="14">
        <v>363786.92</v>
      </c>
      <c r="R41" s="14">
        <v>586094.723</v>
      </c>
      <c r="S41" s="14">
        <v>289242.467</v>
      </c>
      <c r="T41" s="14">
        <v>18005.412</v>
      </c>
      <c r="U41" s="14">
        <v>86194.66</v>
      </c>
      <c r="V41" s="14">
        <v>132901.92600000001</v>
      </c>
      <c r="W41" s="14">
        <v>649955.31599999999</v>
      </c>
      <c r="X41" s="15" t="s">
        <v>33</v>
      </c>
      <c r="Y41" s="15" t="s">
        <v>33</v>
      </c>
      <c r="Z41" s="15" t="s">
        <v>33</v>
      </c>
      <c r="AA41" s="15" t="s">
        <v>33</v>
      </c>
      <c r="AB41" s="15" t="s">
        <v>33</v>
      </c>
      <c r="AC41" s="15" t="s">
        <v>33</v>
      </c>
      <c r="AD41" s="15" t="s">
        <v>33</v>
      </c>
      <c r="AE41" s="15" t="s">
        <v>33</v>
      </c>
    </row>
    <row r="42" spans="1:31">
      <c r="A42" s="16" t="s">
        <v>223</v>
      </c>
      <c r="B42" s="18" t="s">
        <v>33</v>
      </c>
      <c r="C42" s="17">
        <v>1888068.8019999999</v>
      </c>
      <c r="D42" s="17">
        <v>80966.982999999993</v>
      </c>
      <c r="E42" s="17">
        <v>32179.348000000002</v>
      </c>
      <c r="F42" s="17">
        <v>21104.705999999998</v>
      </c>
      <c r="G42" s="17">
        <v>261529.652</v>
      </c>
      <c r="H42" s="17">
        <v>363114.47100000002</v>
      </c>
      <c r="I42" s="17">
        <v>25694.438999999998</v>
      </c>
      <c r="J42" s="17">
        <v>285538.44199999998</v>
      </c>
      <c r="K42" s="17">
        <v>220948.815</v>
      </c>
      <c r="L42" s="17">
        <v>36616.536</v>
      </c>
      <c r="M42" s="17">
        <v>0</v>
      </c>
      <c r="N42" s="17">
        <v>28871.183000000001</v>
      </c>
      <c r="O42" s="17">
        <v>44040.71</v>
      </c>
      <c r="P42" s="17">
        <v>6421.732</v>
      </c>
      <c r="Q42" s="17">
        <v>229251.39300000001</v>
      </c>
      <c r="R42" s="17">
        <v>37033.659</v>
      </c>
      <c r="S42" s="17">
        <v>15084.058000000001</v>
      </c>
      <c r="T42" s="17">
        <v>7114.308</v>
      </c>
      <c r="U42" s="17">
        <v>68890.555999999997</v>
      </c>
      <c r="V42" s="17">
        <v>123667.811</v>
      </c>
      <c r="W42" s="17">
        <v>0</v>
      </c>
      <c r="X42" s="18" t="s">
        <v>33</v>
      </c>
      <c r="Y42" s="18" t="s">
        <v>33</v>
      </c>
      <c r="Z42" s="18" t="s">
        <v>33</v>
      </c>
      <c r="AA42" s="18" t="s">
        <v>33</v>
      </c>
      <c r="AB42" s="18" t="s">
        <v>33</v>
      </c>
      <c r="AC42" s="18" t="s">
        <v>33</v>
      </c>
      <c r="AD42" s="18" t="s">
        <v>33</v>
      </c>
      <c r="AE42" s="18" t="s">
        <v>33</v>
      </c>
    </row>
    <row r="43" spans="1:31">
      <c r="A43" s="13" t="s">
        <v>224</v>
      </c>
      <c r="B43" s="15" t="s">
        <v>33</v>
      </c>
      <c r="C43" s="14">
        <v>1760592.1170000001</v>
      </c>
      <c r="D43" s="14">
        <v>581.00300000000004</v>
      </c>
      <c r="E43" s="14">
        <v>8393.741</v>
      </c>
      <c r="F43" s="14">
        <v>6057.7060000000001</v>
      </c>
      <c r="G43" s="14">
        <v>56044.233999999997</v>
      </c>
      <c r="H43" s="14">
        <v>135482.141</v>
      </c>
      <c r="I43" s="14">
        <v>9521.9500000000007</v>
      </c>
      <c r="J43" s="14">
        <v>38315.913999999997</v>
      </c>
      <c r="K43" s="14">
        <v>41526.631000000001</v>
      </c>
      <c r="L43" s="14">
        <v>5954.3770000000004</v>
      </c>
      <c r="M43" s="14">
        <v>109852.031</v>
      </c>
      <c r="N43" s="14">
        <v>9010.0059999999994</v>
      </c>
      <c r="O43" s="14">
        <v>35744.419000000002</v>
      </c>
      <c r="P43" s="14">
        <v>2855.1559999999999</v>
      </c>
      <c r="Q43" s="14">
        <v>85446.596999999994</v>
      </c>
      <c r="R43" s="14">
        <v>476963.13699999999</v>
      </c>
      <c r="S43" s="14">
        <v>173661.14199999999</v>
      </c>
      <c r="T43" s="14">
        <v>7920.3239999999996</v>
      </c>
      <c r="U43" s="14">
        <v>7415.0330000000004</v>
      </c>
      <c r="V43" s="14">
        <v>5928.5510000000004</v>
      </c>
      <c r="W43" s="14">
        <v>543918.02399999998</v>
      </c>
      <c r="X43" s="15" t="s">
        <v>33</v>
      </c>
      <c r="Y43" s="15" t="s">
        <v>33</v>
      </c>
      <c r="Z43" s="15" t="s">
        <v>33</v>
      </c>
      <c r="AA43" s="15" t="s">
        <v>33</v>
      </c>
      <c r="AB43" s="15" t="s">
        <v>33</v>
      </c>
      <c r="AC43" s="15" t="s">
        <v>33</v>
      </c>
      <c r="AD43" s="15" t="s">
        <v>33</v>
      </c>
      <c r="AE43" s="15" t="s">
        <v>33</v>
      </c>
    </row>
    <row r="44" spans="1:31">
      <c r="A44" s="16" t="s">
        <v>225</v>
      </c>
      <c r="B44" s="18" t="s">
        <v>33</v>
      </c>
      <c r="C44" s="17">
        <v>571932.71299999999</v>
      </c>
      <c r="D44" s="17">
        <v>275.28300000000002</v>
      </c>
      <c r="E44" s="17">
        <v>9263.2209999999995</v>
      </c>
      <c r="F44" s="17">
        <v>7242.509</v>
      </c>
      <c r="G44" s="17">
        <v>36567.754999999997</v>
      </c>
      <c r="H44" s="17">
        <v>73977.585999999996</v>
      </c>
      <c r="I44" s="17">
        <v>5369.0569999999998</v>
      </c>
      <c r="J44" s="17">
        <v>31364.330999999998</v>
      </c>
      <c r="K44" s="17">
        <v>24203.673999999999</v>
      </c>
      <c r="L44" s="17">
        <v>7751.817</v>
      </c>
      <c r="M44" s="17">
        <v>14347.195</v>
      </c>
      <c r="N44" s="17">
        <v>5164.2749999999996</v>
      </c>
      <c r="O44" s="17">
        <v>12098.866</v>
      </c>
      <c r="P44" s="17">
        <v>420.31299999999999</v>
      </c>
      <c r="Q44" s="17">
        <v>49088.93</v>
      </c>
      <c r="R44" s="17">
        <v>72097.926999999996</v>
      </c>
      <c r="S44" s="17">
        <v>100497.26700000001</v>
      </c>
      <c r="T44" s="17">
        <v>2970.78</v>
      </c>
      <c r="U44" s="17">
        <v>9889.0709999999999</v>
      </c>
      <c r="V44" s="17">
        <v>3305.5639999999999</v>
      </c>
      <c r="W44" s="17">
        <v>106037.292</v>
      </c>
      <c r="X44" s="18" t="s">
        <v>33</v>
      </c>
      <c r="Y44" s="18" t="s">
        <v>33</v>
      </c>
      <c r="Z44" s="18" t="s">
        <v>33</v>
      </c>
      <c r="AA44" s="18" t="s">
        <v>33</v>
      </c>
      <c r="AB44" s="18" t="s">
        <v>33</v>
      </c>
      <c r="AC44" s="18" t="s">
        <v>33</v>
      </c>
      <c r="AD44" s="18" t="s">
        <v>33</v>
      </c>
      <c r="AE44" s="18" t="s">
        <v>33</v>
      </c>
    </row>
    <row r="45" spans="1:31">
      <c r="A45" s="13" t="s">
        <v>226</v>
      </c>
      <c r="B45" s="15" t="s">
        <v>33</v>
      </c>
      <c r="C45" s="14">
        <v>322259.734</v>
      </c>
      <c r="D45" s="14">
        <v>178.137</v>
      </c>
      <c r="E45" s="14">
        <v>21811.174999999999</v>
      </c>
      <c r="F45" s="14">
        <v>27843.813999999998</v>
      </c>
      <c r="G45" s="14">
        <v>47731.654999999999</v>
      </c>
      <c r="H45" s="14">
        <v>92579.184999999998</v>
      </c>
      <c r="I45" s="14">
        <v>5185.8860000000004</v>
      </c>
      <c r="J45" s="14">
        <v>20993.222000000002</v>
      </c>
      <c r="K45" s="14">
        <v>16801.342000000001</v>
      </c>
      <c r="L45" s="14">
        <v>4370.1980000000003</v>
      </c>
      <c r="M45" s="14">
        <v>11115.757</v>
      </c>
      <c r="N45" s="14">
        <v>1848.8219999999999</v>
      </c>
      <c r="O45" s="14">
        <v>5996.9260000000004</v>
      </c>
      <c r="P45" s="14">
        <v>6561.5569999999998</v>
      </c>
      <c r="Q45" s="14">
        <v>34192.646000000001</v>
      </c>
      <c r="R45" s="14">
        <v>6478.8810000000003</v>
      </c>
      <c r="S45" s="14">
        <v>7681.0150000000003</v>
      </c>
      <c r="T45" s="14">
        <v>760.44</v>
      </c>
      <c r="U45" s="14">
        <v>2484.4639999999999</v>
      </c>
      <c r="V45" s="14">
        <v>1280.231</v>
      </c>
      <c r="W45" s="14">
        <v>6364.3810000000003</v>
      </c>
      <c r="X45" s="15" t="s">
        <v>33</v>
      </c>
      <c r="Y45" s="15" t="s">
        <v>33</v>
      </c>
      <c r="Z45" s="15" t="s">
        <v>33</v>
      </c>
      <c r="AA45" s="15" t="s">
        <v>33</v>
      </c>
      <c r="AB45" s="15" t="s">
        <v>33</v>
      </c>
      <c r="AC45" s="15" t="s">
        <v>33</v>
      </c>
      <c r="AD45" s="15" t="s">
        <v>33</v>
      </c>
      <c r="AE45" s="15" t="s">
        <v>33</v>
      </c>
    </row>
    <row r="46" spans="1:31">
      <c r="A46" s="16" t="s">
        <v>227</v>
      </c>
      <c r="B46" s="18" t="s">
        <v>33</v>
      </c>
      <c r="C46" s="17">
        <v>87418.505999999994</v>
      </c>
      <c r="D46" s="17">
        <v>18.427</v>
      </c>
      <c r="E46" s="17">
        <v>1064.97</v>
      </c>
      <c r="F46" s="17">
        <v>2788.893</v>
      </c>
      <c r="G46" s="17">
        <v>4411.9269999999997</v>
      </c>
      <c r="H46" s="17">
        <v>32248.947</v>
      </c>
      <c r="I46" s="17">
        <v>9213.19</v>
      </c>
      <c r="J46" s="17">
        <v>5782.9160000000002</v>
      </c>
      <c r="K46" s="17">
        <v>-1701.8530000000001</v>
      </c>
      <c r="L46" s="17">
        <v>1250.03</v>
      </c>
      <c r="M46" s="17">
        <v>15597.616</v>
      </c>
      <c r="N46" s="17">
        <v>412.37799999999999</v>
      </c>
      <c r="O46" s="17">
        <v>470.11700000000002</v>
      </c>
      <c r="P46" s="17">
        <v>1279.3610000000001</v>
      </c>
      <c r="Q46" s="17">
        <v>410.09300000000002</v>
      </c>
      <c r="R46" s="17">
        <v>1278.2650000000001</v>
      </c>
      <c r="S46" s="17">
        <v>1235.0719999999999</v>
      </c>
      <c r="T46" s="17">
        <v>2403.114</v>
      </c>
      <c r="U46" s="17">
        <v>443.702</v>
      </c>
      <c r="V46" s="17">
        <v>147.48599999999999</v>
      </c>
      <c r="W46" s="17">
        <v>8663.8549999999996</v>
      </c>
      <c r="X46" s="18" t="s">
        <v>33</v>
      </c>
      <c r="Y46" s="18" t="s">
        <v>33</v>
      </c>
      <c r="Z46" s="18" t="s">
        <v>33</v>
      </c>
      <c r="AA46" s="18" t="s">
        <v>33</v>
      </c>
      <c r="AB46" s="18" t="s">
        <v>33</v>
      </c>
      <c r="AC46" s="18" t="s">
        <v>33</v>
      </c>
      <c r="AD46" s="18" t="s">
        <v>33</v>
      </c>
      <c r="AE46" s="18" t="s">
        <v>33</v>
      </c>
    </row>
    <row r="47" spans="1:31">
      <c r="A47" s="13" t="s">
        <v>228</v>
      </c>
      <c r="B47" s="15" t="s">
        <v>33</v>
      </c>
      <c r="C47" s="14">
        <v>92937.729000000007</v>
      </c>
      <c r="D47" s="14">
        <v>18.427</v>
      </c>
      <c r="E47" s="14">
        <v>1064.97</v>
      </c>
      <c r="F47" s="14">
        <v>2788.893</v>
      </c>
      <c r="G47" s="14">
        <v>4430.7370000000001</v>
      </c>
      <c r="H47" s="14">
        <v>32248.947</v>
      </c>
      <c r="I47" s="14">
        <v>9213.19</v>
      </c>
      <c r="J47" s="14">
        <v>5783.0349999999999</v>
      </c>
      <c r="K47" s="14">
        <v>3656.424</v>
      </c>
      <c r="L47" s="14">
        <v>1250.03</v>
      </c>
      <c r="M47" s="14">
        <v>15597.616</v>
      </c>
      <c r="N47" s="14">
        <v>464.88499999999999</v>
      </c>
      <c r="O47" s="14">
        <v>559.62699999999995</v>
      </c>
      <c r="P47" s="14">
        <v>1279.3610000000001</v>
      </c>
      <c r="Q47" s="14">
        <v>410.09300000000002</v>
      </c>
      <c r="R47" s="14">
        <v>1278.2650000000001</v>
      </c>
      <c r="S47" s="14">
        <v>1235.0719999999999</v>
      </c>
      <c r="T47" s="14">
        <v>2403.114</v>
      </c>
      <c r="U47" s="14">
        <v>443.702</v>
      </c>
      <c r="V47" s="14">
        <v>147.48599999999999</v>
      </c>
      <c r="W47" s="14">
        <v>8663.8549999999996</v>
      </c>
      <c r="X47" s="15" t="s">
        <v>33</v>
      </c>
      <c r="Y47" s="15" t="s">
        <v>33</v>
      </c>
      <c r="Z47" s="15" t="s">
        <v>33</v>
      </c>
      <c r="AA47" s="15" t="s">
        <v>33</v>
      </c>
      <c r="AB47" s="15" t="s">
        <v>33</v>
      </c>
      <c r="AC47" s="15" t="s">
        <v>33</v>
      </c>
      <c r="AD47" s="15" t="s">
        <v>33</v>
      </c>
      <c r="AE47" s="15" t="s">
        <v>33</v>
      </c>
    </row>
    <row r="48" spans="1:31">
      <c r="A48" s="16" t="s">
        <v>229</v>
      </c>
      <c r="B48" s="18" t="s">
        <v>33</v>
      </c>
      <c r="C48" s="17">
        <v>5519.223</v>
      </c>
      <c r="D48" s="17">
        <v>0</v>
      </c>
      <c r="E48" s="17">
        <v>0</v>
      </c>
      <c r="F48" s="17">
        <v>0</v>
      </c>
      <c r="G48" s="17">
        <v>18.809999999999999</v>
      </c>
      <c r="H48" s="17">
        <v>0</v>
      </c>
      <c r="I48" s="17">
        <v>0</v>
      </c>
      <c r="J48" s="17">
        <v>0.11899999999999999</v>
      </c>
      <c r="K48" s="17">
        <v>5358.277</v>
      </c>
      <c r="L48" s="17">
        <v>0</v>
      </c>
      <c r="M48" s="17">
        <v>0</v>
      </c>
      <c r="N48" s="17">
        <v>52.506999999999998</v>
      </c>
      <c r="O48" s="17">
        <v>89.51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8" t="s">
        <v>33</v>
      </c>
      <c r="Y48" s="18" t="s">
        <v>33</v>
      </c>
      <c r="Z48" s="18" t="s">
        <v>33</v>
      </c>
      <c r="AA48" s="18" t="s">
        <v>33</v>
      </c>
      <c r="AB48" s="18" t="s">
        <v>33</v>
      </c>
      <c r="AC48" s="18" t="s">
        <v>33</v>
      </c>
      <c r="AD48" s="18" t="s">
        <v>33</v>
      </c>
      <c r="AE48" s="18" t="s">
        <v>33</v>
      </c>
    </row>
    <row r="49" spans="1:31">
      <c r="A49" s="13" t="s">
        <v>230</v>
      </c>
      <c r="B49" s="15" t="s">
        <v>33</v>
      </c>
      <c r="C49" s="14">
        <v>11012347.972999999</v>
      </c>
      <c r="D49" s="14">
        <v>395193.408</v>
      </c>
      <c r="E49" s="14">
        <v>1077291.0319999999</v>
      </c>
      <c r="F49" s="14">
        <v>174591.44099999999</v>
      </c>
      <c r="G49" s="14">
        <v>847970.65399999998</v>
      </c>
      <c r="H49" s="14">
        <v>1820375.57607</v>
      </c>
      <c r="I49" s="14">
        <v>1218218.324</v>
      </c>
      <c r="J49" s="14">
        <v>1097995.3309299999</v>
      </c>
      <c r="K49" s="14">
        <v>704747.64099999995</v>
      </c>
      <c r="L49" s="14">
        <v>262935.98800000001</v>
      </c>
      <c r="M49" s="14">
        <v>416324.92599999998</v>
      </c>
      <c r="N49" s="14">
        <v>1868524.3940000001</v>
      </c>
      <c r="O49" s="14">
        <v>216670.11600000001</v>
      </c>
      <c r="P49" s="14">
        <v>71451.891000000003</v>
      </c>
      <c r="Q49" s="14">
        <v>178489.239</v>
      </c>
      <c r="R49" s="14">
        <v>70430.923999999999</v>
      </c>
      <c r="S49" s="14">
        <v>75521.066000000006</v>
      </c>
      <c r="T49" s="14">
        <v>51281.781999999999</v>
      </c>
      <c r="U49" s="14">
        <v>252911.49900000001</v>
      </c>
      <c r="V49" s="14">
        <v>204738.50599999999</v>
      </c>
      <c r="W49" s="14">
        <v>6684.2349999999997</v>
      </c>
      <c r="X49" s="15" t="s">
        <v>33</v>
      </c>
      <c r="Y49" s="15" t="s">
        <v>33</v>
      </c>
      <c r="Z49" s="15" t="s">
        <v>33</v>
      </c>
      <c r="AA49" s="15" t="s">
        <v>33</v>
      </c>
      <c r="AB49" s="15" t="s">
        <v>33</v>
      </c>
      <c r="AC49" s="15" t="s">
        <v>33</v>
      </c>
      <c r="AD49" s="15" t="s">
        <v>33</v>
      </c>
      <c r="AE49" s="15" t="s">
        <v>33</v>
      </c>
    </row>
    <row r="50" spans="1:31" ht="17.25">
      <c r="A50" s="16" t="s">
        <v>231</v>
      </c>
      <c r="B50" s="18" t="s">
        <v>33</v>
      </c>
      <c r="C50" s="17">
        <v>27642648.024</v>
      </c>
      <c r="D50" s="17">
        <v>779742.21299999999</v>
      </c>
      <c r="E50" s="17">
        <v>1463213.395</v>
      </c>
      <c r="F50" s="17">
        <v>454529.92599999998</v>
      </c>
      <c r="G50" s="17">
        <v>2151118.889</v>
      </c>
      <c r="H50" s="17">
        <v>9570239.8340000007</v>
      </c>
      <c r="I50" s="17">
        <v>1579160.2560000001</v>
      </c>
      <c r="J50" s="17">
        <v>1820820.2609999999</v>
      </c>
      <c r="K50" s="17">
        <v>1689710.652</v>
      </c>
      <c r="L50" s="17">
        <v>531686.53200000001</v>
      </c>
      <c r="M50" s="17">
        <v>878079.64800000004</v>
      </c>
      <c r="N50" s="17">
        <v>2088117.2679999999</v>
      </c>
      <c r="O50" s="17">
        <v>436458.79</v>
      </c>
      <c r="P50" s="17">
        <v>145502.109</v>
      </c>
      <c r="Q50" s="17">
        <v>673089.26800000004</v>
      </c>
      <c r="R50" s="17">
        <v>748028.43099999998</v>
      </c>
      <c r="S50" s="17">
        <v>581261.13800000004</v>
      </c>
      <c r="T50" s="17">
        <v>112258.806</v>
      </c>
      <c r="U50" s="17">
        <v>521110.93300000002</v>
      </c>
      <c r="V50" s="17">
        <v>466514.89899999998</v>
      </c>
      <c r="W50" s="17">
        <v>952004.77599999995</v>
      </c>
      <c r="X50" s="18" t="s">
        <v>33</v>
      </c>
      <c r="Y50" s="18" t="s">
        <v>33</v>
      </c>
      <c r="Z50" s="18" t="s">
        <v>33</v>
      </c>
      <c r="AA50" s="18" t="s">
        <v>33</v>
      </c>
      <c r="AB50" s="18" t="s">
        <v>33</v>
      </c>
      <c r="AC50" s="18" t="s">
        <v>33</v>
      </c>
      <c r="AD50" s="18" t="s">
        <v>33</v>
      </c>
      <c r="AE50" s="18" t="s">
        <v>33</v>
      </c>
    </row>
    <row r="51" spans="1:31">
      <c r="A51" s="13" t="s">
        <v>232</v>
      </c>
      <c r="B51" s="15" t="s">
        <v>33</v>
      </c>
      <c r="C51" s="14">
        <v>57465990</v>
      </c>
      <c r="D51" s="14">
        <v>7114055</v>
      </c>
      <c r="E51" s="14">
        <v>373167</v>
      </c>
      <c r="F51" s="14">
        <v>221250</v>
      </c>
      <c r="G51" s="14">
        <v>5957483</v>
      </c>
      <c r="H51" s="14">
        <v>8166125</v>
      </c>
      <c r="I51" s="14">
        <v>1304024</v>
      </c>
      <c r="J51" s="14">
        <v>9701113</v>
      </c>
      <c r="K51" s="14">
        <v>2484267</v>
      </c>
      <c r="L51" s="14">
        <v>282456</v>
      </c>
      <c r="M51" s="14">
        <v>473283</v>
      </c>
      <c r="N51" s="14">
        <v>743020</v>
      </c>
      <c r="O51" s="14">
        <v>896929</v>
      </c>
      <c r="P51" s="14">
        <v>33543</v>
      </c>
      <c r="Q51" s="14">
        <v>4642171</v>
      </c>
      <c r="R51" s="14">
        <v>2535434</v>
      </c>
      <c r="S51" s="14">
        <v>1440303</v>
      </c>
      <c r="T51" s="14">
        <v>353399</v>
      </c>
      <c r="U51" s="14">
        <v>2560539</v>
      </c>
      <c r="V51" s="14">
        <v>5603262</v>
      </c>
      <c r="W51" s="14">
        <v>2580167</v>
      </c>
      <c r="X51" s="15" t="s">
        <v>33</v>
      </c>
      <c r="Y51" s="15" t="s">
        <v>33</v>
      </c>
      <c r="Z51" s="15" t="s">
        <v>33</v>
      </c>
      <c r="AA51" s="15" t="s">
        <v>33</v>
      </c>
      <c r="AB51" s="15" t="s">
        <v>33</v>
      </c>
      <c r="AC51" s="15" t="s">
        <v>33</v>
      </c>
      <c r="AD51" s="15" t="s">
        <v>33</v>
      </c>
      <c r="AE51" s="15" t="s">
        <v>33</v>
      </c>
    </row>
    <row r="52" spans="1:31">
      <c r="A52" s="16" t="s">
        <v>233</v>
      </c>
      <c r="B52" s="18" t="s">
        <v>33</v>
      </c>
      <c r="C52" s="17">
        <v>53715941</v>
      </c>
      <c r="D52" s="17">
        <v>7099327</v>
      </c>
      <c r="E52" s="17">
        <v>316055</v>
      </c>
      <c r="F52" s="17">
        <v>213688</v>
      </c>
      <c r="G52" s="17">
        <v>5851145</v>
      </c>
      <c r="H52" s="17">
        <v>7095444</v>
      </c>
      <c r="I52" s="17">
        <v>1001090</v>
      </c>
      <c r="J52" s="17">
        <v>8878353</v>
      </c>
      <c r="K52" s="17">
        <v>2307223</v>
      </c>
      <c r="L52" s="17">
        <v>186400</v>
      </c>
      <c r="M52" s="17">
        <v>289356</v>
      </c>
      <c r="N52" s="17">
        <v>668195</v>
      </c>
      <c r="O52" s="17">
        <v>781129</v>
      </c>
      <c r="P52" s="17">
        <v>23995</v>
      </c>
      <c r="Q52" s="17">
        <v>4512077</v>
      </c>
      <c r="R52" s="17">
        <v>2433048</v>
      </c>
      <c r="S52" s="17">
        <v>1375896</v>
      </c>
      <c r="T52" s="17">
        <v>300954</v>
      </c>
      <c r="U52" s="17">
        <v>2269771</v>
      </c>
      <c r="V52" s="17">
        <v>5532628</v>
      </c>
      <c r="W52" s="17">
        <v>2580167</v>
      </c>
      <c r="X52" s="18" t="s">
        <v>33</v>
      </c>
      <c r="Y52" s="18" t="s">
        <v>33</v>
      </c>
      <c r="Z52" s="18" t="s">
        <v>33</v>
      </c>
      <c r="AA52" s="18" t="s">
        <v>33</v>
      </c>
      <c r="AB52" s="18" t="s">
        <v>33</v>
      </c>
      <c r="AC52" s="18" t="s">
        <v>33</v>
      </c>
      <c r="AD52" s="18" t="s">
        <v>33</v>
      </c>
      <c r="AE52" s="18" t="s">
        <v>33</v>
      </c>
    </row>
    <row r="53" spans="1:31">
      <c r="A53" s="13" t="s">
        <v>234</v>
      </c>
      <c r="B53" s="15" t="s">
        <v>33</v>
      </c>
      <c r="C53" s="14">
        <v>36615312</v>
      </c>
      <c r="D53" s="14">
        <v>2674025</v>
      </c>
      <c r="E53" s="14">
        <v>307878</v>
      </c>
      <c r="F53" s="14">
        <v>209963</v>
      </c>
      <c r="G53" s="14">
        <v>4679026</v>
      </c>
      <c r="H53" s="14">
        <v>5279993</v>
      </c>
      <c r="I53" s="14">
        <v>765238</v>
      </c>
      <c r="J53" s="14">
        <v>3767907</v>
      </c>
      <c r="K53" s="14">
        <v>2162843</v>
      </c>
      <c r="L53" s="14">
        <v>174415</v>
      </c>
      <c r="M53" s="14">
        <v>289356</v>
      </c>
      <c r="N53" s="14">
        <v>542729</v>
      </c>
      <c r="O53" s="14">
        <v>572201</v>
      </c>
      <c r="P53" s="14">
        <v>23859</v>
      </c>
      <c r="Q53" s="14">
        <v>4354692</v>
      </c>
      <c r="R53" s="14">
        <v>2334206</v>
      </c>
      <c r="S53" s="14">
        <v>1089782</v>
      </c>
      <c r="T53" s="14">
        <v>166587</v>
      </c>
      <c r="U53" s="14">
        <v>1313839</v>
      </c>
      <c r="V53" s="14">
        <v>3326606</v>
      </c>
      <c r="W53" s="14">
        <v>2580167</v>
      </c>
      <c r="X53" s="15" t="s">
        <v>33</v>
      </c>
      <c r="Y53" s="15" t="s">
        <v>33</v>
      </c>
      <c r="Z53" s="15" t="s">
        <v>33</v>
      </c>
      <c r="AA53" s="15" t="s">
        <v>33</v>
      </c>
      <c r="AB53" s="15" t="s">
        <v>33</v>
      </c>
      <c r="AC53" s="15" t="s">
        <v>33</v>
      </c>
      <c r="AD53" s="15" t="s">
        <v>33</v>
      </c>
      <c r="AE53" s="15" t="s">
        <v>33</v>
      </c>
    </row>
    <row r="54" spans="1:31">
      <c r="A54" s="16" t="s">
        <v>235</v>
      </c>
      <c r="B54" s="18" t="s">
        <v>33</v>
      </c>
      <c r="C54" s="17">
        <v>28007176</v>
      </c>
      <c r="D54" s="17">
        <v>2662305</v>
      </c>
      <c r="E54" s="17">
        <v>254656</v>
      </c>
      <c r="F54" s="17">
        <v>169482</v>
      </c>
      <c r="G54" s="17">
        <v>4305679</v>
      </c>
      <c r="H54" s="17">
        <v>4592653</v>
      </c>
      <c r="I54" s="17">
        <v>692685</v>
      </c>
      <c r="J54" s="17">
        <v>3580080</v>
      </c>
      <c r="K54" s="17">
        <v>1856795</v>
      </c>
      <c r="L54" s="17">
        <v>150435</v>
      </c>
      <c r="M54" s="17">
        <v>0</v>
      </c>
      <c r="N54" s="17">
        <v>438439</v>
      </c>
      <c r="O54" s="17">
        <v>381662</v>
      </c>
      <c r="P54" s="17">
        <v>15620</v>
      </c>
      <c r="Q54" s="17">
        <v>3481080</v>
      </c>
      <c r="R54" s="17">
        <v>533808</v>
      </c>
      <c r="S54" s="17">
        <v>248719</v>
      </c>
      <c r="T54" s="17">
        <v>128211</v>
      </c>
      <c r="U54" s="17">
        <v>1255553</v>
      </c>
      <c r="V54" s="17">
        <v>3259314</v>
      </c>
      <c r="W54" s="17">
        <v>0</v>
      </c>
      <c r="X54" s="18" t="s">
        <v>33</v>
      </c>
      <c r="Y54" s="18" t="s">
        <v>33</v>
      </c>
      <c r="Z54" s="18" t="s">
        <v>33</v>
      </c>
      <c r="AA54" s="18" t="s">
        <v>33</v>
      </c>
      <c r="AB54" s="18" t="s">
        <v>33</v>
      </c>
      <c r="AC54" s="18" t="s">
        <v>33</v>
      </c>
      <c r="AD54" s="18" t="s">
        <v>33</v>
      </c>
      <c r="AE54" s="18" t="s">
        <v>33</v>
      </c>
    </row>
    <row r="55" spans="1:31">
      <c r="A55" s="13" t="s">
        <v>236</v>
      </c>
      <c r="B55" s="15" t="s">
        <v>33</v>
      </c>
      <c r="C55" s="14">
        <v>8608136</v>
      </c>
      <c r="D55" s="14">
        <v>11720</v>
      </c>
      <c r="E55" s="14">
        <v>53222</v>
      </c>
      <c r="F55" s="14">
        <v>40481</v>
      </c>
      <c r="G55" s="14">
        <v>373347</v>
      </c>
      <c r="H55" s="14">
        <v>687340</v>
      </c>
      <c r="I55" s="14">
        <v>72553</v>
      </c>
      <c r="J55" s="14">
        <v>187827</v>
      </c>
      <c r="K55" s="14">
        <v>306048</v>
      </c>
      <c r="L55" s="14">
        <v>23980</v>
      </c>
      <c r="M55" s="14">
        <v>289356</v>
      </c>
      <c r="N55" s="14">
        <v>104290</v>
      </c>
      <c r="O55" s="14">
        <v>190539</v>
      </c>
      <c r="P55" s="14">
        <v>8239</v>
      </c>
      <c r="Q55" s="14">
        <v>873612</v>
      </c>
      <c r="R55" s="14">
        <v>1800398</v>
      </c>
      <c r="S55" s="14">
        <v>841063</v>
      </c>
      <c r="T55" s="14">
        <v>38376</v>
      </c>
      <c r="U55" s="14">
        <v>58286</v>
      </c>
      <c r="V55" s="14">
        <v>67292</v>
      </c>
      <c r="W55" s="14">
        <v>2580167</v>
      </c>
      <c r="X55" s="15" t="s">
        <v>33</v>
      </c>
      <c r="Y55" s="15" t="s">
        <v>33</v>
      </c>
      <c r="Z55" s="15" t="s">
        <v>33</v>
      </c>
      <c r="AA55" s="15" t="s">
        <v>33</v>
      </c>
      <c r="AB55" s="15" t="s">
        <v>33</v>
      </c>
      <c r="AC55" s="15" t="s">
        <v>33</v>
      </c>
      <c r="AD55" s="15" t="s">
        <v>33</v>
      </c>
      <c r="AE55" s="15" t="s">
        <v>33</v>
      </c>
    </row>
    <row r="56" spans="1:31">
      <c r="A56" s="16" t="s">
        <v>237</v>
      </c>
      <c r="B56" s="18" t="s">
        <v>33</v>
      </c>
      <c r="C56" s="17">
        <v>17100629</v>
      </c>
      <c r="D56" s="17">
        <v>4425302</v>
      </c>
      <c r="E56" s="17">
        <v>8177</v>
      </c>
      <c r="F56" s="17">
        <v>3725</v>
      </c>
      <c r="G56" s="17">
        <v>1172119</v>
      </c>
      <c r="H56" s="17">
        <v>1815451</v>
      </c>
      <c r="I56" s="17">
        <v>235852</v>
      </c>
      <c r="J56" s="17">
        <v>5110446</v>
      </c>
      <c r="K56" s="17">
        <v>144380</v>
      </c>
      <c r="L56" s="17">
        <v>11985</v>
      </c>
      <c r="M56" s="17">
        <v>0</v>
      </c>
      <c r="N56" s="17">
        <v>125466</v>
      </c>
      <c r="O56" s="17">
        <v>208928</v>
      </c>
      <c r="P56" s="17">
        <v>136</v>
      </c>
      <c r="Q56" s="17">
        <v>157385</v>
      </c>
      <c r="R56" s="17">
        <v>98842</v>
      </c>
      <c r="S56" s="17">
        <v>286114</v>
      </c>
      <c r="T56" s="17">
        <v>134367</v>
      </c>
      <c r="U56" s="17">
        <v>955932</v>
      </c>
      <c r="V56" s="17">
        <v>2206022</v>
      </c>
      <c r="W56" s="17">
        <v>0</v>
      </c>
      <c r="X56" s="18" t="s">
        <v>33</v>
      </c>
      <c r="Y56" s="18" t="s">
        <v>33</v>
      </c>
      <c r="Z56" s="18" t="s">
        <v>33</v>
      </c>
      <c r="AA56" s="18" t="s">
        <v>33</v>
      </c>
      <c r="AB56" s="18" t="s">
        <v>33</v>
      </c>
      <c r="AC56" s="18" t="s">
        <v>33</v>
      </c>
      <c r="AD56" s="18" t="s">
        <v>33</v>
      </c>
      <c r="AE56" s="18" t="s">
        <v>33</v>
      </c>
    </row>
    <row r="57" spans="1:31">
      <c r="A57" s="13" t="s">
        <v>238</v>
      </c>
      <c r="B57" s="15" t="s">
        <v>33</v>
      </c>
      <c r="C57" s="14">
        <v>3750049</v>
      </c>
      <c r="D57" s="14">
        <v>14728</v>
      </c>
      <c r="E57" s="14">
        <v>57112</v>
      </c>
      <c r="F57" s="14">
        <v>7562</v>
      </c>
      <c r="G57" s="14">
        <v>106338</v>
      </c>
      <c r="H57" s="14">
        <v>1070681</v>
      </c>
      <c r="I57" s="14">
        <v>302934</v>
      </c>
      <c r="J57" s="14">
        <v>822760</v>
      </c>
      <c r="K57" s="14">
        <v>177044</v>
      </c>
      <c r="L57" s="14">
        <v>96056</v>
      </c>
      <c r="M57" s="14">
        <v>183927</v>
      </c>
      <c r="N57" s="14">
        <v>74825</v>
      </c>
      <c r="O57" s="14">
        <v>115800</v>
      </c>
      <c r="P57" s="14">
        <v>9548</v>
      </c>
      <c r="Q57" s="14">
        <v>130094</v>
      </c>
      <c r="R57" s="14">
        <v>102386</v>
      </c>
      <c r="S57" s="14">
        <v>64407</v>
      </c>
      <c r="T57" s="14">
        <v>52445</v>
      </c>
      <c r="U57" s="14">
        <v>290768</v>
      </c>
      <c r="V57" s="14">
        <v>70634</v>
      </c>
      <c r="W57" s="14">
        <v>0</v>
      </c>
      <c r="X57" s="15" t="s">
        <v>33</v>
      </c>
      <c r="Y57" s="15" t="s">
        <v>33</v>
      </c>
      <c r="Z57" s="15" t="s">
        <v>33</v>
      </c>
      <c r="AA57" s="15" t="s">
        <v>33</v>
      </c>
      <c r="AB57" s="15" t="s">
        <v>33</v>
      </c>
      <c r="AC57" s="15" t="s">
        <v>33</v>
      </c>
      <c r="AD57" s="15" t="s">
        <v>33</v>
      </c>
      <c r="AE57" s="15" t="s">
        <v>33</v>
      </c>
    </row>
    <row r="58" spans="1:31">
      <c r="A58" s="16" t="s">
        <v>239</v>
      </c>
      <c r="B58" s="18" t="s">
        <v>33</v>
      </c>
      <c r="C58" s="17">
        <v>3199028</v>
      </c>
      <c r="D58" s="17">
        <v>12402</v>
      </c>
      <c r="E58" s="17">
        <v>55730</v>
      </c>
      <c r="F58" s="17">
        <v>3218</v>
      </c>
      <c r="G58" s="17">
        <v>90197</v>
      </c>
      <c r="H58" s="17">
        <v>1014026</v>
      </c>
      <c r="I58" s="17">
        <v>271780</v>
      </c>
      <c r="J58" s="17">
        <v>710885</v>
      </c>
      <c r="K58" s="17">
        <v>151568</v>
      </c>
      <c r="L58" s="17">
        <v>78441</v>
      </c>
      <c r="M58" s="17">
        <v>172772</v>
      </c>
      <c r="N58" s="17">
        <v>55938</v>
      </c>
      <c r="O58" s="17">
        <v>81648</v>
      </c>
      <c r="P58" s="17">
        <v>9003</v>
      </c>
      <c r="Q58" s="17">
        <v>115390</v>
      </c>
      <c r="R58" s="17">
        <v>14527</v>
      </c>
      <c r="S58" s="17">
        <v>34142</v>
      </c>
      <c r="T58" s="17">
        <v>41448</v>
      </c>
      <c r="U58" s="17">
        <v>266386</v>
      </c>
      <c r="V58" s="17">
        <v>19527</v>
      </c>
      <c r="W58" s="17">
        <v>0</v>
      </c>
      <c r="X58" s="18" t="s">
        <v>33</v>
      </c>
      <c r="Y58" s="18" t="s">
        <v>33</v>
      </c>
      <c r="Z58" s="18" t="s">
        <v>33</v>
      </c>
      <c r="AA58" s="18" t="s">
        <v>33</v>
      </c>
      <c r="AB58" s="18" t="s">
        <v>33</v>
      </c>
      <c r="AC58" s="18" t="s">
        <v>33</v>
      </c>
      <c r="AD58" s="18" t="s">
        <v>33</v>
      </c>
      <c r="AE58" s="18" t="s">
        <v>33</v>
      </c>
    </row>
    <row r="59" spans="1:31">
      <c r="A59" s="13" t="s">
        <v>240</v>
      </c>
      <c r="B59" s="15" t="s">
        <v>33</v>
      </c>
      <c r="C59" s="14">
        <v>551021</v>
      </c>
      <c r="D59" s="14">
        <v>2326</v>
      </c>
      <c r="E59" s="14">
        <v>1382</v>
      </c>
      <c r="F59" s="14">
        <v>4344</v>
      </c>
      <c r="G59" s="14">
        <v>16141</v>
      </c>
      <c r="H59" s="14">
        <v>56655</v>
      </c>
      <c r="I59" s="14">
        <v>31154</v>
      </c>
      <c r="J59" s="14">
        <v>111875</v>
      </c>
      <c r="K59" s="14">
        <v>25476</v>
      </c>
      <c r="L59" s="14">
        <v>17615</v>
      </c>
      <c r="M59" s="14">
        <v>11155</v>
      </c>
      <c r="N59" s="14">
        <v>18887</v>
      </c>
      <c r="O59" s="14">
        <v>34152</v>
      </c>
      <c r="P59" s="14">
        <v>545</v>
      </c>
      <c r="Q59" s="14">
        <v>14704</v>
      </c>
      <c r="R59" s="14">
        <v>87859</v>
      </c>
      <c r="S59" s="14">
        <v>30265</v>
      </c>
      <c r="T59" s="14">
        <v>10997</v>
      </c>
      <c r="U59" s="14">
        <v>24382</v>
      </c>
      <c r="V59" s="14">
        <v>51107</v>
      </c>
      <c r="W59" s="14">
        <v>0</v>
      </c>
      <c r="X59" s="15" t="s">
        <v>33</v>
      </c>
      <c r="Y59" s="15" t="s">
        <v>33</v>
      </c>
      <c r="Z59" s="15" t="s">
        <v>33</v>
      </c>
      <c r="AA59" s="15" t="s">
        <v>33</v>
      </c>
      <c r="AB59" s="15" t="s">
        <v>33</v>
      </c>
      <c r="AC59" s="15" t="s">
        <v>33</v>
      </c>
      <c r="AD59" s="15" t="s">
        <v>33</v>
      </c>
      <c r="AE59" s="15" t="s">
        <v>33</v>
      </c>
    </row>
    <row r="63" spans="1:31" ht="17.25">
      <c r="A63" s="10" t="s">
        <v>241</v>
      </c>
    </row>
    <row r="64" spans="1:31" ht="17.25">
      <c r="A64" s="10" t="s">
        <v>242</v>
      </c>
    </row>
    <row r="65" spans="1:1" ht="17.25">
      <c r="A65" s="10" t="s">
        <v>243</v>
      </c>
    </row>
    <row r="66" spans="1:1" ht="17.25">
      <c r="A66" s="10" t="s">
        <v>244</v>
      </c>
    </row>
    <row r="67" spans="1:1" ht="17.25">
      <c r="A67" s="10" t="s">
        <v>245</v>
      </c>
    </row>
    <row r="68" spans="1:1">
      <c r="A68" s="19" t="s">
        <v>246</v>
      </c>
    </row>
    <row r="69" spans="1:1">
      <c r="A69" s="20"/>
    </row>
  </sheetData>
  <mergeCells count="4">
    <mergeCell ref="A5:A6"/>
    <mergeCell ref="B5:B6"/>
    <mergeCell ref="C5:W5"/>
    <mergeCell ref="X5:AE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A82F4-2290-4183-9FFE-A5D247B82477}">
  <dimension ref="B2:C14"/>
  <sheetViews>
    <sheetView workbookViewId="0"/>
  </sheetViews>
  <sheetFormatPr baseColWidth="10" defaultColWidth="9.140625" defaultRowHeight="15"/>
  <cols>
    <col min="2" max="2" width="50" customWidth="1"/>
  </cols>
  <sheetData>
    <row r="2" spans="2:3">
      <c r="B2" s="8" t="s">
        <v>133</v>
      </c>
      <c r="C2" t="s">
        <v>134</v>
      </c>
    </row>
    <row r="3" spans="2:3">
      <c r="B3" s="8" t="s">
        <v>135</v>
      </c>
      <c r="C3" t="s">
        <v>136</v>
      </c>
    </row>
    <row r="4" spans="2:3">
      <c r="B4" s="8" t="s">
        <v>137</v>
      </c>
      <c r="C4" t="s">
        <v>138</v>
      </c>
    </row>
    <row r="5" spans="2:3">
      <c r="B5" s="8" t="s">
        <v>139</v>
      </c>
      <c r="C5" t="s">
        <v>140</v>
      </c>
    </row>
    <row r="6" spans="2:3">
      <c r="B6" s="8" t="s">
        <v>141</v>
      </c>
      <c r="C6" t="s">
        <v>142</v>
      </c>
    </row>
    <row r="7" spans="2:3">
      <c r="B7" s="8" t="s">
        <v>143</v>
      </c>
      <c r="C7" t="s">
        <v>144</v>
      </c>
    </row>
    <row r="8" spans="2:3">
      <c r="B8" s="8" t="s">
        <v>145</v>
      </c>
      <c r="C8" t="s">
        <v>146</v>
      </c>
    </row>
    <row r="9" spans="2:3">
      <c r="B9" s="8" t="s">
        <v>147</v>
      </c>
      <c r="C9" t="s">
        <v>148</v>
      </c>
    </row>
    <row r="10" spans="2:3">
      <c r="B10" s="8" t="s">
        <v>149</v>
      </c>
      <c r="C10" t="s">
        <v>150</v>
      </c>
    </row>
    <row r="11" spans="2:3">
      <c r="B11" s="8" t="s">
        <v>151</v>
      </c>
      <c r="C11" t="s">
        <v>152</v>
      </c>
    </row>
    <row r="12" spans="2:3">
      <c r="B12" s="8" t="s">
        <v>153</v>
      </c>
      <c r="C12" t="s">
        <v>154</v>
      </c>
    </row>
    <row r="13" spans="2:3">
      <c r="B13" s="8" t="s">
        <v>155</v>
      </c>
      <c r="C13" t="s">
        <v>154</v>
      </c>
    </row>
    <row r="14" spans="2:3">
      <c r="B14" s="8" t="s">
        <v>156</v>
      </c>
      <c r="C14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F4C9-DDBD-4907-B75D-BB474F8BC6D1}">
  <sheetPr codeName="Hoja2"/>
  <dimension ref="A1:AN54"/>
  <sheetViews>
    <sheetView zoomScaleNormal="100" workbookViewId="0"/>
  </sheetViews>
  <sheetFormatPr baseColWidth="10" defaultColWidth="9.140625" defaultRowHeight="15"/>
  <cols>
    <col min="1" max="1" width="11.85546875" bestFit="1" customWidth="1"/>
    <col min="2" max="2" width="75.28515625" bestFit="1" customWidth="1"/>
    <col min="3" max="32" width="14" customWidth="1"/>
    <col min="33" max="38" width="11.7109375" customWidth="1"/>
    <col min="39" max="39" width="12.42578125" bestFit="1" customWidth="1"/>
    <col min="40" max="40" width="4.5703125" bestFit="1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40">
      <c r="A2" s="5" t="s">
        <v>4</v>
      </c>
      <c r="B2" s="5" t="s">
        <v>32</v>
      </c>
      <c r="C2" s="1">
        <v>779742.21299999999</v>
      </c>
      <c r="D2" s="1">
        <v>588116.68700000003</v>
      </c>
      <c r="E2" s="2">
        <v>75641.263000000006</v>
      </c>
      <c r="F2" s="2">
        <v>1.96</v>
      </c>
      <c r="G2" s="2">
        <v>0</v>
      </c>
      <c r="H2" s="2">
        <v>627.97900000000004</v>
      </c>
      <c r="I2" s="2">
        <v>505693.02</v>
      </c>
      <c r="J2" s="1" t="s">
        <v>33</v>
      </c>
      <c r="K2" s="1">
        <v>1.69</v>
      </c>
      <c r="L2" s="1">
        <v>1.4E-2</v>
      </c>
      <c r="M2" s="1">
        <v>6.0000000000000001E-3</v>
      </c>
      <c r="N2" s="1" t="s">
        <v>33</v>
      </c>
      <c r="O2" s="1">
        <v>0.50900000000000001</v>
      </c>
      <c r="P2" s="1">
        <v>0.155</v>
      </c>
      <c r="Q2" s="1" t="s">
        <v>33</v>
      </c>
      <c r="R2" s="1" t="s">
        <v>33</v>
      </c>
      <c r="S2" s="1">
        <v>418.267</v>
      </c>
      <c r="T2" s="1">
        <v>94.725999999999999</v>
      </c>
      <c r="U2" s="1">
        <v>6.843</v>
      </c>
      <c r="V2" s="1">
        <v>5609.1009999999997</v>
      </c>
      <c r="W2" s="1">
        <v>1E-3</v>
      </c>
      <c r="X2" s="1">
        <v>21.152999999999999</v>
      </c>
      <c r="Y2" s="1">
        <v>191625.52600000001</v>
      </c>
      <c r="Z2" s="1">
        <v>165925.973</v>
      </c>
      <c r="AA2" s="1" t="s">
        <v>33</v>
      </c>
      <c r="AB2" s="1">
        <v>11930.485000000001</v>
      </c>
      <c r="AC2" s="1">
        <v>37865.142</v>
      </c>
      <c r="AD2" s="1">
        <v>110403.52099999999</v>
      </c>
      <c r="AE2" s="1">
        <v>-134499.595</v>
      </c>
      <c r="AF2" s="1" t="s">
        <v>33</v>
      </c>
      <c r="AG2" s="3"/>
      <c r="AH2" s="3"/>
      <c r="AI2" s="3"/>
      <c r="AJ2" s="3"/>
      <c r="AK2" s="3"/>
      <c r="AL2" s="3"/>
      <c r="AM2" s="3"/>
      <c r="AN2" s="3"/>
    </row>
    <row r="3" spans="1:40">
      <c r="A3" s="5" t="s">
        <v>5</v>
      </c>
      <c r="B3" s="5" t="s">
        <v>34</v>
      </c>
      <c r="C3" s="1">
        <v>1463213.395</v>
      </c>
      <c r="D3" s="1">
        <v>733335.46799999999</v>
      </c>
      <c r="E3" s="2">
        <v>940.87900000000002</v>
      </c>
      <c r="F3" s="2">
        <v>5275.51</v>
      </c>
      <c r="G3" s="2">
        <v>13395.008</v>
      </c>
      <c r="H3" s="2">
        <v>27208.508999999998</v>
      </c>
      <c r="I3" s="2">
        <v>686454.42799999996</v>
      </c>
      <c r="J3" s="1" t="s">
        <v>33</v>
      </c>
      <c r="K3" s="1">
        <v>6.0309999999999997</v>
      </c>
      <c r="L3" s="1" t="s">
        <v>33</v>
      </c>
      <c r="M3" s="1" t="s">
        <v>33</v>
      </c>
      <c r="N3" s="1" t="s">
        <v>33</v>
      </c>
      <c r="O3" s="1">
        <v>5.7000000000000002E-2</v>
      </c>
      <c r="P3" s="1">
        <v>4.8000000000000001E-2</v>
      </c>
      <c r="Q3" s="1" t="s">
        <v>33</v>
      </c>
      <c r="R3" s="1" t="s">
        <v>33</v>
      </c>
      <c r="S3" s="1">
        <v>1.2490000000000001</v>
      </c>
      <c r="T3" s="1">
        <v>21.117999999999999</v>
      </c>
      <c r="U3" s="1" t="s">
        <v>33</v>
      </c>
      <c r="V3" s="1">
        <v>9.0990000000000002</v>
      </c>
      <c r="W3" s="1" t="s">
        <v>33</v>
      </c>
      <c r="X3" s="1">
        <v>23.532</v>
      </c>
      <c r="Y3" s="1">
        <v>729877.92700000003</v>
      </c>
      <c r="Z3" s="1" t="s">
        <v>33</v>
      </c>
      <c r="AA3" s="1" t="s">
        <v>33</v>
      </c>
      <c r="AB3" s="1">
        <v>166149.28599999999</v>
      </c>
      <c r="AC3" s="1">
        <v>7090.9459999999999</v>
      </c>
      <c r="AD3" s="1">
        <v>583954.92299999995</v>
      </c>
      <c r="AE3" s="1">
        <v>-27317.227999999999</v>
      </c>
      <c r="AF3" s="1" t="s">
        <v>33</v>
      </c>
    </row>
    <row r="4" spans="1:40">
      <c r="A4" s="5" t="s">
        <v>6</v>
      </c>
      <c r="B4" s="5" t="s">
        <v>35</v>
      </c>
      <c r="C4" s="1">
        <v>454529.92599999998</v>
      </c>
      <c r="D4" s="1">
        <v>336777.34600000002</v>
      </c>
      <c r="E4" s="2">
        <v>13153.647999999999</v>
      </c>
      <c r="F4" s="2">
        <v>16599.438999999998</v>
      </c>
      <c r="G4" s="2">
        <v>23010.507000000001</v>
      </c>
      <c r="H4" s="2">
        <v>6584.8810000000003</v>
      </c>
      <c r="I4" s="2">
        <v>151420.883</v>
      </c>
      <c r="J4" s="1">
        <v>8173.4409999999998</v>
      </c>
      <c r="K4" s="1">
        <v>33114.998</v>
      </c>
      <c r="L4" s="1">
        <v>6994.0929999999998</v>
      </c>
      <c r="M4" s="1">
        <v>3446.4209999999998</v>
      </c>
      <c r="N4" s="1">
        <v>2878.7080000000001</v>
      </c>
      <c r="O4" s="1">
        <v>7565.28</v>
      </c>
      <c r="P4" s="1">
        <v>5563.674</v>
      </c>
      <c r="Q4" s="1">
        <v>2298.9290000000001</v>
      </c>
      <c r="R4" s="1">
        <v>5339.1450000000004</v>
      </c>
      <c r="S4" s="1">
        <v>11492.596</v>
      </c>
      <c r="T4" s="1">
        <v>7884.0829999999996</v>
      </c>
      <c r="U4" s="1">
        <v>2012.412</v>
      </c>
      <c r="V4" s="1">
        <v>9075.241</v>
      </c>
      <c r="W4" s="1">
        <v>4962.3360000000002</v>
      </c>
      <c r="X4" s="1">
        <v>15206.630999999999</v>
      </c>
      <c r="Y4" s="1">
        <v>117752.58</v>
      </c>
      <c r="Z4" s="1">
        <v>114123.78200000001</v>
      </c>
      <c r="AA4" s="1" t="s">
        <v>33</v>
      </c>
      <c r="AB4" s="1" t="s">
        <v>33</v>
      </c>
      <c r="AC4" s="1" t="s">
        <v>33</v>
      </c>
      <c r="AD4" s="1">
        <v>4661.7309999999998</v>
      </c>
      <c r="AE4" s="1">
        <v>-1032.933</v>
      </c>
      <c r="AF4" s="1" t="s">
        <v>33</v>
      </c>
    </row>
    <row r="5" spans="1:40">
      <c r="A5" s="5" t="s">
        <v>7</v>
      </c>
      <c r="B5" s="5" t="s">
        <v>36</v>
      </c>
      <c r="C5" s="1">
        <v>2151118.889</v>
      </c>
      <c r="D5" s="1">
        <v>191187.09</v>
      </c>
      <c r="E5" s="2">
        <v>10.286</v>
      </c>
      <c r="F5" s="2">
        <v>6722.1629999999996</v>
      </c>
      <c r="G5" s="2">
        <v>5194.241</v>
      </c>
      <c r="H5" s="2">
        <v>130969.74400000001</v>
      </c>
      <c r="I5" s="2">
        <v>8960.0990000000002</v>
      </c>
      <c r="J5" s="1">
        <v>1648.1020000000001</v>
      </c>
      <c r="K5" s="1">
        <v>1474.5170000000001</v>
      </c>
      <c r="L5" s="1">
        <v>4942.2759999999998</v>
      </c>
      <c r="M5" s="1">
        <v>385.34300000000002</v>
      </c>
      <c r="N5" s="1">
        <v>2058.5509999999999</v>
      </c>
      <c r="O5" s="1">
        <v>7261.99</v>
      </c>
      <c r="P5" s="1">
        <v>1588.5550000000001</v>
      </c>
      <c r="Q5" s="1">
        <v>418.87099999999998</v>
      </c>
      <c r="R5" s="1">
        <v>584.95799999999997</v>
      </c>
      <c r="S5" s="1">
        <v>3660.761</v>
      </c>
      <c r="T5" s="1">
        <v>4324.9790000000003</v>
      </c>
      <c r="U5" s="1">
        <v>801.09199999999998</v>
      </c>
      <c r="V5" s="1">
        <v>3489.6439999999998</v>
      </c>
      <c r="W5" s="1">
        <v>1202.903</v>
      </c>
      <c r="X5" s="1">
        <v>5488.0150000000003</v>
      </c>
      <c r="Y5" s="1">
        <v>1959931.7990000001</v>
      </c>
      <c r="Z5" s="1" t="s">
        <v>33</v>
      </c>
      <c r="AA5" s="1">
        <v>9267.8449999999993</v>
      </c>
      <c r="AB5" s="1">
        <v>1950663.9539999999</v>
      </c>
      <c r="AC5" s="1" t="s">
        <v>33</v>
      </c>
      <c r="AD5" s="1" t="s">
        <v>33</v>
      </c>
      <c r="AE5" s="1" t="s">
        <v>33</v>
      </c>
      <c r="AF5" s="1" t="s">
        <v>33</v>
      </c>
    </row>
    <row r="6" spans="1:40">
      <c r="A6" s="5" t="s">
        <v>8</v>
      </c>
      <c r="B6" s="6" t="s">
        <v>37</v>
      </c>
      <c r="C6" s="1">
        <v>9570239.8340000007</v>
      </c>
      <c r="D6" s="1">
        <v>6301691.6900000004</v>
      </c>
      <c r="E6" s="2">
        <v>156128.48699999999</v>
      </c>
      <c r="F6" s="2">
        <v>157463.93700000001</v>
      </c>
      <c r="G6" s="2">
        <v>142262.28400000001</v>
      </c>
      <c r="H6" s="2">
        <v>466016.2</v>
      </c>
      <c r="I6" s="2">
        <v>4260368.2769299997</v>
      </c>
      <c r="J6" s="1">
        <v>78175.513999999996</v>
      </c>
      <c r="K6" s="1">
        <v>92396.438070000004</v>
      </c>
      <c r="L6" s="1">
        <v>426338.353</v>
      </c>
      <c r="M6" s="1">
        <v>72874.95</v>
      </c>
      <c r="N6" s="1">
        <v>11951.12</v>
      </c>
      <c r="O6" s="1">
        <v>39820.940999999999</v>
      </c>
      <c r="P6" s="1">
        <v>26189.935000000001</v>
      </c>
      <c r="Q6" s="1">
        <v>16748.806</v>
      </c>
      <c r="R6" s="1">
        <v>29039.920999999998</v>
      </c>
      <c r="S6" s="1">
        <v>20095.736000000001</v>
      </c>
      <c r="T6" s="1">
        <v>93617.964999999997</v>
      </c>
      <c r="U6" s="1">
        <v>8847.4660000000003</v>
      </c>
      <c r="V6" s="1">
        <v>83879.926000000007</v>
      </c>
      <c r="W6" s="1">
        <v>65926.138000000006</v>
      </c>
      <c r="X6" s="1">
        <v>53549.296000000002</v>
      </c>
      <c r="Y6" s="1">
        <v>3268548.1439999999</v>
      </c>
      <c r="Z6" s="1">
        <v>3436320.54</v>
      </c>
      <c r="AA6" s="1">
        <v>2795.8159999999998</v>
      </c>
      <c r="AB6" s="1">
        <v>931553.88899999997</v>
      </c>
      <c r="AC6" s="1">
        <v>157030.47200000001</v>
      </c>
      <c r="AD6" s="1">
        <v>3577674.5380000002</v>
      </c>
      <c r="AE6" s="1">
        <v>-4836827.1109999996</v>
      </c>
      <c r="AF6" s="1" t="s">
        <v>33</v>
      </c>
    </row>
    <row r="7" spans="1:40">
      <c r="A7" t="s">
        <v>9</v>
      </c>
      <c r="B7" t="s">
        <v>38</v>
      </c>
      <c r="C7" s="3">
        <v>1579160.2560000001</v>
      </c>
      <c r="D7" s="3">
        <v>943037.55700000003</v>
      </c>
      <c r="E7" s="1">
        <v>35168.298999999999</v>
      </c>
      <c r="F7" s="1">
        <v>19593.787</v>
      </c>
      <c r="G7" s="1">
        <v>13880.237999999999</v>
      </c>
      <c r="H7" s="1">
        <v>89990.254000000001</v>
      </c>
      <c r="I7" s="1">
        <v>635115.86800000002</v>
      </c>
      <c r="J7" s="3">
        <v>14222.596</v>
      </c>
      <c r="K7" s="3">
        <v>11702.385</v>
      </c>
      <c r="L7" s="3">
        <v>35073.642</v>
      </c>
      <c r="M7" s="3">
        <v>5147.6480000000001</v>
      </c>
      <c r="N7" s="3">
        <v>2499.04</v>
      </c>
      <c r="O7" s="3">
        <v>5692.76</v>
      </c>
      <c r="P7" s="3">
        <v>3453.0439999999999</v>
      </c>
      <c r="Q7" s="3">
        <v>2516.1869999999999</v>
      </c>
      <c r="R7" s="3">
        <v>4466.2349999999997</v>
      </c>
      <c r="S7" s="3">
        <v>3420.5610000000001</v>
      </c>
      <c r="T7" s="3">
        <v>23872.776000000002</v>
      </c>
      <c r="U7" s="3">
        <v>1485.3969999999999</v>
      </c>
      <c r="V7" s="3">
        <v>15837.178</v>
      </c>
      <c r="W7" s="3">
        <v>9715.9590000000007</v>
      </c>
      <c r="X7" s="3">
        <v>10183.703</v>
      </c>
      <c r="Y7" s="3">
        <v>636122.69900000002</v>
      </c>
      <c r="Z7" s="3" t="s">
        <v>33</v>
      </c>
      <c r="AA7" s="3" t="s">
        <v>33</v>
      </c>
      <c r="AB7" s="3">
        <v>222584.19899999999</v>
      </c>
      <c r="AC7" s="3" t="s">
        <v>33</v>
      </c>
      <c r="AD7" s="3">
        <v>413538.5</v>
      </c>
      <c r="AE7" s="3" t="s">
        <v>33</v>
      </c>
      <c r="AF7" s="3" t="s">
        <v>33</v>
      </c>
    </row>
    <row r="8" spans="1:40">
      <c r="A8" t="s">
        <v>10</v>
      </c>
      <c r="B8" t="s">
        <v>39</v>
      </c>
      <c r="C8" s="3">
        <v>1820820.2609999999</v>
      </c>
      <c r="D8" s="3">
        <v>197476.71299999999</v>
      </c>
      <c r="E8" s="1">
        <v>8028.7309999999998</v>
      </c>
      <c r="F8" s="1">
        <v>3862.68</v>
      </c>
      <c r="G8" s="1">
        <v>3015.5940000000001</v>
      </c>
      <c r="H8" s="1">
        <v>20818.447</v>
      </c>
      <c r="I8" s="1">
        <v>133513.761</v>
      </c>
      <c r="J8" s="3">
        <v>2217.7559999999999</v>
      </c>
      <c r="K8" s="3">
        <v>2755.3359999999998</v>
      </c>
      <c r="L8" s="3">
        <v>6760.5950000000003</v>
      </c>
      <c r="M8" s="3">
        <v>925.476</v>
      </c>
      <c r="N8" s="3">
        <v>331.91399999999999</v>
      </c>
      <c r="O8" s="3">
        <v>1144.579</v>
      </c>
      <c r="P8" s="3">
        <v>705.89200000000005</v>
      </c>
      <c r="Q8" s="3">
        <v>456.51400000000001</v>
      </c>
      <c r="R8" s="3">
        <v>963.65599999999995</v>
      </c>
      <c r="S8" s="3">
        <v>565.67999999999995</v>
      </c>
      <c r="T8" s="3">
        <v>3803.0920000000001</v>
      </c>
      <c r="U8" s="3">
        <v>286.57499999999999</v>
      </c>
      <c r="V8" s="3">
        <v>3804.84</v>
      </c>
      <c r="W8" s="3">
        <v>2171.4670000000001</v>
      </c>
      <c r="X8" s="3">
        <v>1344.1279999999999</v>
      </c>
      <c r="Y8" s="3">
        <v>1623343.548</v>
      </c>
      <c r="Z8" s="3">
        <v>1538826.4680000001</v>
      </c>
      <c r="AA8" s="3" t="s">
        <v>33</v>
      </c>
      <c r="AB8" s="3">
        <v>29562.615000000002</v>
      </c>
      <c r="AC8" s="3" t="s">
        <v>33</v>
      </c>
      <c r="AD8" s="3">
        <v>54954.464999999997</v>
      </c>
      <c r="AE8" s="3" t="s">
        <v>33</v>
      </c>
      <c r="AF8" s="3" t="s">
        <v>33</v>
      </c>
    </row>
    <row r="9" spans="1:40">
      <c r="A9" t="s">
        <v>11</v>
      </c>
      <c r="B9" s="4" t="s">
        <v>40</v>
      </c>
      <c r="C9" s="3">
        <v>1689710.652</v>
      </c>
      <c r="D9" s="3">
        <v>384892.478</v>
      </c>
      <c r="E9" s="1">
        <v>5803.152</v>
      </c>
      <c r="F9" s="1">
        <v>8065.0360000000001</v>
      </c>
      <c r="G9" s="1">
        <v>4189.6980000000003</v>
      </c>
      <c r="H9" s="1">
        <v>25920.225999999999</v>
      </c>
      <c r="I9" s="1">
        <v>161812.005</v>
      </c>
      <c r="J9" s="3">
        <v>30938.717000000001</v>
      </c>
      <c r="K9" s="3">
        <v>22100.395</v>
      </c>
      <c r="L9" s="3">
        <v>64454.127</v>
      </c>
      <c r="M9" s="3">
        <v>7822.1779999999999</v>
      </c>
      <c r="N9" s="3">
        <v>7664.56</v>
      </c>
      <c r="O9" s="3">
        <v>5933.116</v>
      </c>
      <c r="P9" s="3">
        <v>5537.08</v>
      </c>
      <c r="Q9" s="3">
        <v>2730.306</v>
      </c>
      <c r="R9" s="3">
        <v>5286.1719999999996</v>
      </c>
      <c r="S9" s="3">
        <v>3983.1869999999999</v>
      </c>
      <c r="T9" s="3">
        <v>5649.4470000000001</v>
      </c>
      <c r="U9" s="3">
        <v>813.49599999999998</v>
      </c>
      <c r="V9" s="3">
        <v>3003.846</v>
      </c>
      <c r="W9" s="3">
        <v>3778.7420000000002</v>
      </c>
      <c r="X9" s="3">
        <v>9406.9920000000002</v>
      </c>
      <c r="Y9" s="3">
        <v>1304818.1740000001</v>
      </c>
      <c r="Z9" s="3">
        <v>1108623.7579999999</v>
      </c>
      <c r="AA9" s="3" t="s">
        <v>33</v>
      </c>
      <c r="AB9" s="3">
        <v>107279.337</v>
      </c>
      <c r="AC9" s="3" t="s">
        <v>33</v>
      </c>
      <c r="AD9" s="3">
        <v>129509.231</v>
      </c>
      <c r="AE9" s="3">
        <v>-40594.152000000002</v>
      </c>
      <c r="AF9" s="3" t="s">
        <v>33</v>
      </c>
    </row>
    <row r="10" spans="1:40">
      <c r="A10" t="s">
        <v>12</v>
      </c>
      <c r="B10" t="s">
        <v>41</v>
      </c>
      <c r="C10" s="3">
        <v>531686.53200000001</v>
      </c>
      <c r="D10" s="3">
        <v>228299.851</v>
      </c>
      <c r="E10" s="1">
        <v>456.13499999999999</v>
      </c>
      <c r="F10" s="1">
        <v>2375.5279999999998</v>
      </c>
      <c r="G10" s="1">
        <v>1045.3900000000001</v>
      </c>
      <c r="H10" s="1">
        <v>23617.525000000001</v>
      </c>
      <c r="I10" s="1">
        <v>51867.201999999997</v>
      </c>
      <c r="J10" s="3">
        <v>11298.249</v>
      </c>
      <c r="K10" s="3">
        <v>12407.788</v>
      </c>
      <c r="L10" s="3">
        <v>11767.344999999999</v>
      </c>
      <c r="M10" s="3">
        <v>24152.720000000001</v>
      </c>
      <c r="N10" s="3">
        <v>9869.5450000000001</v>
      </c>
      <c r="O10" s="3">
        <v>13990.628000000001</v>
      </c>
      <c r="P10" s="3">
        <v>11521.335999999999</v>
      </c>
      <c r="Q10" s="3">
        <v>1305.2249999999999</v>
      </c>
      <c r="R10" s="3">
        <v>5276.558</v>
      </c>
      <c r="S10" s="3">
        <v>6747.9769999999999</v>
      </c>
      <c r="T10" s="3">
        <v>5258.0969999999998</v>
      </c>
      <c r="U10" s="3">
        <v>1348.79</v>
      </c>
      <c r="V10" s="3">
        <v>2955.4870000000001</v>
      </c>
      <c r="W10" s="3">
        <v>4522.4290000000001</v>
      </c>
      <c r="X10" s="3">
        <v>26515.897000000001</v>
      </c>
      <c r="Y10" s="3">
        <v>303386.68099999998</v>
      </c>
      <c r="Z10" s="3">
        <v>298303.315</v>
      </c>
      <c r="AA10" s="3">
        <v>622.13300000000004</v>
      </c>
      <c r="AB10" s="3">
        <v>6883.0069999999996</v>
      </c>
      <c r="AC10" s="3" t="s">
        <v>33</v>
      </c>
      <c r="AD10" s="3">
        <v>2549.2280000000001</v>
      </c>
      <c r="AE10" s="3">
        <v>-4971.0020000000004</v>
      </c>
      <c r="AF10" s="3" t="s">
        <v>33</v>
      </c>
    </row>
    <row r="11" spans="1:40">
      <c r="A11" t="s">
        <v>13</v>
      </c>
      <c r="B11" t="s">
        <v>42</v>
      </c>
      <c r="C11" s="3">
        <v>878079.64800000004</v>
      </c>
      <c r="D11" s="3">
        <v>297219.48200000002</v>
      </c>
      <c r="E11" s="1">
        <v>4048.7890000000002</v>
      </c>
      <c r="F11" s="1">
        <v>4432.1000000000004</v>
      </c>
      <c r="G11" s="1">
        <v>3289.1439999999998</v>
      </c>
      <c r="H11" s="1">
        <v>26946.121999999999</v>
      </c>
      <c r="I11" s="1">
        <v>45560.256000000001</v>
      </c>
      <c r="J11" s="3">
        <v>23419.472000000002</v>
      </c>
      <c r="K11" s="3">
        <v>16231.876</v>
      </c>
      <c r="L11" s="3">
        <v>9110.7009999999991</v>
      </c>
      <c r="M11" s="3">
        <v>7766.4889999999996</v>
      </c>
      <c r="N11" s="3">
        <v>86573.14</v>
      </c>
      <c r="O11" s="3">
        <v>16458.616999999998</v>
      </c>
      <c r="P11" s="3">
        <v>4482.0140000000001</v>
      </c>
      <c r="Q11" s="3">
        <v>16875.203000000001</v>
      </c>
      <c r="R11" s="3">
        <v>2567.9690000000001</v>
      </c>
      <c r="S11" s="3">
        <v>2247.712</v>
      </c>
      <c r="T11" s="3">
        <v>2849.7979999999998</v>
      </c>
      <c r="U11" s="3">
        <v>1658.5129999999999</v>
      </c>
      <c r="V11" s="3">
        <v>4962.51</v>
      </c>
      <c r="W11" s="3">
        <v>854.47500000000002</v>
      </c>
      <c r="X11" s="3">
        <v>16884.581999999999</v>
      </c>
      <c r="Y11" s="3">
        <v>580860.16599999997</v>
      </c>
      <c r="Z11" s="3">
        <v>615670.97400000005</v>
      </c>
      <c r="AA11" s="3">
        <v>4066.4470000000001</v>
      </c>
      <c r="AB11" s="3" t="s">
        <v>33</v>
      </c>
      <c r="AC11" s="3" t="s">
        <v>33</v>
      </c>
      <c r="AD11" s="3">
        <v>37390.514000000003</v>
      </c>
      <c r="AE11" s="3">
        <v>-76267.769</v>
      </c>
      <c r="AF11" s="3" t="s">
        <v>33</v>
      </c>
    </row>
    <row r="12" spans="1:40">
      <c r="A12" t="s">
        <v>14</v>
      </c>
      <c r="B12" t="s">
        <v>43</v>
      </c>
      <c r="C12" s="3">
        <v>2088117.2679999999</v>
      </c>
      <c r="D12" s="3">
        <v>383340.42</v>
      </c>
      <c r="E12" s="1">
        <v>784.48299999999995</v>
      </c>
      <c r="F12" s="1">
        <v>19213.938999999998</v>
      </c>
      <c r="G12" s="1">
        <v>670.78899999999999</v>
      </c>
      <c r="H12" s="1">
        <v>20982.151000000002</v>
      </c>
      <c r="I12" s="1">
        <v>67680.097999999998</v>
      </c>
      <c r="J12" s="3">
        <v>21597.608</v>
      </c>
      <c r="K12" s="3">
        <v>43899.24</v>
      </c>
      <c r="L12" s="3">
        <v>25921.742999999999</v>
      </c>
      <c r="M12" s="3">
        <v>27203.071</v>
      </c>
      <c r="N12" s="3">
        <v>23014.785</v>
      </c>
      <c r="O12" s="3">
        <v>40058.139000000003</v>
      </c>
      <c r="P12" s="3">
        <v>19992.824000000001</v>
      </c>
      <c r="Q12" s="3">
        <v>1342.4079999999999</v>
      </c>
      <c r="R12" s="3">
        <v>5755.2629999999999</v>
      </c>
      <c r="S12" s="3">
        <v>5154.0529999999999</v>
      </c>
      <c r="T12" s="3">
        <v>8118.3770000000004</v>
      </c>
      <c r="U12" s="3">
        <v>5953.5519999999997</v>
      </c>
      <c r="V12" s="3">
        <v>7641.1329999999998</v>
      </c>
      <c r="W12" s="3">
        <v>19954.491999999998</v>
      </c>
      <c r="X12" s="3">
        <v>18402.272000000001</v>
      </c>
      <c r="Y12" s="3">
        <v>1704776.848</v>
      </c>
      <c r="Z12" s="3">
        <v>1696233.5379999999</v>
      </c>
      <c r="AA12" s="3">
        <v>98.492000000000004</v>
      </c>
      <c r="AB12" s="3">
        <v>14072.635</v>
      </c>
      <c r="AC12" s="3" t="s">
        <v>33</v>
      </c>
      <c r="AD12" s="3">
        <v>0.185</v>
      </c>
      <c r="AE12" s="3">
        <v>-5628.0020000000004</v>
      </c>
      <c r="AF12" s="3" t="s">
        <v>33</v>
      </c>
    </row>
    <row r="13" spans="1:40">
      <c r="A13" t="s">
        <v>15</v>
      </c>
      <c r="B13" t="s">
        <v>44</v>
      </c>
      <c r="C13" s="3">
        <v>436458.79</v>
      </c>
      <c r="D13" s="3">
        <v>402060.87</v>
      </c>
      <c r="E13" s="1">
        <v>725.29100000000005</v>
      </c>
      <c r="F13" s="1">
        <v>28666.499</v>
      </c>
      <c r="G13" s="1">
        <v>4086.0520000000001</v>
      </c>
      <c r="H13" s="1">
        <v>22379.08</v>
      </c>
      <c r="I13" s="1">
        <v>88268.513000000006</v>
      </c>
      <c r="J13" s="3">
        <v>14816.808000000001</v>
      </c>
      <c r="K13" s="3">
        <v>12518.921</v>
      </c>
      <c r="L13" s="3">
        <v>10452.799999999999</v>
      </c>
      <c r="M13" s="3">
        <v>15835.609</v>
      </c>
      <c r="N13" s="3">
        <v>70172.25</v>
      </c>
      <c r="O13" s="3">
        <v>20782.006000000001</v>
      </c>
      <c r="P13" s="3">
        <v>9341.8719999999994</v>
      </c>
      <c r="Q13" s="3">
        <v>6070.7520000000004</v>
      </c>
      <c r="R13" s="3">
        <v>13049.38</v>
      </c>
      <c r="S13" s="3">
        <v>7568.6890000000003</v>
      </c>
      <c r="T13" s="3">
        <v>13127.593000000001</v>
      </c>
      <c r="U13" s="3">
        <v>4491.2160000000003</v>
      </c>
      <c r="V13" s="3">
        <v>7629.5249999999996</v>
      </c>
      <c r="W13" s="3">
        <v>4719.2449999999999</v>
      </c>
      <c r="X13" s="3">
        <v>47358.769</v>
      </c>
      <c r="Y13" s="3">
        <v>34397.919999999998</v>
      </c>
      <c r="Z13" s="3">
        <v>46234.351000000002</v>
      </c>
      <c r="AA13" s="3">
        <v>20303.212</v>
      </c>
      <c r="AB13" s="3">
        <v>1962.2339999999999</v>
      </c>
      <c r="AC13" s="3" t="s">
        <v>33</v>
      </c>
      <c r="AD13" s="3">
        <v>1240.664</v>
      </c>
      <c r="AE13" s="3">
        <v>-35342.540999999997</v>
      </c>
      <c r="AF13" s="3" t="s">
        <v>33</v>
      </c>
    </row>
    <row r="14" spans="1:40">
      <c r="A14" t="s">
        <v>16</v>
      </c>
      <c r="B14" t="s">
        <v>45</v>
      </c>
      <c r="C14" s="3">
        <v>145502.109</v>
      </c>
      <c r="D14" s="3">
        <v>145502.109</v>
      </c>
      <c r="E14" s="1">
        <v>0.45800000000000002</v>
      </c>
      <c r="F14" s="1">
        <v>15692.625</v>
      </c>
      <c r="G14" s="1">
        <v>183.53899999999999</v>
      </c>
      <c r="H14" s="1">
        <v>111.425</v>
      </c>
      <c r="I14" s="1">
        <v>22112.524000000001</v>
      </c>
      <c r="J14" s="3">
        <v>48720.764999999999</v>
      </c>
      <c r="K14" s="3">
        <v>17957.312000000002</v>
      </c>
      <c r="L14" s="3">
        <v>5796.17</v>
      </c>
      <c r="M14" s="3">
        <v>8483.3070000000007</v>
      </c>
      <c r="N14" s="3">
        <v>12569.539000000001</v>
      </c>
      <c r="O14" s="3">
        <v>934.84500000000003</v>
      </c>
      <c r="P14" s="3">
        <v>892.59699999999998</v>
      </c>
      <c r="Q14" s="3">
        <v>514.44899999999996</v>
      </c>
      <c r="R14" s="3">
        <v>6246.857</v>
      </c>
      <c r="S14" s="3">
        <v>45.029000000000003</v>
      </c>
      <c r="T14" s="3">
        <v>300.21199999999999</v>
      </c>
      <c r="U14" s="3">
        <v>415.18200000000002</v>
      </c>
      <c r="V14" s="3">
        <v>4297.0150000000003</v>
      </c>
      <c r="W14" s="3">
        <v>43.652000000000001</v>
      </c>
      <c r="X14" s="3">
        <v>184.607</v>
      </c>
      <c r="Y14" s="3">
        <v>0</v>
      </c>
      <c r="Z14" s="3" t="s">
        <v>33</v>
      </c>
      <c r="AA14" s="3" t="s">
        <v>33</v>
      </c>
      <c r="AB14" s="3" t="s">
        <v>33</v>
      </c>
      <c r="AC14" s="3" t="s">
        <v>33</v>
      </c>
      <c r="AD14" s="3" t="s">
        <v>33</v>
      </c>
      <c r="AE14" s="3" t="s">
        <v>33</v>
      </c>
      <c r="AF14" s="3" t="s">
        <v>33</v>
      </c>
    </row>
    <row r="15" spans="1:40">
      <c r="A15" t="s">
        <v>17</v>
      </c>
      <c r="B15" t="s">
        <v>46</v>
      </c>
      <c r="C15" s="3">
        <v>673089.26800000004</v>
      </c>
      <c r="D15" s="3">
        <v>633261.31499999994</v>
      </c>
      <c r="E15" s="1">
        <v>1047.01</v>
      </c>
      <c r="F15" s="1">
        <v>18580.527999999998</v>
      </c>
      <c r="G15" s="1">
        <v>3982.6559999999999</v>
      </c>
      <c r="H15" s="1">
        <v>15970.665000000001</v>
      </c>
      <c r="I15" s="1">
        <v>203845.47700000001</v>
      </c>
      <c r="J15" s="3">
        <v>43855.695</v>
      </c>
      <c r="K15" s="3">
        <v>69994.312999999995</v>
      </c>
      <c r="L15" s="3">
        <v>47476.366000000002</v>
      </c>
      <c r="M15" s="3">
        <v>27406.280999999999</v>
      </c>
      <c r="N15" s="3">
        <v>74137.614000000001</v>
      </c>
      <c r="O15" s="3">
        <v>9511.9539999999997</v>
      </c>
      <c r="P15" s="3">
        <v>24018.546999999999</v>
      </c>
      <c r="Q15" s="3">
        <v>4381.2330000000002</v>
      </c>
      <c r="R15" s="3">
        <v>13747.214</v>
      </c>
      <c r="S15" s="3">
        <v>8598.6</v>
      </c>
      <c r="T15" s="3">
        <v>14739.041999999999</v>
      </c>
      <c r="U15" s="3">
        <v>9340.1489999999994</v>
      </c>
      <c r="V15" s="3">
        <v>21063.194</v>
      </c>
      <c r="W15" s="3">
        <v>5826.9709999999995</v>
      </c>
      <c r="X15" s="3">
        <v>15737.806</v>
      </c>
      <c r="Y15" s="3">
        <v>39827.953000000001</v>
      </c>
      <c r="Z15" s="3">
        <v>41671.053</v>
      </c>
      <c r="AA15" s="3" t="s">
        <v>33</v>
      </c>
      <c r="AB15" s="3" t="s">
        <v>33</v>
      </c>
      <c r="AC15" s="3" t="s">
        <v>33</v>
      </c>
      <c r="AD15" s="3" t="s">
        <v>33</v>
      </c>
      <c r="AE15" s="3">
        <v>-1843.1</v>
      </c>
      <c r="AF15" s="3" t="s">
        <v>33</v>
      </c>
    </row>
    <row r="16" spans="1:40">
      <c r="A16" t="s">
        <v>18</v>
      </c>
      <c r="B16" t="s">
        <v>47</v>
      </c>
      <c r="C16" s="3">
        <v>748028.43099999998</v>
      </c>
      <c r="D16" s="3">
        <v>5495.0460000000003</v>
      </c>
      <c r="E16" s="1" t="s">
        <v>33</v>
      </c>
      <c r="F16" s="1">
        <v>0.81100000000000005</v>
      </c>
      <c r="G16" s="1" t="s">
        <v>33</v>
      </c>
      <c r="H16" s="1">
        <v>0.51900000000000002</v>
      </c>
      <c r="I16" s="1">
        <v>438.72</v>
      </c>
      <c r="J16" s="3">
        <v>56.497999999999998</v>
      </c>
      <c r="K16" s="3">
        <v>9.1379999999999999</v>
      </c>
      <c r="L16" s="3">
        <v>1.9E-2</v>
      </c>
      <c r="M16" s="3">
        <v>0.29899999999999999</v>
      </c>
      <c r="N16" s="3">
        <v>238.86099999999999</v>
      </c>
      <c r="O16" s="3">
        <v>2.3239999999999998</v>
      </c>
      <c r="P16" s="3">
        <v>110.071</v>
      </c>
      <c r="Q16" s="3" t="s">
        <v>33</v>
      </c>
      <c r="R16" s="3">
        <v>0.08</v>
      </c>
      <c r="S16" s="3">
        <v>1407.325</v>
      </c>
      <c r="T16" s="3">
        <v>179.45400000000001</v>
      </c>
      <c r="U16" s="3">
        <v>15.625</v>
      </c>
      <c r="V16" s="3">
        <v>0.55700000000000005</v>
      </c>
      <c r="W16" s="3">
        <v>12.631</v>
      </c>
      <c r="X16" s="3">
        <v>3022.114</v>
      </c>
      <c r="Y16" s="3">
        <v>742533.38500000001</v>
      </c>
      <c r="Z16" s="3">
        <v>163064.277</v>
      </c>
      <c r="AA16" s="3">
        <v>579469.10800000001</v>
      </c>
      <c r="AB16" s="3" t="s">
        <v>33</v>
      </c>
      <c r="AC16" s="3" t="s">
        <v>33</v>
      </c>
      <c r="AD16" s="3" t="s">
        <v>33</v>
      </c>
      <c r="AE16" s="3" t="s">
        <v>33</v>
      </c>
      <c r="AF16" s="3" t="s">
        <v>33</v>
      </c>
    </row>
    <row r="17" spans="1:32">
      <c r="A17" t="s">
        <v>19</v>
      </c>
      <c r="B17" t="s">
        <v>48</v>
      </c>
      <c r="C17" s="3">
        <v>581261.13800000004</v>
      </c>
      <c r="D17" s="3">
        <v>5499.4589999999998</v>
      </c>
      <c r="E17" s="1" t="s">
        <v>33</v>
      </c>
      <c r="F17" s="1" t="s">
        <v>33</v>
      </c>
      <c r="G17" s="1" t="s">
        <v>33</v>
      </c>
      <c r="H17" s="1">
        <v>0.40500000000000003</v>
      </c>
      <c r="I17" s="1">
        <v>140.066</v>
      </c>
      <c r="J17" s="3" t="s">
        <v>33</v>
      </c>
      <c r="K17" s="3">
        <v>0.32400000000000001</v>
      </c>
      <c r="L17" s="3" t="s">
        <v>33</v>
      </c>
      <c r="M17" s="3" t="s">
        <v>33</v>
      </c>
      <c r="N17" s="3" t="s">
        <v>33</v>
      </c>
      <c r="O17" s="3">
        <v>5.0000000000000001E-3</v>
      </c>
      <c r="P17" s="3">
        <v>0.97599999999999998</v>
      </c>
      <c r="Q17" s="3" t="s">
        <v>33</v>
      </c>
      <c r="R17" s="3" t="s">
        <v>33</v>
      </c>
      <c r="S17" s="3">
        <v>1E-3</v>
      </c>
      <c r="T17" s="3">
        <v>5355.27</v>
      </c>
      <c r="U17" s="3">
        <v>0.03</v>
      </c>
      <c r="V17" s="3">
        <v>1.48</v>
      </c>
      <c r="W17" s="3">
        <v>0.90200000000000002</v>
      </c>
      <c r="X17" s="3" t="s">
        <v>33</v>
      </c>
      <c r="Y17" s="3">
        <v>575761.679</v>
      </c>
      <c r="Z17" s="3">
        <v>161774.978</v>
      </c>
      <c r="AA17" s="3">
        <v>413986.701</v>
      </c>
      <c r="AB17" s="3" t="s">
        <v>33</v>
      </c>
      <c r="AC17" s="3" t="s">
        <v>33</v>
      </c>
      <c r="AD17" s="3" t="s">
        <v>33</v>
      </c>
      <c r="AE17" s="3" t="s">
        <v>33</v>
      </c>
      <c r="AF17" s="3" t="s">
        <v>33</v>
      </c>
    </row>
    <row r="18" spans="1:32">
      <c r="A18" t="s">
        <v>20</v>
      </c>
      <c r="B18" t="s">
        <v>49</v>
      </c>
      <c r="C18" s="3">
        <v>112258.806</v>
      </c>
      <c r="D18" s="3">
        <v>6728.0119999999997</v>
      </c>
      <c r="E18" s="1" t="s">
        <v>33</v>
      </c>
      <c r="F18" s="1" t="s">
        <v>33</v>
      </c>
      <c r="G18" s="1" t="s">
        <v>33</v>
      </c>
      <c r="H18" s="1">
        <v>30.503</v>
      </c>
      <c r="I18" s="1">
        <v>0.76700000000000002</v>
      </c>
      <c r="J18" s="3">
        <v>10.016</v>
      </c>
      <c r="K18" s="3">
        <v>15.406000000000001</v>
      </c>
      <c r="L18" s="3" t="s">
        <v>33</v>
      </c>
      <c r="M18" s="3">
        <v>2140.8870000000002</v>
      </c>
      <c r="N18" s="3" t="s">
        <v>33</v>
      </c>
      <c r="O18" s="3">
        <v>12.281000000000001</v>
      </c>
      <c r="P18" s="3">
        <v>1.17</v>
      </c>
      <c r="Q18" s="3" t="s">
        <v>33</v>
      </c>
      <c r="R18" s="3">
        <v>1.9E-2</v>
      </c>
      <c r="S18" s="3">
        <v>1.6E-2</v>
      </c>
      <c r="T18" s="3">
        <v>71.480999999999995</v>
      </c>
      <c r="U18" s="3">
        <v>540.99800000000005</v>
      </c>
      <c r="V18" s="3">
        <v>2221.5500000000002</v>
      </c>
      <c r="W18" s="3">
        <v>623.68799999999999</v>
      </c>
      <c r="X18" s="3">
        <v>1059.23</v>
      </c>
      <c r="Y18" s="3">
        <v>105530.79399999999</v>
      </c>
      <c r="Z18" s="3">
        <v>95933.607999999993</v>
      </c>
      <c r="AA18" s="3">
        <v>9597.1859999999997</v>
      </c>
      <c r="AB18" s="3" t="s">
        <v>33</v>
      </c>
      <c r="AC18" s="3" t="s">
        <v>33</v>
      </c>
      <c r="AD18" s="3" t="s">
        <v>33</v>
      </c>
      <c r="AE18" s="3" t="s">
        <v>33</v>
      </c>
      <c r="AF18" s="3" t="s">
        <v>33</v>
      </c>
    </row>
    <row r="19" spans="1:32">
      <c r="A19" t="s">
        <v>21</v>
      </c>
      <c r="B19" t="s">
        <v>50</v>
      </c>
      <c r="C19" s="3">
        <v>521110.93300000002</v>
      </c>
      <c r="D19" s="3">
        <v>84434.22</v>
      </c>
      <c r="E19" s="1">
        <v>135.28800000000001</v>
      </c>
      <c r="F19" s="1">
        <v>2345.1970000000001</v>
      </c>
      <c r="G19" s="1">
        <v>235.45699999999999</v>
      </c>
      <c r="H19" s="1">
        <v>5476.3950000000004</v>
      </c>
      <c r="I19" s="1">
        <v>15354.974</v>
      </c>
      <c r="J19" s="3">
        <v>3336.9639999999999</v>
      </c>
      <c r="K19" s="3">
        <v>2795.42</v>
      </c>
      <c r="L19" s="3">
        <v>19157.896000000001</v>
      </c>
      <c r="M19" s="3">
        <v>5931.96</v>
      </c>
      <c r="N19" s="3">
        <v>2393.7739999999999</v>
      </c>
      <c r="O19" s="3">
        <v>1406.2149999999999</v>
      </c>
      <c r="P19" s="3">
        <v>4047.5659999999998</v>
      </c>
      <c r="Q19" s="3">
        <v>752.46199999999999</v>
      </c>
      <c r="R19" s="3">
        <v>2776.5329999999999</v>
      </c>
      <c r="S19" s="3">
        <v>2119.848</v>
      </c>
      <c r="T19" s="3">
        <v>2434.835</v>
      </c>
      <c r="U19" s="3">
        <v>590.05999999999995</v>
      </c>
      <c r="V19" s="3">
        <v>550.596</v>
      </c>
      <c r="W19" s="3">
        <v>1404.8040000000001</v>
      </c>
      <c r="X19" s="3">
        <v>11187.976000000001</v>
      </c>
      <c r="Y19" s="3">
        <v>436676.71299999999</v>
      </c>
      <c r="Z19" s="3">
        <v>436988.32299999997</v>
      </c>
      <c r="AA19" s="3" t="s">
        <v>33</v>
      </c>
      <c r="AB19" s="3" t="s">
        <v>33</v>
      </c>
      <c r="AC19" s="3" t="s">
        <v>33</v>
      </c>
      <c r="AD19" s="3" t="s">
        <v>33</v>
      </c>
      <c r="AE19" s="3">
        <v>-311.61</v>
      </c>
      <c r="AF19" s="3" t="s">
        <v>33</v>
      </c>
    </row>
    <row r="20" spans="1:32">
      <c r="A20" t="s">
        <v>22</v>
      </c>
      <c r="B20" t="s">
        <v>51</v>
      </c>
      <c r="C20" s="3">
        <v>466514.89899999998</v>
      </c>
      <c r="D20" s="3">
        <v>120710.11</v>
      </c>
      <c r="E20" s="1">
        <v>875.57500000000005</v>
      </c>
      <c r="F20" s="1">
        <v>7078.0619999999999</v>
      </c>
      <c r="G20" s="1">
        <v>1423.259</v>
      </c>
      <c r="H20" s="1">
        <v>13761.384</v>
      </c>
      <c r="I20" s="1">
        <v>25261.607</v>
      </c>
      <c r="J20" s="3">
        <v>4076.3809999999999</v>
      </c>
      <c r="K20" s="3">
        <v>3293.6320000000001</v>
      </c>
      <c r="L20" s="3">
        <v>24999.918000000001</v>
      </c>
      <c r="M20" s="3">
        <v>3279.125</v>
      </c>
      <c r="N20" s="3">
        <v>4197.9219999999996</v>
      </c>
      <c r="O20" s="3">
        <v>3869.86</v>
      </c>
      <c r="P20" s="3">
        <v>3464.3409999999999</v>
      </c>
      <c r="Q20" s="3">
        <v>210.24299999999999</v>
      </c>
      <c r="R20" s="3">
        <v>1328.356</v>
      </c>
      <c r="S20" s="3">
        <v>1318.6410000000001</v>
      </c>
      <c r="T20" s="3">
        <v>4008.2359999999999</v>
      </c>
      <c r="U20" s="3">
        <v>909.84100000000001</v>
      </c>
      <c r="V20" s="3">
        <v>1753.652</v>
      </c>
      <c r="W20" s="3">
        <v>2201.8719999999998</v>
      </c>
      <c r="X20" s="3">
        <v>13398.203</v>
      </c>
      <c r="Y20" s="3">
        <v>345804.78899999999</v>
      </c>
      <c r="Z20" s="3">
        <v>347874.99099999998</v>
      </c>
      <c r="AA20" s="3" t="s">
        <v>33</v>
      </c>
      <c r="AB20" s="3" t="s">
        <v>33</v>
      </c>
      <c r="AC20" s="3" t="s">
        <v>33</v>
      </c>
      <c r="AD20" s="3" t="s">
        <v>33</v>
      </c>
      <c r="AE20" s="3">
        <v>-2070.2020000000002</v>
      </c>
      <c r="AF20" s="3" t="s">
        <v>33</v>
      </c>
    </row>
    <row r="21" spans="1:32">
      <c r="A21" t="s">
        <v>23</v>
      </c>
      <c r="B21" t="s">
        <v>52</v>
      </c>
      <c r="C21" s="3">
        <v>952004.77599999995</v>
      </c>
      <c r="D21" s="3">
        <v>1503.527</v>
      </c>
      <c r="E21" s="1" t="s">
        <v>33</v>
      </c>
      <c r="F21" s="1" t="s">
        <v>33</v>
      </c>
      <c r="G21" s="1" t="s">
        <v>33</v>
      </c>
      <c r="H21" s="1" t="s">
        <v>33</v>
      </c>
      <c r="I21" s="1" t="s">
        <v>33</v>
      </c>
      <c r="J21" s="3" t="s">
        <v>33</v>
      </c>
      <c r="K21" s="3" t="s">
        <v>33</v>
      </c>
      <c r="L21" s="3" t="s">
        <v>33</v>
      </c>
      <c r="M21" s="3" t="s">
        <v>33</v>
      </c>
      <c r="N21" s="3">
        <v>1503.527</v>
      </c>
      <c r="O21" s="3" t="s">
        <v>33</v>
      </c>
      <c r="P21" s="3" t="s">
        <v>33</v>
      </c>
      <c r="Q21" s="3" t="s">
        <v>33</v>
      </c>
      <c r="R21" s="3" t="s">
        <v>33</v>
      </c>
      <c r="S21" s="3" t="s">
        <v>33</v>
      </c>
      <c r="T21" s="3" t="s">
        <v>33</v>
      </c>
      <c r="U21" s="3" t="s">
        <v>33</v>
      </c>
      <c r="V21" s="3" t="s">
        <v>33</v>
      </c>
      <c r="W21" s="3" t="s">
        <v>33</v>
      </c>
      <c r="X21" s="3" t="s">
        <v>33</v>
      </c>
      <c r="Y21" s="3">
        <v>950501.24899999995</v>
      </c>
      <c r="Z21" s="3">
        <v>4653.7969999999996</v>
      </c>
      <c r="AA21" s="3">
        <v>945847.45200000005</v>
      </c>
      <c r="AB21" s="3" t="s">
        <v>33</v>
      </c>
      <c r="AC21" s="3" t="s">
        <v>33</v>
      </c>
      <c r="AD21" s="3" t="s">
        <v>33</v>
      </c>
      <c r="AE21" s="3" t="s">
        <v>33</v>
      </c>
      <c r="AF21" s="3" t="s">
        <v>33</v>
      </c>
    </row>
    <row r="22" spans="1:32">
      <c r="A22" t="s">
        <v>53</v>
      </c>
      <c r="B22" t="s">
        <v>54</v>
      </c>
      <c r="C22" s="3">
        <v>27642648.024</v>
      </c>
      <c r="D22" s="3">
        <v>11990569.449999999</v>
      </c>
      <c r="E22" s="1">
        <v>302947.77399999998</v>
      </c>
      <c r="F22" s="1">
        <v>315969.80099999998</v>
      </c>
      <c r="G22" s="1">
        <v>219863.856</v>
      </c>
      <c r="H22" s="1">
        <v>897412.41399999999</v>
      </c>
      <c r="I22" s="1">
        <v>7063868.5449299999</v>
      </c>
      <c r="J22" s="3">
        <v>306564.58199999999</v>
      </c>
      <c r="K22" s="3">
        <v>342675.16006999998</v>
      </c>
      <c r="L22" s="3">
        <v>699246.05799999996</v>
      </c>
      <c r="M22" s="3">
        <v>212801.77</v>
      </c>
      <c r="N22" s="3">
        <v>312054.84999999998</v>
      </c>
      <c r="O22" s="3">
        <v>174446.106</v>
      </c>
      <c r="P22" s="3">
        <v>120911.697</v>
      </c>
      <c r="Q22" s="3">
        <v>56621.588000000003</v>
      </c>
      <c r="R22" s="3">
        <v>96428.316000000006</v>
      </c>
      <c r="S22" s="3">
        <v>78845.928</v>
      </c>
      <c r="T22" s="3">
        <v>195710.58100000001</v>
      </c>
      <c r="U22" s="3">
        <v>39517.237000000001</v>
      </c>
      <c r="V22" s="3">
        <v>177785.57399999999</v>
      </c>
      <c r="W22" s="3">
        <v>127922.70699999999</v>
      </c>
      <c r="X22" s="3">
        <v>248974.90599999999</v>
      </c>
      <c r="Y22" s="3">
        <v>15652078.573999999</v>
      </c>
      <c r="Z22" s="3">
        <v>10272223.726</v>
      </c>
      <c r="AA22" s="3">
        <v>1986054.392</v>
      </c>
      <c r="AB22" s="3">
        <v>3442641.6409999998</v>
      </c>
      <c r="AC22" s="3">
        <v>201986.56</v>
      </c>
      <c r="AD22" s="3">
        <v>4915877.5</v>
      </c>
      <c r="AE22" s="3">
        <v>-5166705.2450000001</v>
      </c>
      <c r="AF22" s="3">
        <v>0</v>
      </c>
    </row>
    <row r="23" spans="1:32">
      <c r="A23" t="s">
        <v>55</v>
      </c>
      <c r="B23" t="s">
        <v>56</v>
      </c>
      <c r="C23" s="3">
        <v>0</v>
      </c>
      <c r="D23" s="3"/>
      <c r="E23" s="3" t="s">
        <v>33</v>
      </c>
      <c r="F23" s="3" t="s">
        <v>33</v>
      </c>
      <c r="G23" s="3" t="s">
        <v>33</v>
      </c>
      <c r="H23" s="3" t="s">
        <v>33</v>
      </c>
      <c r="I23" s="3" t="s">
        <v>33</v>
      </c>
      <c r="J23" s="3" t="s">
        <v>33</v>
      </c>
      <c r="K23" s="3" t="s">
        <v>33</v>
      </c>
      <c r="L23" s="3" t="s">
        <v>33</v>
      </c>
      <c r="M23" s="3" t="s">
        <v>33</v>
      </c>
      <c r="N23" s="3" t="s">
        <v>33</v>
      </c>
      <c r="O23" s="3" t="s">
        <v>33</v>
      </c>
      <c r="P23" s="3" t="s">
        <v>33</v>
      </c>
      <c r="Q23" s="3" t="s">
        <v>33</v>
      </c>
      <c r="R23" s="3" t="s">
        <v>33</v>
      </c>
      <c r="S23" s="3" t="s">
        <v>33</v>
      </c>
      <c r="T23" s="3" t="s">
        <v>33</v>
      </c>
      <c r="U23" s="3" t="s">
        <v>33</v>
      </c>
      <c r="V23" s="3" t="s">
        <v>33</v>
      </c>
      <c r="W23" s="3" t="s">
        <v>33</v>
      </c>
      <c r="X23" s="3"/>
      <c r="Y23" s="3">
        <v>0</v>
      </c>
      <c r="Z23" s="3">
        <v>116743.315</v>
      </c>
      <c r="AA23" s="3">
        <v>0</v>
      </c>
      <c r="AB23" s="3">
        <v>0</v>
      </c>
      <c r="AC23" s="3">
        <v>0</v>
      </c>
      <c r="AD23" s="3">
        <v>0</v>
      </c>
      <c r="AE23" s="3">
        <v>-116743.315</v>
      </c>
      <c r="AF23" s="3">
        <v>0</v>
      </c>
    </row>
    <row r="24" spans="1:32">
      <c r="A24" t="s">
        <v>57</v>
      </c>
      <c r="B24" t="s">
        <v>58</v>
      </c>
      <c r="C24" s="3">
        <v>0</v>
      </c>
      <c r="D24" s="3" t="s">
        <v>33</v>
      </c>
      <c r="E24" s="3" t="s">
        <v>33</v>
      </c>
      <c r="F24" s="3" t="s">
        <v>33</v>
      </c>
      <c r="G24" s="3" t="s">
        <v>33</v>
      </c>
      <c r="H24" s="3" t="s">
        <v>33</v>
      </c>
      <c r="I24" s="3" t="s">
        <v>33</v>
      </c>
      <c r="J24" s="3" t="s">
        <v>33</v>
      </c>
      <c r="K24" s="3" t="s">
        <v>33</v>
      </c>
      <c r="L24" s="3" t="s">
        <v>33</v>
      </c>
      <c r="M24" s="3" t="s">
        <v>33</v>
      </c>
      <c r="N24" s="3" t="s">
        <v>33</v>
      </c>
      <c r="O24" s="3" t="s">
        <v>33</v>
      </c>
      <c r="P24" s="3" t="s">
        <v>33</v>
      </c>
      <c r="Q24" s="3" t="s">
        <v>33</v>
      </c>
      <c r="R24" s="3" t="s">
        <v>33</v>
      </c>
      <c r="S24" s="3" t="s">
        <v>33</v>
      </c>
      <c r="T24" s="3" t="s">
        <v>33</v>
      </c>
      <c r="U24" s="3" t="s">
        <v>33</v>
      </c>
      <c r="V24" s="3" t="s">
        <v>33</v>
      </c>
      <c r="W24" s="3" t="s">
        <v>33</v>
      </c>
      <c r="X24" s="3" t="s">
        <v>33</v>
      </c>
      <c r="Y24" s="3">
        <v>0</v>
      </c>
      <c r="Z24" s="3">
        <v>-178162.155</v>
      </c>
      <c r="AA24" s="3">
        <v>-1639.4749999999999</v>
      </c>
      <c r="AB24" s="3">
        <v>0</v>
      </c>
      <c r="AC24" s="3">
        <v>0</v>
      </c>
      <c r="AD24" s="3">
        <v>179801.63</v>
      </c>
      <c r="AE24" s="3">
        <v>0</v>
      </c>
      <c r="AF24" s="3">
        <v>0</v>
      </c>
    </row>
    <row r="25" spans="1:32">
      <c r="A25" t="s">
        <v>59</v>
      </c>
      <c r="B25" t="s">
        <v>60</v>
      </c>
      <c r="C25" s="3">
        <v>0</v>
      </c>
      <c r="D25" s="3" t="s">
        <v>33</v>
      </c>
      <c r="E25" s="3" t="s">
        <v>33</v>
      </c>
      <c r="F25" s="3" t="s">
        <v>33</v>
      </c>
      <c r="G25" s="3" t="s">
        <v>33</v>
      </c>
      <c r="H25" s="3" t="s">
        <v>33</v>
      </c>
      <c r="I25" s="3" t="s">
        <v>33</v>
      </c>
      <c r="J25" s="3" t="s">
        <v>33</v>
      </c>
      <c r="K25" s="3" t="s">
        <v>33</v>
      </c>
      <c r="L25" s="3" t="s">
        <v>33</v>
      </c>
      <c r="M25" s="3" t="s">
        <v>33</v>
      </c>
      <c r="N25" s="3" t="s">
        <v>33</v>
      </c>
      <c r="O25" s="3" t="s">
        <v>33</v>
      </c>
      <c r="P25" s="3" t="s">
        <v>33</v>
      </c>
      <c r="Q25" s="3" t="s">
        <v>33</v>
      </c>
      <c r="R25" s="3" t="s">
        <v>33</v>
      </c>
      <c r="S25" s="3" t="s">
        <v>33</v>
      </c>
      <c r="T25" s="3" t="s">
        <v>33</v>
      </c>
      <c r="U25" s="3" t="s">
        <v>33</v>
      </c>
      <c r="V25" s="3" t="s">
        <v>33</v>
      </c>
      <c r="W25" s="3" t="s">
        <v>33</v>
      </c>
      <c r="X25" s="3" t="s">
        <v>33</v>
      </c>
      <c r="Y25" s="3">
        <v>0</v>
      </c>
      <c r="Z25" s="3">
        <v>-61418.84</v>
      </c>
      <c r="AA25" s="3">
        <v>-1639.4749999999999</v>
      </c>
      <c r="AB25" s="3">
        <v>0</v>
      </c>
      <c r="AC25" s="3">
        <v>0</v>
      </c>
      <c r="AD25" s="3">
        <v>179801.63</v>
      </c>
      <c r="AE25" s="3">
        <v>-116743.315</v>
      </c>
      <c r="AF25" s="3">
        <v>0</v>
      </c>
    </row>
    <row r="26" spans="1:32">
      <c r="A26" t="s">
        <v>61</v>
      </c>
      <c r="B26" t="s">
        <v>62</v>
      </c>
      <c r="C26" s="3">
        <v>27642648.024</v>
      </c>
      <c r="D26" s="3">
        <v>11990569.449999999</v>
      </c>
      <c r="E26" s="3">
        <v>302947.77399999998</v>
      </c>
      <c r="F26" s="3">
        <v>315969.80099999998</v>
      </c>
      <c r="G26" s="3">
        <v>219863.856</v>
      </c>
      <c r="H26" s="3">
        <v>897412.41399999999</v>
      </c>
      <c r="I26" s="3">
        <v>7063868.5449299999</v>
      </c>
      <c r="J26" s="3">
        <v>306564.58199999999</v>
      </c>
      <c r="K26" s="3">
        <v>342675.16006999998</v>
      </c>
      <c r="L26" s="3">
        <v>699246.05799999996</v>
      </c>
      <c r="M26" s="3">
        <v>212801.77</v>
      </c>
      <c r="N26" s="3">
        <v>312054.84999999998</v>
      </c>
      <c r="O26" s="3">
        <v>174446.106</v>
      </c>
      <c r="P26" s="3">
        <v>120911.697</v>
      </c>
      <c r="Q26" s="3">
        <v>56621.588000000003</v>
      </c>
      <c r="R26" s="3">
        <v>96428.316000000006</v>
      </c>
      <c r="S26" s="3">
        <v>78845.928</v>
      </c>
      <c r="T26" s="3">
        <v>195710.58100000001</v>
      </c>
      <c r="U26" s="3">
        <v>39517.237000000001</v>
      </c>
      <c r="V26" s="3">
        <v>177785.57399999999</v>
      </c>
      <c r="W26" s="3">
        <v>127922.70699999999</v>
      </c>
      <c r="X26" s="3">
        <v>248974.90599999999</v>
      </c>
      <c r="Y26" s="3">
        <v>15652078.573999999</v>
      </c>
      <c r="Z26" s="3">
        <v>10210804.886</v>
      </c>
      <c r="AA26" s="3">
        <v>1984414.9169999999</v>
      </c>
      <c r="AB26" s="3">
        <v>3442641.6409999998</v>
      </c>
      <c r="AC26" s="3">
        <v>201986.56</v>
      </c>
      <c r="AD26" s="3">
        <v>5095679.13</v>
      </c>
      <c r="AE26" s="3">
        <v>-5283448.5599999996</v>
      </c>
      <c r="AF26" s="3">
        <v>0</v>
      </c>
    </row>
    <row r="27" spans="1:32">
      <c r="A27" t="s">
        <v>63</v>
      </c>
      <c r="B27" t="s">
        <v>64</v>
      </c>
      <c r="C27" s="3">
        <v>807818.62</v>
      </c>
      <c r="D27" s="3">
        <v>88317.082999999999</v>
      </c>
      <c r="E27" s="3">
        <v>940.62400000000002</v>
      </c>
      <c r="F27" s="3">
        <v>1080.0909999999999</v>
      </c>
      <c r="G27" s="3">
        <v>1475.6120000000001</v>
      </c>
      <c r="H27" s="3">
        <v>1649.471</v>
      </c>
      <c r="I27" s="3">
        <v>19621.573</v>
      </c>
      <c r="J27" s="3">
        <v>456.42599999999999</v>
      </c>
      <c r="K27" s="3">
        <v>679.6</v>
      </c>
      <c r="L27" s="3">
        <v>5573.6130000000003</v>
      </c>
      <c r="M27" s="3">
        <v>425.42500000000001</v>
      </c>
      <c r="N27" s="3">
        <v>334.19799999999998</v>
      </c>
      <c r="O27" s="3">
        <v>374.733</v>
      </c>
      <c r="P27" s="3">
        <v>1013.606</v>
      </c>
      <c r="Q27" s="3">
        <v>91.691000000000003</v>
      </c>
      <c r="R27" s="3">
        <v>240.50899999999999</v>
      </c>
      <c r="S27" s="3">
        <v>5167.9799999999996</v>
      </c>
      <c r="T27" s="3">
        <v>12456.605</v>
      </c>
      <c r="U27" s="3">
        <v>372.13200000000001</v>
      </c>
      <c r="V27" s="3">
        <v>1638.4870000000001</v>
      </c>
      <c r="W27" s="3">
        <v>322.02100000000002</v>
      </c>
      <c r="X27" s="3">
        <v>34402.686000000002</v>
      </c>
      <c r="Y27" s="3">
        <v>719501.53700000001</v>
      </c>
      <c r="Z27" s="3">
        <v>702551.59900000005</v>
      </c>
      <c r="AA27" s="3">
        <v>0</v>
      </c>
      <c r="AB27" s="3">
        <v>16949.370999999999</v>
      </c>
      <c r="AC27" s="3">
        <v>0</v>
      </c>
      <c r="AD27" s="3">
        <v>0.56699999999999995</v>
      </c>
      <c r="AE27" s="3">
        <v>0</v>
      </c>
      <c r="AF27" s="3">
        <v>0</v>
      </c>
    </row>
    <row r="28" spans="1:32">
      <c r="A28" t="s">
        <v>65</v>
      </c>
      <c r="B28" t="s">
        <v>66</v>
      </c>
      <c r="C28" s="3">
        <v>173251.38699999999</v>
      </c>
      <c r="D28" s="3">
        <v>78858.354000000007</v>
      </c>
      <c r="E28" s="3">
        <v>1359.4259999999999</v>
      </c>
      <c r="F28" s="3">
        <v>3839.9839999999999</v>
      </c>
      <c r="G28" s="3">
        <v>6438.6109999999999</v>
      </c>
      <c r="H28" s="3">
        <v>2198.873</v>
      </c>
      <c r="I28" s="3">
        <v>31028.19</v>
      </c>
      <c r="J28" s="3">
        <v>1063.598</v>
      </c>
      <c r="K28" s="3">
        <v>2524.6550000000002</v>
      </c>
      <c r="L28" s="3">
        <v>21635.269</v>
      </c>
      <c r="M28" s="3">
        <v>419.60899999999998</v>
      </c>
      <c r="N28" s="3">
        <v>1546.925</v>
      </c>
      <c r="O28" s="3">
        <v>534.62900000000002</v>
      </c>
      <c r="P28" s="3">
        <v>487.66699999999997</v>
      </c>
      <c r="Q28" s="3">
        <v>201.18</v>
      </c>
      <c r="R28" s="3">
        <v>458.45499999999998</v>
      </c>
      <c r="S28" s="3">
        <v>268.27</v>
      </c>
      <c r="T28" s="3">
        <v>585.66800000000001</v>
      </c>
      <c r="U28" s="3">
        <v>81.311000000000007</v>
      </c>
      <c r="V28" s="3">
        <v>347.45299999999997</v>
      </c>
      <c r="W28" s="3">
        <v>797.97799999999995</v>
      </c>
      <c r="X28" s="3">
        <v>3040.6030000000001</v>
      </c>
      <c r="Y28" s="3">
        <v>94393.032999999996</v>
      </c>
      <c r="Z28" s="3">
        <v>94105.546000000002</v>
      </c>
      <c r="AA28" s="3">
        <v>0</v>
      </c>
      <c r="AB28" s="3">
        <v>287.48700000000002</v>
      </c>
      <c r="AC28" s="3">
        <v>0</v>
      </c>
      <c r="AD28" s="3">
        <v>0</v>
      </c>
      <c r="AE28" s="3">
        <v>0</v>
      </c>
      <c r="AF28" s="3">
        <v>0</v>
      </c>
    </row>
    <row r="29" spans="1:32">
      <c r="A29" t="s">
        <v>67</v>
      </c>
      <c r="B29" t="s">
        <v>68</v>
      </c>
      <c r="C29" s="3">
        <v>634567.23300000001</v>
      </c>
      <c r="D29" s="3">
        <v>9458.7289999999994</v>
      </c>
      <c r="E29" s="3">
        <v>-418.80200000000002</v>
      </c>
      <c r="F29" s="3">
        <v>-2759.893</v>
      </c>
      <c r="G29" s="3">
        <v>-4962.9989999999998</v>
      </c>
      <c r="H29" s="3">
        <v>-549.40200000000004</v>
      </c>
      <c r="I29" s="3">
        <v>-11406.617</v>
      </c>
      <c r="J29" s="3">
        <v>-607.17200000000003</v>
      </c>
      <c r="K29" s="3">
        <v>-1845.0550000000001</v>
      </c>
      <c r="L29" s="3">
        <v>-16061.656000000001</v>
      </c>
      <c r="M29" s="3">
        <v>5.8159999999999998</v>
      </c>
      <c r="N29" s="3">
        <v>-1212.7270000000001</v>
      </c>
      <c r="O29" s="3">
        <v>-159.89599999999999</v>
      </c>
      <c r="P29" s="3">
        <v>525.93899999999996</v>
      </c>
      <c r="Q29" s="3">
        <v>-109.489</v>
      </c>
      <c r="R29" s="3">
        <v>-217.946</v>
      </c>
      <c r="S29" s="3">
        <v>4899.71</v>
      </c>
      <c r="T29" s="3">
        <v>11870.937</v>
      </c>
      <c r="U29" s="3">
        <v>290.82100000000003</v>
      </c>
      <c r="V29" s="3">
        <v>1291.0340000000001</v>
      </c>
      <c r="W29" s="3">
        <v>-475.95699999999999</v>
      </c>
      <c r="X29" s="3">
        <v>31362.082999999999</v>
      </c>
      <c r="Y29" s="3">
        <v>625108.50399999996</v>
      </c>
      <c r="Z29" s="3">
        <v>608446.05299999996</v>
      </c>
      <c r="AA29" s="3">
        <v>0</v>
      </c>
      <c r="AB29" s="3">
        <v>16661.883999999998</v>
      </c>
      <c r="AC29" s="3">
        <v>0</v>
      </c>
      <c r="AD29" s="3">
        <v>0.56699999999999995</v>
      </c>
      <c r="AE29" s="3">
        <v>0</v>
      </c>
      <c r="AF29" s="3">
        <v>0</v>
      </c>
    </row>
    <row r="30" spans="1:32">
      <c r="A30" t="s">
        <v>69</v>
      </c>
      <c r="B30" t="s">
        <v>70</v>
      </c>
      <c r="C30" s="3">
        <v>28277215.256999999</v>
      </c>
      <c r="D30" s="3">
        <v>12000028.179</v>
      </c>
      <c r="E30" s="3">
        <v>302528.97200000001</v>
      </c>
      <c r="F30" s="3">
        <v>313209.908</v>
      </c>
      <c r="G30" s="3">
        <v>214900.85699999999</v>
      </c>
      <c r="H30" s="3">
        <v>896863.01199999999</v>
      </c>
      <c r="I30" s="3">
        <v>7052461.9279300002</v>
      </c>
      <c r="J30" s="3">
        <v>305957.40999999997</v>
      </c>
      <c r="K30" s="3">
        <v>340830.10506999999</v>
      </c>
      <c r="L30" s="3">
        <v>683184.402</v>
      </c>
      <c r="M30" s="3">
        <v>212807.58600000001</v>
      </c>
      <c r="N30" s="3">
        <v>310842.12300000002</v>
      </c>
      <c r="O30" s="3">
        <v>174286.21</v>
      </c>
      <c r="P30" s="3">
        <v>121437.636</v>
      </c>
      <c r="Q30" s="3">
        <v>56512.099000000002</v>
      </c>
      <c r="R30" s="3">
        <v>96210.37</v>
      </c>
      <c r="S30" s="3">
        <v>83745.638000000006</v>
      </c>
      <c r="T30" s="3">
        <v>207581.51800000001</v>
      </c>
      <c r="U30" s="3">
        <v>39808.057999999997</v>
      </c>
      <c r="V30" s="3">
        <v>179076.60800000001</v>
      </c>
      <c r="W30" s="3">
        <v>127446.75</v>
      </c>
      <c r="X30" s="3">
        <v>280336.989</v>
      </c>
      <c r="Y30" s="3">
        <v>16277187.078</v>
      </c>
      <c r="Z30" s="3">
        <v>10880669.778999999</v>
      </c>
      <c r="AA30" s="3">
        <v>1986054.392</v>
      </c>
      <c r="AB30" s="3">
        <v>3459303.5249999999</v>
      </c>
      <c r="AC30" s="3">
        <v>201986.56</v>
      </c>
      <c r="AD30" s="3">
        <v>4915878.0669999998</v>
      </c>
      <c r="AE30" s="3">
        <v>-5166705.2450000001</v>
      </c>
      <c r="AF30" s="3">
        <v>0</v>
      </c>
    </row>
    <row r="31" spans="1:32">
      <c r="A31" t="s">
        <v>71</v>
      </c>
      <c r="B31" t="s">
        <v>72</v>
      </c>
      <c r="C31" s="3">
        <v>15642619.845000001</v>
      </c>
      <c r="D31" s="3">
        <v>15642619.845000001</v>
      </c>
      <c r="E31" s="3">
        <v>477213.24099999998</v>
      </c>
      <c r="F31" s="3">
        <v>1150003.487</v>
      </c>
      <c r="G31" s="3">
        <v>239629.06899999999</v>
      </c>
      <c r="H31" s="3">
        <v>1254255.8770000001</v>
      </c>
      <c r="I31" s="3">
        <v>2517777.90607</v>
      </c>
      <c r="J31" s="3">
        <v>1273202.8459999999</v>
      </c>
      <c r="K31" s="3">
        <v>1479990.1559299999</v>
      </c>
      <c r="L31" s="3">
        <v>1006526.25</v>
      </c>
      <c r="M31" s="3">
        <v>318878.946</v>
      </c>
      <c r="N31" s="3">
        <v>567237.52500000002</v>
      </c>
      <c r="O31" s="3">
        <v>1913831.058</v>
      </c>
      <c r="P31" s="3">
        <v>315021.15399999998</v>
      </c>
      <c r="Q31" s="3">
        <v>88990.01</v>
      </c>
      <c r="R31" s="3">
        <v>576878.89800000004</v>
      </c>
      <c r="S31" s="3">
        <v>664282.79299999995</v>
      </c>
      <c r="T31" s="3">
        <v>373679.62</v>
      </c>
      <c r="U31" s="3">
        <v>72450.748000000007</v>
      </c>
      <c r="V31" s="3">
        <v>342034.32500000001</v>
      </c>
      <c r="W31" s="3">
        <v>339068.14899999998</v>
      </c>
      <c r="X31" s="3">
        <v>671667.78700000001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</row>
    <row r="32" spans="1:32">
      <c r="A32" t="s">
        <v>73</v>
      </c>
      <c r="B32" t="s">
        <v>74</v>
      </c>
      <c r="C32" s="3">
        <v>27642648.024</v>
      </c>
      <c r="D32" s="3">
        <v>27642648.024</v>
      </c>
      <c r="E32" s="3">
        <v>779742.21299999999</v>
      </c>
      <c r="F32" s="3">
        <v>1463213.395</v>
      </c>
      <c r="G32" s="3">
        <v>454529.92599999998</v>
      </c>
      <c r="H32" s="3">
        <v>2151118.889</v>
      </c>
      <c r="I32" s="3">
        <v>9570239.8340000007</v>
      </c>
      <c r="J32" s="3">
        <v>1579160.2560000001</v>
      </c>
      <c r="K32" s="3">
        <v>1820820.2609999999</v>
      </c>
      <c r="L32" s="3">
        <v>1689710.652</v>
      </c>
      <c r="M32" s="3">
        <v>531686.53200000001</v>
      </c>
      <c r="N32" s="3">
        <v>878079.64800000004</v>
      </c>
      <c r="O32" s="3">
        <v>2088117.2679999999</v>
      </c>
      <c r="P32" s="3">
        <v>436458.79</v>
      </c>
      <c r="Q32" s="3">
        <v>145502.109</v>
      </c>
      <c r="R32" s="3">
        <v>673089.26800000004</v>
      </c>
      <c r="S32" s="3">
        <v>748028.43099999998</v>
      </c>
      <c r="T32" s="3">
        <v>581261.13800000004</v>
      </c>
      <c r="U32" s="3">
        <v>112258.806</v>
      </c>
      <c r="V32" s="3">
        <v>521110.93300000002</v>
      </c>
      <c r="W32" s="3">
        <v>466514.89899999998</v>
      </c>
      <c r="X32" s="3">
        <v>952004.77599999995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</row>
    <row r="33" spans="1:32">
      <c r="A33" t="s">
        <v>75</v>
      </c>
      <c r="B33" t="s">
        <v>76</v>
      </c>
      <c r="C33" s="3">
        <v>16277187.078</v>
      </c>
      <c r="D33" s="3">
        <v>15652078.573999999</v>
      </c>
      <c r="E33" s="3">
        <v>476794.43900000001</v>
      </c>
      <c r="F33" s="3">
        <v>1147243.594</v>
      </c>
      <c r="G33" s="3">
        <v>234666.07</v>
      </c>
      <c r="H33" s="3">
        <v>1253706.4750000001</v>
      </c>
      <c r="I33" s="3">
        <v>2506371.2890699999</v>
      </c>
      <c r="J33" s="3">
        <v>1272595.6740000001</v>
      </c>
      <c r="K33" s="3">
        <v>1478145.10093</v>
      </c>
      <c r="L33" s="3">
        <v>990464.59400000004</v>
      </c>
      <c r="M33" s="3">
        <v>318884.76199999999</v>
      </c>
      <c r="N33" s="3">
        <v>566024.79799999995</v>
      </c>
      <c r="O33" s="3">
        <v>1913671.162</v>
      </c>
      <c r="P33" s="3">
        <v>315547.09299999999</v>
      </c>
      <c r="Q33" s="3">
        <v>88880.520999999993</v>
      </c>
      <c r="R33" s="3">
        <v>576660.95200000005</v>
      </c>
      <c r="S33" s="3">
        <v>669182.50300000003</v>
      </c>
      <c r="T33" s="3">
        <v>385550.55699999997</v>
      </c>
      <c r="U33" s="3">
        <v>72741.569000000003</v>
      </c>
      <c r="V33" s="3">
        <v>343325.359</v>
      </c>
      <c r="W33" s="3">
        <v>338592.19199999998</v>
      </c>
      <c r="X33" s="3">
        <v>703029.87</v>
      </c>
      <c r="Y33" s="3">
        <v>625108.50399999996</v>
      </c>
      <c r="Z33" s="3">
        <v>608446.05299999996</v>
      </c>
      <c r="AA33" s="3">
        <v>0</v>
      </c>
      <c r="AB33" s="3">
        <v>16661.883999999998</v>
      </c>
      <c r="AC33" s="3">
        <v>0</v>
      </c>
      <c r="AD33" s="3">
        <v>0.56699999999999995</v>
      </c>
      <c r="AE33" s="3">
        <v>0</v>
      </c>
      <c r="AF33" s="3">
        <v>0</v>
      </c>
    </row>
    <row r="34" spans="1:32">
      <c r="A34" t="s">
        <v>77</v>
      </c>
      <c r="B34" t="s">
        <v>78</v>
      </c>
      <c r="C34" s="3" t="s">
        <v>33</v>
      </c>
      <c r="D34" s="3">
        <v>15642619.845000001</v>
      </c>
      <c r="E34" s="3">
        <v>477213.24099999998</v>
      </c>
      <c r="F34" s="3">
        <v>1150003.487</v>
      </c>
      <c r="G34" s="3">
        <v>239629.06899999999</v>
      </c>
      <c r="H34" s="3">
        <v>1254255.8770000001</v>
      </c>
      <c r="I34" s="3">
        <v>2517777.90607</v>
      </c>
      <c r="J34" s="3">
        <v>1273202.8459999999</v>
      </c>
      <c r="K34" s="3">
        <v>1479990.1559299999</v>
      </c>
      <c r="L34" s="3">
        <v>1006526.25</v>
      </c>
      <c r="M34" s="3">
        <v>318878.946</v>
      </c>
      <c r="N34" s="3">
        <v>567237.52500000002</v>
      </c>
      <c r="O34" s="3">
        <v>1913831.058</v>
      </c>
      <c r="P34" s="3">
        <v>315021.15399999998</v>
      </c>
      <c r="Q34" s="3">
        <v>88990.01</v>
      </c>
      <c r="R34" s="3">
        <v>576878.89800000004</v>
      </c>
      <c r="S34" s="3">
        <v>664282.79299999995</v>
      </c>
      <c r="T34" s="3">
        <v>373679.62</v>
      </c>
      <c r="U34" s="3">
        <v>72450.748000000007</v>
      </c>
      <c r="V34" s="3">
        <v>342034.32500000001</v>
      </c>
      <c r="W34" s="3">
        <v>339068.14899999998</v>
      </c>
      <c r="X34" s="3">
        <v>671667.78700000001</v>
      </c>
      <c r="Y34" s="3" t="s">
        <v>33</v>
      </c>
      <c r="Z34" s="3" t="s">
        <v>33</v>
      </c>
      <c r="AA34" s="3" t="s">
        <v>33</v>
      </c>
      <c r="AB34" s="3" t="s">
        <v>33</v>
      </c>
      <c r="AC34" s="3" t="s">
        <v>33</v>
      </c>
      <c r="AD34" s="3" t="s">
        <v>33</v>
      </c>
      <c r="AE34" s="3" t="s">
        <v>33</v>
      </c>
      <c r="AF34" s="3" t="s">
        <v>33</v>
      </c>
    </row>
    <row r="35" spans="1:32">
      <c r="A35" t="s">
        <v>79</v>
      </c>
      <c r="B35" t="s">
        <v>80</v>
      </c>
      <c r="C35" s="3" t="s">
        <v>33</v>
      </c>
      <c r="D35" s="3">
        <v>4542853.3660000004</v>
      </c>
      <c r="E35" s="3">
        <v>82001.406000000003</v>
      </c>
      <c r="F35" s="3">
        <v>71647.485000000001</v>
      </c>
      <c r="G35" s="3">
        <v>62248.735000000001</v>
      </c>
      <c r="H35" s="3">
        <v>401873.29599999997</v>
      </c>
      <c r="I35" s="3">
        <v>665153.38300000003</v>
      </c>
      <c r="J35" s="3">
        <v>45771.332000000002</v>
      </c>
      <c r="K35" s="3">
        <v>376211.90899999999</v>
      </c>
      <c r="L35" s="3">
        <v>303480.462</v>
      </c>
      <c r="M35" s="3">
        <v>54692.928</v>
      </c>
      <c r="N35" s="3">
        <v>135314.98300000001</v>
      </c>
      <c r="O35" s="3">
        <v>44894.286</v>
      </c>
      <c r="P35" s="3">
        <v>97880.921000000002</v>
      </c>
      <c r="Q35" s="3">
        <v>16258.758</v>
      </c>
      <c r="R35" s="3">
        <v>397979.56599999999</v>
      </c>
      <c r="S35" s="3">
        <v>592573.60400000005</v>
      </c>
      <c r="T35" s="3">
        <v>296923.48200000002</v>
      </c>
      <c r="U35" s="3">
        <v>18765.851999999999</v>
      </c>
      <c r="V35" s="3">
        <v>88679.123999999996</v>
      </c>
      <c r="W35" s="3">
        <v>134182.15700000001</v>
      </c>
      <c r="X35" s="3">
        <v>656319.69700000004</v>
      </c>
      <c r="Y35" s="3" t="s">
        <v>33</v>
      </c>
      <c r="Z35" s="3" t="s">
        <v>33</v>
      </c>
      <c r="AA35" s="3" t="s">
        <v>33</v>
      </c>
      <c r="AB35" s="3" t="s">
        <v>33</v>
      </c>
      <c r="AC35" s="3" t="s">
        <v>33</v>
      </c>
      <c r="AD35" s="3" t="s">
        <v>33</v>
      </c>
      <c r="AE35" s="3" t="s">
        <v>33</v>
      </c>
      <c r="AF35" s="3" t="s">
        <v>33</v>
      </c>
    </row>
    <row r="36" spans="1:32">
      <c r="A36" t="s">
        <v>81</v>
      </c>
      <c r="B36" t="s">
        <v>82</v>
      </c>
      <c r="C36" s="3" t="s">
        <v>33</v>
      </c>
      <c r="D36" s="3">
        <v>4220593.6320000002</v>
      </c>
      <c r="E36" s="3">
        <v>81823.269</v>
      </c>
      <c r="F36" s="3">
        <v>49836.31</v>
      </c>
      <c r="G36" s="3">
        <v>34404.921000000002</v>
      </c>
      <c r="H36" s="3">
        <v>354141.641</v>
      </c>
      <c r="I36" s="3">
        <v>572574.19799999997</v>
      </c>
      <c r="J36" s="3">
        <v>40585.446000000004</v>
      </c>
      <c r="K36" s="3">
        <v>355218.68699999998</v>
      </c>
      <c r="L36" s="3">
        <v>286679.12</v>
      </c>
      <c r="M36" s="3">
        <v>50322.73</v>
      </c>
      <c r="N36" s="3">
        <v>124199.226</v>
      </c>
      <c r="O36" s="3">
        <v>43045.464</v>
      </c>
      <c r="P36" s="3">
        <v>91883.994999999995</v>
      </c>
      <c r="Q36" s="3">
        <v>9697.2009999999991</v>
      </c>
      <c r="R36" s="3">
        <v>363786.92</v>
      </c>
      <c r="S36" s="3">
        <v>586094.723</v>
      </c>
      <c r="T36" s="3">
        <v>289242.467</v>
      </c>
      <c r="U36" s="3">
        <v>18005.412</v>
      </c>
      <c r="V36" s="3">
        <v>86194.66</v>
      </c>
      <c r="W36" s="3">
        <v>132901.92600000001</v>
      </c>
      <c r="X36" s="3">
        <v>649955.31599999999</v>
      </c>
      <c r="Y36" s="3" t="s">
        <v>33</v>
      </c>
      <c r="Z36" s="3" t="s">
        <v>33</v>
      </c>
      <c r="AA36" s="3" t="s">
        <v>33</v>
      </c>
      <c r="AB36" s="3" t="s">
        <v>33</v>
      </c>
      <c r="AC36" s="3" t="s">
        <v>33</v>
      </c>
      <c r="AD36" s="3" t="s">
        <v>33</v>
      </c>
      <c r="AE36" s="3" t="s">
        <v>33</v>
      </c>
      <c r="AF36" s="3" t="s">
        <v>33</v>
      </c>
    </row>
    <row r="37" spans="1:32">
      <c r="A37" t="s">
        <v>83</v>
      </c>
      <c r="B37" t="s">
        <v>84</v>
      </c>
      <c r="C37" s="3" t="s">
        <v>33</v>
      </c>
      <c r="D37" s="3">
        <v>1888068.8019999999</v>
      </c>
      <c r="E37" s="3">
        <v>80966.982999999993</v>
      </c>
      <c r="F37" s="3">
        <v>32179.348000000002</v>
      </c>
      <c r="G37" s="3">
        <v>21104.705999999998</v>
      </c>
      <c r="H37" s="3">
        <v>261529.652</v>
      </c>
      <c r="I37" s="3">
        <v>363114.47100000002</v>
      </c>
      <c r="J37" s="3">
        <v>25694.438999999998</v>
      </c>
      <c r="K37" s="3">
        <v>285538.44199999998</v>
      </c>
      <c r="L37" s="3">
        <v>220948.815</v>
      </c>
      <c r="M37" s="3">
        <v>36616.536</v>
      </c>
      <c r="N37" s="3">
        <v>0</v>
      </c>
      <c r="O37" s="3">
        <v>28871.183000000001</v>
      </c>
      <c r="P37" s="3">
        <v>44040.71</v>
      </c>
      <c r="Q37" s="3">
        <v>6421.732</v>
      </c>
      <c r="R37" s="3">
        <v>229251.39300000001</v>
      </c>
      <c r="S37" s="3">
        <v>37033.659</v>
      </c>
      <c r="T37" s="3">
        <v>15084.058000000001</v>
      </c>
      <c r="U37" s="3">
        <v>7114.308</v>
      </c>
      <c r="V37" s="3">
        <v>68890.555999999997</v>
      </c>
      <c r="W37" s="3">
        <v>123667.811</v>
      </c>
      <c r="X37" s="3">
        <v>0</v>
      </c>
      <c r="Y37" s="3" t="s">
        <v>33</v>
      </c>
      <c r="Z37" s="3" t="s">
        <v>33</v>
      </c>
      <c r="AA37" s="3" t="s">
        <v>33</v>
      </c>
      <c r="AB37" s="3" t="s">
        <v>33</v>
      </c>
      <c r="AC37" s="3" t="s">
        <v>33</v>
      </c>
      <c r="AD37" s="3" t="s">
        <v>33</v>
      </c>
      <c r="AE37" s="3" t="s">
        <v>33</v>
      </c>
      <c r="AF37" s="3" t="s">
        <v>33</v>
      </c>
    </row>
    <row r="38" spans="1:32">
      <c r="A38" t="s">
        <v>85</v>
      </c>
      <c r="B38" t="s">
        <v>86</v>
      </c>
      <c r="C38" s="3" t="s">
        <v>33</v>
      </c>
      <c r="D38" s="3">
        <v>1760592.1170000001</v>
      </c>
      <c r="E38" s="3">
        <v>581.00300000000004</v>
      </c>
      <c r="F38" s="3">
        <v>8393.741</v>
      </c>
      <c r="G38" s="3">
        <v>6057.7060000000001</v>
      </c>
      <c r="H38" s="3">
        <v>56044.233999999997</v>
      </c>
      <c r="I38" s="3">
        <v>135482.141</v>
      </c>
      <c r="J38" s="3">
        <v>9521.9500000000007</v>
      </c>
      <c r="K38" s="3">
        <v>38315.913999999997</v>
      </c>
      <c r="L38" s="3">
        <v>41526.631000000001</v>
      </c>
      <c r="M38" s="3">
        <v>5954.3770000000004</v>
      </c>
      <c r="N38" s="3">
        <v>109852.031</v>
      </c>
      <c r="O38" s="3">
        <v>9010.0059999999994</v>
      </c>
      <c r="P38" s="3">
        <v>35744.419000000002</v>
      </c>
      <c r="Q38" s="3">
        <v>2855.1559999999999</v>
      </c>
      <c r="R38" s="3">
        <v>85446.596999999994</v>
      </c>
      <c r="S38" s="3">
        <v>476963.13699999999</v>
      </c>
      <c r="T38" s="3">
        <v>173661.14199999999</v>
      </c>
      <c r="U38" s="3">
        <v>7920.3239999999996</v>
      </c>
      <c r="V38" s="3">
        <v>7415.0330000000004</v>
      </c>
      <c r="W38" s="3">
        <v>5928.5510000000004</v>
      </c>
      <c r="X38" s="3">
        <v>543918.02399999998</v>
      </c>
      <c r="Y38" s="3" t="s">
        <v>33</v>
      </c>
      <c r="Z38" s="3" t="s">
        <v>33</v>
      </c>
      <c r="AA38" s="3" t="s">
        <v>33</v>
      </c>
      <c r="AB38" s="3" t="s">
        <v>33</v>
      </c>
      <c r="AC38" s="3" t="s">
        <v>33</v>
      </c>
      <c r="AD38" s="3" t="s">
        <v>33</v>
      </c>
      <c r="AE38" s="3" t="s">
        <v>33</v>
      </c>
      <c r="AF38" s="3" t="s">
        <v>33</v>
      </c>
    </row>
    <row r="39" spans="1:32">
      <c r="A39" t="s">
        <v>87</v>
      </c>
      <c r="B39" t="s">
        <v>88</v>
      </c>
      <c r="C39" s="3" t="s">
        <v>33</v>
      </c>
      <c r="D39" s="3">
        <v>571932.71299999999</v>
      </c>
      <c r="E39" s="3">
        <v>275.28300000000002</v>
      </c>
      <c r="F39" s="3">
        <v>9263.2209999999995</v>
      </c>
      <c r="G39" s="3">
        <v>7242.509</v>
      </c>
      <c r="H39" s="3">
        <v>36567.754999999997</v>
      </c>
      <c r="I39" s="3">
        <v>73977.585999999996</v>
      </c>
      <c r="J39" s="3">
        <v>5369.0569999999998</v>
      </c>
      <c r="K39" s="3">
        <v>31364.330999999998</v>
      </c>
      <c r="L39" s="3">
        <v>24203.673999999999</v>
      </c>
      <c r="M39" s="3">
        <v>7751.817</v>
      </c>
      <c r="N39" s="3">
        <v>14347.195</v>
      </c>
      <c r="O39" s="3">
        <v>5164.2749999999996</v>
      </c>
      <c r="P39" s="3">
        <v>12098.866</v>
      </c>
      <c r="Q39" s="3">
        <v>420.31299999999999</v>
      </c>
      <c r="R39" s="3">
        <v>49088.93</v>
      </c>
      <c r="S39" s="3">
        <v>72097.926999999996</v>
      </c>
      <c r="T39" s="3">
        <v>100497.26700000001</v>
      </c>
      <c r="U39" s="3">
        <v>2970.78</v>
      </c>
      <c r="V39" s="3">
        <v>9889.0709999999999</v>
      </c>
      <c r="W39" s="3">
        <v>3305.5639999999999</v>
      </c>
      <c r="X39" s="3">
        <v>106037.292</v>
      </c>
      <c r="Y39" s="3" t="s">
        <v>33</v>
      </c>
      <c r="Z39" s="3" t="s">
        <v>33</v>
      </c>
      <c r="AA39" s="3" t="s">
        <v>33</v>
      </c>
      <c r="AB39" s="3" t="s">
        <v>33</v>
      </c>
      <c r="AC39" s="3" t="s">
        <v>33</v>
      </c>
      <c r="AD39" s="3" t="s">
        <v>33</v>
      </c>
      <c r="AE39" s="3" t="s">
        <v>33</v>
      </c>
      <c r="AF39" s="3" t="s">
        <v>33</v>
      </c>
    </row>
    <row r="40" spans="1:32">
      <c r="A40" t="s">
        <v>89</v>
      </c>
      <c r="B40" t="s">
        <v>90</v>
      </c>
      <c r="C40" s="3" t="s">
        <v>33</v>
      </c>
      <c r="D40" s="3">
        <v>322259.734</v>
      </c>
      <c r="E40" s="3">
        <v>178.137</v>
      </c>
      <c r="F40" s="3">
        <v>21811.174999999999</v>
      </c>
      <c r="G40" s="3">
        <v>27843.813999999998</v>
      </c>
      <c r="H40" s="3">
        <v>47731.654999999999</v>
      </c>
      <c r="I40" s="3">
        <v>92579.184999999998</v>
      </c>
      <c r="J40" s="3">
        <v>5185.8860000000004</v>
      </c>
      <c r="K40" s="3">
        <v>20993.222000000002</v>
      </c>
      <c r="L40" s="3">
        <v>16801.342000000001</v>
      </c>
      <c r="M40" s="3">
        <v>4370.1980000000003</v>
      </c>
      <c r="N40" s="3">
        <v>11115.757</v>
      </c>
      <c r="O40" s="3">
        <v>1848.8219999999999</v>
      </c>
      <c r="P40" s="3">
        <v>5996.9260000000004</v>
      </c>
      <c r="Q40" s="3">
        <v>6561.5569999999998</v>
      </c>
      <c r="R40" s="3">
        <v>34192.646000000001</v>
      </c>
      <c r="S40" s="3">
        <v>6478.8810000000003</v>
      </c>
      <c r="T40" s="3">
        <v>7681.0150000000003</v>
      </c>
      <c r="U40" s="3">
        <v>760.44</v>
      </c>
      <c r="V40" s="3">
        <v>2484.4639999999999</v>
      </c>
      <c r="W40" s="3">
        <v>1280.231</v>
      </c>
      <c r="X40" s="3">
        <v>6364.3810000000003</v>
      </c>
      <c r="Y40" s="3" t="s">
        <v>33</v>
      </c>
      <c r="Z40" s="3" t="s">
        <v>33</v>
      </c>
      <c r="AA40" s="3" t="s">
        <v>33</v>
      </c>
      <c r="AB40" s="3" t="s">
        <v>33</v>
      </c>
      <c r="AC40" s="3" t="s">
        <v>33</v>
      </c>
      <c r="AD40" s="3" t="s">
        <v>33</v>
      </c>
      <c r="AE40" s="3" t="s">
        <v>33</v>
      </c>
      <c r="AF40" s="3" t="s">
        <v>33</v>
      </c>
    </row>
    <row r="41" spans="1:32">
      <c r="A41" t="s">
        <v>91</v>
      </c>
      <c r="B41" t="s">
        <v>92</v>
      </c>
      <c r="C41" s="3" t="s">
        <v>33</v>
      </c>
      <c r="D41" s="3">
        <v>87418.505999999994</v>
      </c>
      <c r="E41" s="3">
        <v>18.427</v>
      </c>
      <c r="F41" s="3">
        <v>1064.97</v>
      </c>
      <c r="G41" s="3">
        <v>2788.893</v>
      </c>
      <c r="H41" s="3">
        <v>4411.9269999999997</v>
      </c>
      <c r="I41" s="3">
        <v>32248.947</v>
      </c>
      <c r="J41" s="3">
        <v>9213.19</v>
      </c>
      <c r="K41" s="3">
        <v>5782.9160000000002</v>
      </c>
      <c r="L41" s="3">
        <v>-1701.8530000000001</v>
      </c>
      <c r="M41" s="3">
        <v>1250.03</v>
      </c>
      <c r="N41" s="3">
        <v>15597.616</v>
      </c>
      <c r="O41" s="3">
        <v>412.37799999999999</v>
      </c>
      <c r="P41" s="3">
        <v>470.11700000000002</v>
      </c>
      <c r="Q41" s="3">
        <v>1279.3610000000001</v>
      </c>
      <c r="R41" s="3">
        <v>410.09300000000002</v>
      </c>
      <c r="S41" s="3">
        <v>1278.2650000000001</v>
      </c>
      <c r="T41" s="3">
        <v>1235.0719999999999</v>
      </c>
      <c r="U41" s="3">
        <v>2403.114</v>
      </c>
      <c r="V41" s="3">
        <v>443.702</v>
      </c>
      <c r="W41" s="3">
        <v>147.48599999999999</v>
      </c>
      <c r="X41" s="3">
        <v>8663.8549999999996</v>
      </c>
      <c r="Y41" s="3" t="s">
        <v>33</v>
      </c>
      <c r="Z41" s="3" t="s">
        <v>33</v>
      </c>
      <c r="AA41" s="3" t="s">
        <v>33</v>
      </c>
      <c r="AB41" s="3" t="s">
        <v>33</v>
      </c>
      <c r="AC41" s="3" t="s">
        <v>33</v>
      </c>
      <c r="AD41" s="3" t="s">
        <v>33</v>
      </c>
      <c r="AE41" s="3" t="s">
        <v>33</v>
      </c>
      <c r="AF41" s="3" t="s">
        <v>33</v>
      </c>
    </row>
    <row r="42" spans="1:32">
      <c r="A42" t="s">
        <v>93</v>
      </c>
      <c r="B42" t="s">
        <v>94</v>
      </c>
      <c r="C42" s="3" t="s">
        <v>33</v>
      </c>
      <c r="D42" s="3">
        <v>92937.729000000007</v>
      </c>
      <c r="E42" s="3">
        <v>18.427</v>
      </c>
      <c r="F42" s="3">
        <v>1064.97</v>
      </c>
      <c r="G42" s="3">
        <v>2788.893</v>
      </c>
      <c r="H42" s="3">
        <v>4430.7370000000001</v>
      </c>
      <c r="I42" s="3">
        <v>32248.947</v>
      </c>
      <c r="J42" s="3">
        <v>9213.19</v>
      </c>
      <c r="K42" s="3">
        <v>5783.0349999999999</v>
      </c>
      <c r="L42" s="3">
        <v>3656.424</v>
      </c>
      <c r="M42" s="3">
        <v>1250.03</v>
      </c>
      <c r="N42" s="3">
        <v>15597.616</v>
      </c>
      <c r="O42" s="3">
        <v>464.88499999999999</v>
      </c>
      <c r="P42" s="3">
        <v>559.62699999999995</v>
      </c>
      <c r="Q42" s="3">
        <v>1279.3610000000001</v>
      </c>
      <c r="R42" s="3">
        <v>410.09300000000002</v>
      </c>
      <c r="S42" s="3">
        <v>1278.2650000000001</v>
      </c>
      <c r="T42" s="3">
        <v>1235.0719999999999</v>
      </c>
      <c r="U42" s="3">
        <v>2403.114</v>
      </c>
      <c r="V42" s="3">
        <v>443.702</v>
      </c>
      <c r="W42" s="3">
        <v>147.48599999999999</v>
      </c>
      <c r="X42" s="3">
        <v>8663.8549999999996</v>
      </c>
      <c r="Y42" s="3" t="s">
        <v>33</v>
      </c>
      <c r="Z42" s="3" t="s">
        <v>33</v>
      </c>
      <c r="AA42" s="3" t="s">
        <v>33</v>
      </c>
      <c r="AB42" s="3" t="s">
        <v>33</v>
      </c>
      <c r="AC42" s="3" t="s">
        <v>33</v>
      </c>
      <c r="AD42" s="3" t="s">
        <v>33</v>
      </c>
      <c r="AE42" s="3" t="s">
        <v>33</v>
      </c>
      <c r="AF42" s="3" t="s">
        <v>33</v>
      </c>
    </row>
    <row r="43" spans="1:32">
      <c r="A43" t="s">
        <v>95</v>
      </c>
      <c r="B43" t="s">
        <v>96</v>
      </c>
      <c r="C43" s="3" t="s">
        <v>33</v>
      </c>
      <c r="D43" s="3">
        <v>5519.223</v>
      </c>
      <c r="E43" s="3">
        <v>0</v>
      </c>
      <c r="F43" s="3">
        <v>0</v>
      </c>
      <c r="G43" s="3">
        <v>0</v>
      </c>
      <c r="H43" s="3">
        <v>18.809999999999999</v>
      </c>
      <c r="I43" s="3">
        <v>0</v>
      </c>
      <c r="J43" s="3">
        <v>0</v>
      </c>
      <c r="K43" s="3">
        <v>0.11899999999999999</v>
      </c>
      <c r="L43" s="3">
        <v>5358.277</v>
      </c>
      <c r="M43" s="3">
        <v>0</v>
      </c>
      <c r="N43" s="3">
        <v>0</v>
      </c>
      <c r="O43" s="3">
        <v>52.506999999999998</v>
      </c>
      <c r="P43" s="3">
        <v>89.51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 t="s">
        <v>33</v>
      </c>
      <c r="Z43" s="3" t="s">
        <v>33</v>
      </c>
      <c r="AA43" s="3" t="s">
        <v>33</v>
      </c>
      <c r="AB43" s="3" t="s">
        <v>33</v>
      </c>
      <c r="AC43" s="3" t="s">
        <v>33</v>
      </c>
      <c r="AD43" s="3" t="s">
        <v>33</v>
      </c>
      <c r="AE43" s="3" t="s">
        <v>33</v>
      </c>
      <c r="AF43" s="3" t="s">
        <v>33</v>
      </c>
    </row>
    <row r="44" spans="1:32">
      <c r="A44" t="s">
        <v>97</v>
      </c>
      <c r="B44" t="s">
        <v>98</v>
      </c>
      <c r="C44" s="3" t="s">
        <v>33</v>
      </c>
      <c r="D44" s="3">
        <v>11012347.972999999</v>
      </c>
      <c r="E44" s="3">
        <v>395193.408</v>
      </c>
      <c r="F44" s="3">
        <v>1077291.0319999999</v>
      </c>
      <c r="G44" s="3">
        <v>174591.44099999999</v>
      </c>
      <c r="H44" s="3">
        <v>847970.65399999998</v>
      </c>
      <c r="I44" s="3">
        <v>1820375.57607</v>
      </c>
      <c r="J44" s="3">
        <v>1218218.324</v>
      </c>
      <c r="K44" s="3">
        <v>1097995.3309299999</v>
      </c>
      <c r="L44" s="3">
        <v>704747.64099999995</v>
      </c>
      <c r="M44" s="3">
        <v>262935.98800000001</v>
      </c>
      <c r="N44" s="3">
        <v>416324.92599999998</v>
      </c>
      <c r="O44" s="3">
        <v>1868524.3940000001</v>
      </c>
      <c r="P44" s="3">
        <v>216670.11600000001</v>
      </c>
      <c r="Q44" s="3">
        <v>71451.891000000003</v>
      </c>
      <c r="R44" s="3">
        <v>178489.239</v>
      </c>
      <c r="S44" s="3">
        <v>70430.923999999999</v>
      </c>
      <c r="T44" s="3">
        <v>75521.066000000006</v>
      </c>
      <c r="U44" s="3">
        <v>51281.781999999999</v>
      </c>
      <c r="V44" s="3">
        <v>252911.49900000001</v>
      </c>
      <c r="W44" s="3">
        <v>204738.50599999999</v>
      </c>
      <c r="X44" s="3">
        <v>6684.2349999999997</v>
      </c>
      <c r="Y44" s="3" t="s">
        <v>33</v>
      </c>
      <c r="Z44" s="3" t="s">
        <v>33</v>
      </c>
      <c r="AA44" s="3" t="s">
        <v>33</v>
      </c>
      <c r="AB44" s="3" t="s">
        <v>33</v>
      </c>
      <c r="AC44" s="3" t="s">
        <v>33</v>
      </c>
      <c r="AD44" s="3" t="s">
        <v>33</v>
      </c>
      <c r="AE44" s="3" t="s">
        <v>33</v>
      </c>
      <c r="AF44" s="3" t="s">
        <v>33</v>
      </c>
    </row>
    <row r="45" spans="1:32">
      <c r="A45" t="s">
        <v>99</v>
      </c>
      <c r="B45" t="s">
        <v>100</v>
      </c>
      <c r="C45" s="3" t="s">
        <v>33</v>
      </c>
      <c r="D45" s="3">
        <v>27642648.024</v>
      </c>
      <c r="E45" s="3">
        <v>779742.21299999999</v>
      </c>
      <c r="F45" s="3">
        <v>1463213.395</v>
      </c>
      <c r="G45" s="3">
        <v>454529.92599999998</v>
      </c>
      <c r="H45" s="3">
        <v>2151118.889</v>
      </c>
      <c r="I45" s="3">
        <v>9570239.8340000007</v>
      </c>
      <c r="J45" s="3">
        <v>1579160.2560000001</v>
      </c>
      <c r="K45" s="3">
        <v>1820820.2609999999</v>
      </c>
      <c r="L45" s="3">
        <v>1689710.652</v>
      </c>
      <c r="M45" s="3">
        <v>531686.53200000001</v>
      </c>
      <c r="N45" s="3">
        <v>878079.64800000004</v>
      </c>
      <c r="O45" s="3">
        <v>2088117.2679999999</v>
      </c>
      <c r="P45" s="3">
        <v>436458.79</v>
      </c>
      <c r="Q45" s="3">
        <v>145502.109</v>
      </c>
      <c r="R45" s="3">
        <v>673089.26800000004</v>
      </c>
      <c r="S45" s="3">
        <v>748028.43099999998</v>
      </c>
      <c r="T45" s="3">
        <v>581261.13800000004</v>
      </c>
      <c r="U45" s="3">
        <v>112258.806</v>
      </c>
      <c r="V45" s="3">
        <v>521110.93300000002</v>
      </c>
      <c r="W45" s="3">
        <v>466514.89899999998</v>
      </c>
      <c r="X45" s="3">
        <v>952004.77599999995</v>
      </c>
      <c r="Y45" s="3" t="s">
        <v>33</v>
      </c>
      <c r="Z45" s="3" t="s">
        <v>33</v>
      </c>
      <c r="AA45" s="3" t="s">
        <v>33</v>
      </c>
      <c r="AB45" s="3" t="s">
        <v>33</v>
      </c>
      <c r="AC45" s="3" t="s">
        <v>33</v>
      </c>
      <c r="AD45" s="3" t="s">
        <v>33</v>
      </c>
      <c r="AE45" s="3" t="s">
        <v>33</v>
      </c>
      <c r="AF45" s="3" t="s">
        <v>33</v>
      </c>
    </row>
    <row r="46" spans="1:32">
      <c r="A46" t="s">
        <v>101</v>
      </c>
      <c r="B46" t="s">
        <v>102</v>
      </c>
      <c r="C46" s="3" t="s">
        <v>33</v>
      </c>
      <c r="D46" s="3">
        <v>57465990</v>
      </c>
      <c r="E46" s="3">
        <v>7114055</v>
      </c>
      <c r="F46" s="3">
        <v>373167</v>
      </c>
      <c r="G46" s="3">
        <v>221250</v>
      </c>
      <c r="H46" s="3">
        <v>5957483</v>
      </c>
      <c r="I46" s="3">
        <v>8166125</v>
      </c>
      <c r="J46" s="3">
        <v>1304024</v>
      </c>
      <c r="K46" s="3">
        <v>9701113</v>
      </c>
      <c r="L46" s="3">
        <v>2484267</v>
      </c>
      <c r="M46" s="3">
        <v>282456</v>
      </c>
      <c r="N46" s="3">
        <v>473283</v>
      </c>
      <c r="O46" s="3">
        <v>743020</v>
      </c>
      <c r="P46" s="3">
        <v>896929</v>
      </c>
      <c r="Q46" s="3">
        <v>33543</v>
      </c>
      <c r="R46" s="3">
        <v>4642171</v>
      </c>
      <c r="S46" s="3">
        <v>2535434</v>
      </c>
      <c r="T46" s="3">
        <v>1440303</v>
      </c>
      <c r="U46" s="3">
        <v>353399</v>
      </c>
      <c r="V46" s="3">
        <v>2560539</v>
      </c>
      <c r="W46" s="3">
        <v>5603262</v>
      </c>
      <c r="X46" s="3">
        <v>2580167</v>
      </c>
      <c r="Y46" s="3" t="s">
        <v>33</v>
      </c>
      <c r="Z46" s="3" t="s">
        <v>33</v>
      </c>
      <c r="AA46" s="3" t="s">
        <v>33</v>
      </c>
      <c r="AB46" s="3" t="s">
        <v>33</v>
      </c>
      <c r="AC46" s="3" t="s">
        <v>33</v>
      </c>
      <c r="AD46" s="3" t="s">
        <v>33</v>
      </c>
      <c r="AE46" s="3" t="s">
        <v>33</v>
      </c>
      <c r="AF46" s="3" t="s">
        <v>33</v>
      </c>
    </row>
    <row r="47" spans="1:32">
      <c r="A47" t="s">
        <v>103</v>
      </c>
      <c r="B47" t="s">
        <v>104</v>
      </c>
      <c r="C47" s="3" t="s">
        <v>33</v>
      </c>
      <c r="D47" s="3">
        <v>53715941</v>
      </c>
      <c r="E47" s="3">
        <v>7099327</v>
      </c>
      <c r="F47" s="3">
        <v>316055</v>
      </c>
      <c r="G47" s="3">
        <v>213688</v>
      </c>
      <c r="H47" s="3">
        <v>5851145</v>
      </c>
      <c r="I47" s="3">
        <v>7095444</v>
      </c>
      <c r="J47" s="3">
        <v>1001090</v>
      </c>
      <c r="K47" s="3">
        <v>8878353</v>
      </c>
      <c r="L47" s="3">
        <v>2307223</v>
      </c>
      <c r="M47" s="3">
        <v>186400</v>
      </c>
      <c r="N47" s="3">
        <v>289356</v>
      </c>
      <c r="O47" s="3">
        <v>668195</v>
      </c>
      <c r="P47" s="3">
        <v>781129</v>
      </c>
      <c r="Q47" s="3">
        <v>23995</v>
      </c>
      <c r="R47" s="3">
        <v>4512077</v>
      </c>
      <c r="S47" s="3">
        <v>2433048</v>
      </c>
      <c r="T47" s="3">
        <v>1375896</v>
      </c>
      <c r="U47" s="3">
        <v>300954</v>
      </c>
      <c r="V47" s="3">
        <v>2269771</v>
      </c>
      <c r="W47" s="3">
        <v>5532628</v>
      </c>
      <c r="X47" s="3">
        <v>2580167</v>
      </c>
      <c r="Y47" s="3" t="s">
        <v>33</v>
      </c>
      <c r="Z47" s="3" t="s">
        <v>33</v>
      </c>
      <c r="AA47" s="3" t="s">
        <v>33</v>
      </c>
      <c r="AB47" s="3" t="s">
        <v>33</v>
      </c>
      <c r="AC47" s="3" t="s">
        <v>33</v>
      </c>
      <c r="AD47" s="3" t="s">
        <v>33</v>
      </c>
      <c r="AE47" s="3" t="s">
        <v>33</v>
      </c>
      <c r="AF47" s="3" t="s">
        <v>33</v>
      </c>
    </row>
    <row r="48" spans="1:32">
      <c r="A48" t="s">
        <v>105</v>
      </c>
      <c r="B48" t="s">
        <v>106</v>
      </c>
      <c r="C48" s="3" t="s">
        <v>33</v>
      </c>
      <c r="D48" s="3">
        <v>36615312</v>
      </c>
      <c r="E48" s="3">
        <v>2674025</v>
      </c>
      <c r="F48" s="3">
        <v>307878</v>
      </c>
      <c r="G48" s="3">
        <v>209963</v>
      </c>
      <c r="H48" s="3">
        <v>4679026</v>
      </c>
      <c r="I48" s="3">
        <v>5279993</v>
      </c>
      <c r="J48" s="3">
        <v>765238</v>
      </c>
      <c r="K48" s="3">
        <v>3767907</v>
      </c>
      <c r="L48" s="3">
        <v>2162843</v>
      </c>
      <c r="M48" s="3">
        <v>174415</v>
      </c>
      <c r="N48" s="3">
        <v>289356</v>
      </c>
      <c r="O48" s="3">
        <v>542729</v>
      </c>
      <c r="P48" s="3">
        <v>572201</v>
      </c>
      <c r="Q48" s="3">
        <v>23859</v>
      </c>
      <c r="R48" s="3">
        <v>4354692</v>
      </c>
      <c r="S48" s="3">
        <v>2334206</v>
      </c>
      <c r="T48" s="3">
        <v>1089782</v>
      </c>
      <c r="U48" s="3">
        <v>166587</v>
      </c>
      <c r="V48" s="3">
        <v>1313839</v>
      </c>
      <c r="W48" s="3">
        <v>3326606</v>
      </c>
      <c r="X48" s="3">
        <v>2580167</v>
      </c>
      <c r="Y48" s="3" t="s">
        <v>33</v>
      </c>
      <c r="Z48" s="3" t="s">
        <v>33</v>
      </c>
      <c r="AA48" s="3" t="s">
        <v>33</v>
      </c>
      <c r="AB48" s="3" t="s">
        <v>33</v>
      </c>
      <c r="AC48" s="3" t="s">
        <v>33</v>
      </c>
      <c r="AD48" s="3" t="s">
        <v>33</v>
      </c>
      <c r="AE48" s="3" t="s">
        <v>33</v>
      </c>
      <c r="AF48" s="3" t="s">
        <v>33</v>
      </c>
    </row>
    <row r="49" spans="1:32">
      <c r="A49" t="s">
        <v>107</v>
      </c>
      <c r="B49" t="s">
        <v>108</v>
      </c>
      <c r="C49" s="3" t="s">
        <v>33</v>
      </c>
      <c r="D49" s="3">
        <v>28007176</v>
      </c>
      <c r="E49" s="3">
        <v>2662305</v>
      </c>
      <c r="F49" s="3">
        <v>254656</v>
      </c>
      <c r="G49" s="3">
        <v>169482</v>
      </c>
      <c r="H49" s="3">
        <v>4305679</v>
      </c>
      <c r="I49" s="3">
        <v>4592653</v>
      </c>
      <c r="J49" s="3">
        <v>692685</v>
      </c>
      <c r="K49" s="3">
        <v>3580080</v>
      </c>
      <c r="L49" s="3">
        <v>1856795</v>
      </c>
      <c r="M49" s="3">
        <v>150435</v>
      </c>
      <c r="N49" s="3">
        <v>0</v>
      </c>
      <c r="O49" s="3">
        <v>438439</v>
      </c>
      <c r="P49" s="3">
        <v>381662</v>
      </c>
      <c r="Q49" s="3">
        <v>15620</v>
      </c>
      <c r="R49" s="3">
        <v>3481080</v>
      </c>
      <c r="S49" s="3">
        <v>533808</v>
      </c>
      <c r="T49" s="3">
        <v>248719</v>
      </c>
      <c r="U49" s="3">
        <v>128211</v>
      </c>
      <c r="V49" s="3">
        <v>1255553</v>
      </c>
      <c r="W49" s="3">
        <v>3259314</v>
      </c>
      <c r="X49" s="3">
        <v>0</v>
      </c>
      <c r="Y49" s="3" t="s">
        <v>33</v>
      </c>
      <c r="Z49" s="3" t="s">
        <v>33</v>
      </c>
      <c r="AA49" s="3" t="s">
        <v>33</v>
      </c>
      <c r="AB49" s="3" t="s">
        <v>33</v>
      </c>
      <c r="AC49" s="3" t="s">
        <v>33</v>
      </c>
      <c r="AD49" s="3" t="s">
        <v>33</v>
      </c>
      <c r="AE49" s="3" t="s">
        <v>33</v>
      </c>
      <c r="AF49" s="3" t="s">
        <v>33</v>
      </c>
    </row>
    <row r="50" spans="1:32">
      <c r="A50" t="s">
        <v>109</v>
      </c>
      <c r="B50" t="s">
        <v>110</v>
      </c>
      <c r="C50" s="3" t="s">
        <v>33</v>
      </c>
      <c r="D50" s="3">
        <v>8608136</v>
      </c>
      <c r="E50" s="3">
        <v>11720</v>
      </c>
      <c r="F50" s="3">
        <v>53222</v>
      </c>
      <c r="G50" s="3">
        <v>40481</v>
      </c>
      <c r="H50" s="3">
        <v>373347</v>
      </c>
      <c r="I50" s="3">
        <v>687340</v>
      </c>
      <c r="J50" s="3">
        <v>72553</v>
      </c>
      <c r="K50" s="3">
        <v>187827</v>
      </c>
      <c r="L50" s="3">
        <v>306048</v>
      </c>
      <c r="M50" s="3">
        <v>23980</v>
      </c>
      <c r="N50" s="3">
        <v>289356</v>
      </c>
      <c r="O50" s="3">
        <v>104290</v>
      </c>
      <c r="P50" s="3">
        <v>190539</v>
      </c>
      <c r="Q50" s="3">
        <v>8239</v>
      </c>
      <c r="R50" s="3">
        <v>873612</v>
      </c>
      <c r="S50" s="3">
        <v>1800398</v>
      </c>
      <c r="T50" s="3">
        <v>841063</v>
      </c>
      <c r="U50" s="3">
        <v>38376</v>
      </c>
      <c r="V50" s="3">
        <v>58286</v>
      </c>
      <c r="W50" s="3">
        <v>67292</v>
      </c>
      <c r="X50" s="3">
        <v>2580167</v>
      </c>
      <c r="Y50" s="3" t="s">
        <v>33</v>
      </c>
      <c r="Z50" s="3" t="s">
        <v>33</v>
      </c>
      <c r="AA50" s="3" t="s">
        <v>33</v>
      </c>
      <c r="AB50" s="3" t="s">
        <v>33</v>
      </c>
      <c r="AC50" s="3" t="s">
        <v>33</v>
      </c>
      <c r="AD50" s="3" t="s">
        <v>33</v>
      </c>
      <c r="AE50" s="3" t="s">
        <v>33</v>
      </c>
      <c r="AF50" s="3" t="s">
        <v>33</v>
      </c>
    </row>
    <row r="51" spans="1:32">
      <c r="A51" t="s">
        <v>111</v>
      </c>
      <c r="B51" t="s">
        <v>112</v>
      </c>
      <c r="C51" s="3" t="s">
        <v>33</v>
      </c>
      <c r="D51" s="3">
        <v>17100629</v>
      </c>
      <c r="E51" s="3">
        <v>4425302</v>
      </c>
      <c r="F51" s="3">
        <v>8177</v>
      </c>
      <c r="G51" s="3">
        <v>3725</v>
      </c>
      <c r="H51" s="3">
        <v>1172119</v>
      </c>
      <c r="I51" s="3">
        <v>1815451</v>
      </c>
      <c r="J51" s="3">
        <v>235852</v>
      </c>
      <c r="K51" s="3">
        <v>5110446</v>
      </c>
      <c r="L51" s="3">
        <v>144380</v>
      </c>
      <c r="M51" s="3">
        <v>11985</v>
      </c>
      <c r="N51" s="3">
        <v>0</v>
      </c>
      <c r="O51" s="3">
        <v>125466</v>
      </c>
      <c r="P51" s="3">
        <v>208928</v>
      </c>
      <c r="Q51" s="3">
        <v>136</v>
      </c>
      <c r="R51" s="3">
        <v>157385</v>
      </c>
      <c r="S51" s="3">
        <v>98842</v>
      </c>
      <c r="T51" s="3">
        <v>286114</v>
      </c>
      <c r="U51" s="3">
        <v>134367</v>
      </c>
      <c r="V51" s="3">
        <v>955932</v>
      </c>
      <c r="W51" s="3">
        <v>2206022</v>
      </c>
      <c r="X51" s="3">
        <v>0</v>
      </c>
      <c r="Y51" s="3" t="s">
        <v>33</v>
      </c>
      <c r="Z51" s="3" t="s">
        <v>33</v>
      </c>
      <c r="AA51" s="3" t="s">
        <v>33</v>
      </c>
      <c r="AB51" s="3" t="s">
        <v>33</v>
      </c>
      <c r="AC51" s="3" t="s">
        <v>33</v>
      </c>
      <c r="AD51" s="3" t="s">
        <v>33</v>
      </c>
      <c r="AE51" s="3" t="s">
        <v>33</v>
      </c>
      <c r="AF51" s="3" t="s">
        <v>33</v>
      </c>
    </row>
    <row r="52" spans="1:32">
      <c r="A52" t="s">
        <v>113</v>
      </c>
      <c r="B52" t="s">
        <v>114</v>
      </c>
      <c r="C52" s="3" t="s">
        <v>33</v>
      </c>
      <c r="D52" s="3">
        <v>3750049</v>
      </c>
      <c r="E52" s="3">
        <v>14728</v>
      </c>
      <c r="F52" s="3">
        <v>57112</v>
      </c>
      <c r="G52" s="3">
        <v>7562</v>
      </c>
      <c r="H52" s="3">
        <v>106338</v>
      </c>
      <c r="I52" s="3">
        <v>1070681</v>
      </c>
      <c r="J52" s="3">
        <v>302934</v>
      </c>
      <c r="K52" s="3">
        <v>822760</v>
      </c>
      <c r="L52" s="3">
        <v>177044</v>
      </c>
      <c r="M52" s="3">
        <v>96056</v>
      </c>
      <c r="N52" s="3">
        <v>183927</v>
      </c>
      <c r="O52" s="3">
        <v>74825</v>
      </c>
      <c r="P52" s="3">
        <v>115800</v>
      </c>
      <c r="Q52" s="3">
        <v>9548</v>
      </c>
      <c r="R52" s="3">
        <v>130094</v>
      </c>
      <c r="S52" s="3">
        <v>102386</v>
      </c>
      <c r="T52" s="3">
        <v>64407</v>
      </c>
      <c r="U52" s="3">
        <v>52445</v>
      </c>
      <c r="V52" s="3">
        <v>290768</v>
      </c>
      <c r="W52" s="3">
        <v>70634</v>
      </c>
      <c r="X52" s="3">
        <v>0</v>
      </c>
      <c r="Y52" s="3" t="s">
        <v>33</v>
      </c>
      <c r="Z52" s="3" t="s">
        <v>33</v>
      </c>
      <c r="AA52" s="3" t="s">
        <v>33</v>
      </c>
      <c r="AB52" s="3" t="s">
        <v>33</v>
      </c>
      <c r="AC52" s="3" t="s">
        <v>33</v>
      </c>
      <c r="AD52" s="3" t="s">
        <v>33</v>
      </c>
      <c r="AE52" s="3" t="s">
        <v>33</v>
      </c>
      <c r="AF52" s="3" t="s">
        <v>33</v>
      </c>
    </row>
    <row r="53" spans="1:32">
      <c r="A53" t="s">
        <v>115</v>
      </c>
      <c r="B53" t="s">
        <v>116</v>
      </c>
      <c r="C53" s="3" t="s">
        <v>33</v>
      </c>
      <c r="D53" s="3">
        <v>3199028</v>
      </c>
      <c r="E53" s="3">
        <v>12402</v>
      </c>
      <c r="F53" s="3">
        <v>55730</v>
      </c>
      <c r="G53" s="3">
        <v>3218</v>
      </c>
      <c r="H53" s="3">
        <v>90197</v>
      </c>
      <c r="I53" s="3">
        <v>1014026</v>
      </c>
      <c r="J53" s="3">
        <v>271780</v>
      </c>
      <c r="K53" s="3">
        <v>710885</v>
      </c>
      <c r="L53" s="3">
        <v>151568</v>
      </c>
      <c r="M53" s="3">
        <v>78441</v>
      </c>
      <c r="N53" s="3">
        <v>172772</v>
      </c>
      <c r="O53" s="3">
        <v>55938</v>
      </c>
      <c r="P53" s="3">
        <v>81648</v>
      </c>
      <c r="Q53" s="3">
        <v>9003</v>
      </c>
      <c r="R53" s="3">
        <v>115390</v>
      </c>
      <c r="S53" s="3">
        <v>14527</v>
      </c>
      <c r="T53" s="3">
        <v>34142</v>
      </c>
      <c r="U53" s="3">
        <v>41448</v>
      </c>
      <c r="V53" s="3">
        <v>266386</v>
      </c>
      <c r="W53" s="3">
        <v>19527</v>
      </c>
      <c r="X53" s="3">
        <v>0</v>
      </c>
      <c r="Y53" s="3" t="s">
        <v>33</v>
      </c>
      <c r="Z53" s="3" t="s">
        <v>33</v>
      </c>
      <c r="AA53" s="3" t="s">
        <v>33</v>
      </c>
      <c r="AB53" s="3" t="s">
        <v>33</v>
      </c>
      <c r="AC53" s="3" t="s">
        <v>33</v>
      </c>
      <c r="AD53" s="3" t="s">
        <v>33</v>
      </c>
      <c r="AE53" s="3" t="s">
        <v>33</v>
      </c>
      <c r="AF53" s="3" t="s">
        <v>33</v>
      </c>
    </row>
    <row r="54" spans="1:32">
      <c r="A54" t="s">
        <v>117</v>
      </c>
      <c r="B54" t="s">
        <v>118</v>
      </c>
      <c r="C54" s="3" t="s">
        <v>33</v>
      </c>
      <c r="D54" s="3">
        <v>551021</v>
      </c>
      <c r="E54" s="3">
        <v>2326</v>
      </c>
      <c r="F54" s="3">
        <v>1382</v>
      </c>
      <c r="G54" s="3">
        <v>4344</v>
      </c>
      <c r="H54" s="3">
        <v>16141</v>
      </c>
      <c r="I54" s="3">
        <v>56655</v>
      </c>
      <c r="J54" s="3">
        <v>31154</v>
      </c>
      <c r="K54" s="3">
        <v>111875</v>
      </c>
      <c r="L54" s="3">
        <v>25476</v>
      </c>
      <c r="M54" s="3">
        <v>17615</v>
      </c>
      <c r="N54" s="3">
        <v>11155</v>
      </c>
      <c r="O54" s="3">
        <v>18887</v>
      </c>
      <c r="P54" s="3">
        <v>34152</v>
      </c>
      <c r="Q54" s="3">
        <v>545</v>
      </c>
      <c r="R54" s="3">
        <v>14704</v>
      </c>
      <c r="S54" s="3">
        <v>87859</v>
      </c>
      <c r="T54" s="3">
        <v>30265</v>
      </c>
      <c r="U54" s="3">
        <v>10997</v>
      </c>
      <c r="V54" s="3">
        <v>24382</v>
      </c>
      <c r="W54" s="3">
        <v>51107</v>
      </c>
      <c r="X54" s="3">
        <v>0</v>
      </c>
      <c r="Y54" s="3" t="s">
        <v>33</v>
      </c>
      <c r="Z54" s="3" t="s">
        <v>33</v>
      </c>
      <c r="AA54" s="3" t="s">
        <v>33</v>
      </c>
      <c r="AB54" s="3" t="s">
        <v>33</v>
      </c>
      <c r="AC54" s="3" t="s">
        <v>33</v>
      </c>
      <c r="AD54" s="3" t="s">
        <v>33</v>
      </c>
      <c r="AE54" s="3" t="s">
        <v>33</v>
      </c>
      <c r="AF54" s="3" t="s">
        <v>33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E3BCE-23B8-4248-BC7C-7F0646D93A0A}">
  <dimension ref="A1:AB20"/>
  <sheetViews>
    <sheetView workbookViewId="0"/>
  </sheetViews>
  <sheetFormatPr baseColWidth="10" defaultColWidth="9.140625" defaultRowHeight="15"/>
  <cols>
    <col min="1" max="1" width="11.85546875" bestFit="1" customWidth="1"/>
    <col min="2" max="2" width="75.28515625" bestFit="1" customWidth="1"/>
    <col min="3" max="28" width="14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</row>
    <row r="2" spans="1:28">
      <c r="A2" s="5" t="s">
        <v>4</v>
      </c>
      <c r="B2" s="5" t="s">
        <v>32</v>
      </c>
      <c r="C2" s="1">
        <f>+SUM(Edición!C2:C6)</f>
        <v>14418844.257000001</v>
      </c>
      <c r="D2" s="1">
        <f>+SUM(Edición!D2:D6)</f>
        <v>8151108.2810000004</v>
      </c>
      <c r="E2" s="2">
        <f>+SUM(Edición!E2:I6)</f>
        <v>6860103.6319299992</v>
      </c>
      <c r="F2" s="1">
        <f>+SUM(Edición!J2:J6)</f>
        <v>87997.057000000001</v>
      </c>
      <c r="G2" s="1">
        <f>+SUM(Edición!K2:K6)</f>
        <v>126993.67407000001</v>
      </c>
      <c r="H2" s="1">
        <f>+SUM(Edición!L2:L6)</f>
        <v>438274.73599999998</v>
      </c>
      <c r="I2" s="1">
        <f>+SUM(Edición!M2:M6)</f>
        <v>76706.720000000001</v>
      </c>
      <c r="J2" s="1">
        <f>+SUM(Edición!N2:N6)</f>
        <v>16888.379000000001</v>
      </c>
      <c r="K2" s="1">
        <f>+SUM(Edición!O2:O6)</f>
        <v>54648.777000000002</v>
      </c>
      <c r="L2" s="1">
        <f>+SUM(Edición!P2:P6)</f>
        <v>33342.366999999998</v>
      </c>
      <c r="M2" s="1">
        <f>+SUM(Edición!Q2:Q6)</f>
        <v>19466.606</v>
      </c>
      <c r="N2" s="1">
        <f>+SUM(Edición!R2:R6)</f>
        <v>34964.023999999998</v>
      </c>
      <c r="O2" s="1">
        <f>+SUM(Edición!S2:S6)</f>
        <v>35668.608999999997</v>
      </c>
      <c r="P2" s="1">
        <f>+SUM(Edición!T2:T6)</f>
        <v>105942.871</v>
      </c>
      <c r="Q2" s="1">
        <f>+SUM(Edición!U2:U6)</f>
        <v>11667.813</v>
      </c>
      <c r="R2" s="1">
        <f>+SUM(Edición!V2:V6)</f>
        <v>102063.011</v>
      </c>
      <c r="S2" s="1">
        <f>+SUM(Edición!W2:W6)</f>
        <v>72091.378000000012</v>
      </c>
      <c r="T2" s="1">
        <f>+SUM(Edición!X2:X6)</f>
        <v>74288.627000000008</v>
      </c>
      <c r="U2" s="1">
        <f>+SUM(V2:AB2)</f>
        <v>6267735.9760000007</v>
      </c>
      <c r="V2" s="1">
        <f>+SUM(Edición!Z2:Z6)</f>
        <v>3716370.2949999999</v>
      </c>
      <c r="W2" s="1">
        <f>+SUM(Edición!AA2:AA6)</f>
        <v>12063.661</v>
      </c>
      <c r="X2" s="1">
        <f>+SUM(Edición!AB2:AB6)</f>
        <v>3060297.6140000001</v>
      </c>
      <c r="Y2" s="1">
        <f>+SUM(Edición!AC2:AC6)</f>
        <v>201986.56</v>
      </c>
      <c r="Z2" s="1">
        <f>+SUM(Edición!AD2:AD6)</f>
        <v>4276694.7130000005</v>
      </c>
      <c r="AA2" s="1">
        <f>+SUM(Edición!AE2:AE6)</f>
        <v>-4999676.8669999996</v>
      </c>
      <c r="AB2" s="1">
        <f>+SUM(Edición!AF2:AF6)</f>
        <v>0</v>
      </c>
    </row>
    <row r="3" spans="1:28">
      <c r="A3" t="s">
        <v>9</v>
      </c>
      <c r="B3" t="s">
        <v>38</v>
      </c>
      <c r="C3" s="3">
        <v>1579160.2560000001</v>
      </c>
      <c r="D3" s="3">
        <v>943037.55700000003</v>
      </c>
      <c r="E3" s="1">
        <f>+SUM(Edición!E7:I7)</f>
        <v>793748.446</v>
      </c>
      <c r="F3" s="3">
        <v>14222.596</v>
      </c>
      <c r="G3" s="3">
        <v>11702.385</v>
      </c>
      <c r="H3" s="3">
        <v>35073.642</v>
      </c>
      <c r="I3" s="3">
        <v>5147.6480000000001</v>
      </c>
      <c r="J3" s="3">
        <v>2499.04</v>
      </c>
      <c r="K3" s="3">
        <v>5692.76</v>
      </c>
      <c r="L3" s="3">
        <v>3453.0439999999999</v>
      </c>
      <c r="M3" s="3">
        <v>2516.1869999999999</v>
      </c>
      <c r="N3" s="3">
        <v>4466.2349999999997</v>
      </c>
      <c r="O3" s="3">
        <v>3420.5610000000001</v>
      </c>
      <c r="P3" s="3">
        <v>23872.776000000002</v>
      </c>
      <c r="Q3" s="3">
        <v>1485.3969999999999</v>
      </c>
      <c r="R3" s="3">
        <v>15837.178</v>
      </c>
      <c r="S3" s="3">
        <v>9715.9590000000007</v>
      </c>
      <c r="T3" s="3">
        <v>10183.703</v>
      </c>
      <c r="U3" s="3">
        <v>636122.69900000002</v>
      </c>
      <c r="V3" s="3" t="s">
        <v>33</v>
      </c>
      <c r="W3" s="3" t="s">
        <v>33</v>
      </c>
      <c r="X3" s="3">
        <v>222584.19899999999</v>
      </c>
      <c r="Y3" s="3" t="s">
        <v>33</v>
      </c>
      <c r="Z3" s="3">
        <v>413538.5</v>
      </c>
      <c r="AA3" s="3" t="s">
        <v>33</v>
      </c>
      <c r="AB3" s="3" t="s">
        <v>33</v>
      </c>
    </row>
    <row r="4" spans="1:28">
      <c r="A4" t="s">
        <v>10</v>
      </c>
      <c r="B4" t="s">
        <v>39</v>
      </c>
      <c r="C4" s="3">
        <v>1820820.2609999999</v>
      </c>
      <c r="D4" s="3">
        <v>197476.71299999999</v>
      </c>
      <c r="E4" s="1">
        <f>+SUM(Edición!E8:I8)</f>
        <v>169239.21299999999</v>
      </c>
      <c r="F4" s="3">
        <v>2217.7559999999999</v>
      </c>
      <c r="G4" s="3">
        <v>2755.3359999999998</v>
      </c>
      <c r="H4" s="3">
        <v>6760.5950000000003</v>
      </c>
      <c r="I4" s="3">
        <v>925.476</v>
      </c>
      <c r="J4" s="3">
        <v>331.91399999999999</v>
      </c>
      <c r="K4" s="3">
        <v>1144.579</v>
      </c>
      <c r="L4" s="3">
        <v>705.89200000000005</v>
      </c>
      <c r="M4" s="3">
        <v>456.51400000000001</v>
      </c>
      <c r="N4" s="3">
        <v>963.65599999999995</v>
      </c>
      <c r="O4" s="3">
        <v>565.67999999999995</v>
      </c>
      <c r="P4" s="3">
        <v>3803.0920000000001</v>
      </c>
      <c r="Q4" s="3">
        <v>286.57499999999999</v>
      </c>
      <c r="R4" s="3">
        <v>3804.84</v>
      </c>
      <c r="S4" s="3">
        <v>2171.4670000000001</v>
      </c>
      <c r="T4" s="3">
        <v>1344.1279999999999</v>
      </c>
      <c r="U4" s="3">
        <v>1623343.548</v>
      </c>
      <c r="V4" s="3">
        <v>1538826.4680000001</v>
      </c>
      <c r="W4" s="3" t="s">
        <v>33</v>
      </c>
      <c r="X4" s="3">
        <v>29562.615000000002</v>
      </c>
      <c r="Y4" s="3" t="s">
        <v>33</v>
      </c>
      <c r="Z4" s="3">
        <v>54954.464999999997</v>
      </c>
      <c r="AA4" s="3" t="s">
        <v>33</v>
      </c>
      <c r="AB4" s="3" t="s">
        <v>33</v>
      </c>
    </row>
    <row r="5" spans="1:28">
      <c r="A5" t="s">
        <v>11</v>
      </c>
      <c r="B5" s="4" t="s">
        <v>40</v>
      </c>
      <c r="C5" s="3">
        <v>1689710.652</v>
      </c>
      <c r="D5" s="3">
        <v>384892.478</v>
      </c>
      <c r="E5" s="1">
        <f>+SUM(Edición!E9:I9)</f>
        <v>205790.117</v>
      </c>
      <c r="F5" s="3">
        <v>30938.717000000001</v>
      </c>
      <c r="G5" s="3">
        <v>22100.395</v>
      </c>
      <c r="H5" s="3">
        <v>64454.127</v>
      </c>
      <c r="I5" s="3">
        <v>7822.1779999999999</v>
      </c>
      <c r="J5" s="3">
        <v>7664.56</v>
      </c>
      <c r="K5" s="3">
        <v>5933.116</v>
      </c>
      <c r="L5" s="3">
        <v>5537.08</v>
      </c>
      <c r="M5" s="3">
        <v>2730.306</v>
      </c>
      <c r="N5" s="3">
        <v>5286.1719999999996</v>
      </c>
      <c r="O5" s="3">
        <v>3983.1869999999999</v>
      </c>
      <c r="P5" s="3">
        <v>5649.4470000000001</v>
      </c>
      <c r="Q5" s="3">
        <v>813.49599999999998</v>
      </c>
      <c r="R5" s="3">
        <v>3003.846</v>
      </c>
      <c r="S5" s="3">
        <v>3778.7420000000002</v>
      </c>
      <c r="T5" s="3">
        <v>9406.9920000000002</v>
      </c>
      <c r="U5" s="3">
        <v>1304818.1740000001</v>
      </c>
      <c r="V5" s="3">
        <v>1108623.7579999999</v>
      </c>
      <c r="W5" s="3" t="s">
        <v>33</v>
      </c>
      <c r="X5" s="3">
        <v>107279.337</v>
      </c>
      <c r="Y5" s="3" t="s">
        <v>33</v>
      </c>
      <c r="Z5" s="3">
        <v>129509.231</v>
      </c>
      <c r="AA5" s="3">
        <v>-40594.152000000002</v>
      </c>
      <c r="AB5" s="3" t="s">
        <v>33</v>
      </c>
    </row>
    <row r="6" spans="1:28">
      <c r="A6" t="s">
        <v>12</v>
      </c>
      <c r="B6" t="s">
        <v>41</v>
      </c>
      <c r="C6" s="3">
        <v>531686.53200000001</v>
      </c>
      <c r="D6" s="3">
        <v>228299.851</v>
      </c>
      <c r="E6" s="1">
        <f>+SUM(Edición!E10:I10)</f>
        <v>79361.78</v>
      </c>
      <c r="F6" s="3">
        <v>11298.249</v>
      </c>
      <c r="G6" s="3">
        <v>12407.788</v>
      </c>
      <c r="H6" s="3">
        <v>11767.344999999999</v>
      </c>
      <c r="I6" s="3">
        <v>24152.720000000001</v>
      </c>
      <c r="J6" s="3">
        <v>9869.5450000000001</v>
      </c>
      <c r="K6" s="3">
        <v>13990.628000000001</v>
      </c>
      <c r="L6" s="3">
        <v>11521.335999999999</v>
      </c>
      <c r="M6" s="3">
        <v>1305.2249999999999</v>
      </c>
      <c r="N6" s="3">
        <v>5276.558</v>
      </c>
      <c r="O6" s="3">
        <v>6747.9769999999999</v>
      </c>
      <c r="P6" s="3">
        <v>5258.0969999999998</v>
      </c>
      <c r="Q6" s="3">
        <v>1348.79</v>
      </c>
      <c r="R6" s="3">
        <v>2955.4870000000001</v>
      </c>
      <c r="S6" s="3">
        <v>4522.4290000000001</v>
      </c>
      <c r="T6" s="3">
        <v>26515.897000000001</v>
      </c>
      <c r="U6" s="3">
        <v>303386.68099999998</v>
      </c>
      <c r="V6" s="3">
        <v>298303.315</v>
      </c>
      <c r="W6" s="3">
        <v>622.13300000000004</v>
      </c>
      <c r="X6" s="3">
        <v>6883.0069999999996</v>
      </c>
      <c r="Y6" s="3" t="s">
        <v>33</v>
      </c>
      <c r="Z6" s="3">
        <v>2549.2280000000001</v>
      </c>
      <c r="AA6" s="3">
        <v>-4971.0020000000004</v>
      </c>
      <c r="AB6" s="3" t="s">
        <v>33</v>
      </c>
    </row>
    <row r="7" spans="1:28">
      <c r="A7" t="s">
        <v>13</v>
      </c>
      <c r="B7" t="s">
        <v>42</v>
      </c>
      <c r="C7" s="3">
        <v>878079.64800000004</v>
      </c>
      <c r="D7" s="3">
        <v>297219.48200000002</v>
      </c>
      <c r="E7" s="1">
        <f>+SUM(Edición!E11:I11)</f>
        <v>84276.410999999993</v>
      </c>
      <c r="F7" s="3">
        <v>23419.472000000002</v>
      </c>
      <c r="G7" s="3">
        <v>16231.876</v>
      </c>
      <c r="H7" s="3">
        <v>9110.7009999999991</v>
      </c>
      <c r="I7" s="3">
        <v>7766.4889999999996</v>
      </c>
      <c r="J7" s="3">
        <v>86573.14</v>
      </c>
      <c r="K7" s="3">
        <v>16458.616999999998</v>
      </c>
      <c r="L7" s="3">
        <v>4482.0140000000001</v>
      </c>
      <c r="M7" s="3">
        <v>16875.203000000001</v>
      </c>
      <c r="N7" s="3">
        <v>2567.9690000000001</v>
      </c>
      <c r="O7" s="3">
        <v>2247.712</v>
      </c>
      <c r="P7" s="3">
        <v>2849.7979999999998</v>
      </c>
      <c r="Q7" s="3">
        <v>1658.5129999999999</v>
      </c>
      <c r="R7" s="3">
        <v>4962.51</v>
      </c>
      <c r="S7" s="3">
        <v>854.47500000000002</v>
      </c>
      <c r="T7" s="3">
        <v>16884.581999999999</v>
      </c>
      <c r="U7" s="3">
        <v>580860.16599999997</v>
      </c>
      <c r="V7" s="3">
        <v>615670.97400000005</v>
      </c>
      <c r="W7" s="3">
        <v>4066.4470000000001</v>
      </c>
      <c r="X7" s="3" t="s">
        <v>33</v>
      </c>
      <c r="Y7" s="3" t="s">
        <v>33</v>
      </c>
      <c r="Z7" s="3">
        <v>37390.514000000003</v>
      </c>
      <c r="AA7" s="3">
        <v>-76267.769</v>
      </c>
      <c r="AB7" s="3" t="s">
        <v>33</v>
      </c>
    </row>
    <row r="8" spans="1:28">
      <c r="A8" t="s">
        <v>14</v>
      </c>
      <c r="B8" t="s">
        <v>43</v>
      </c>
      <c r="C8" s="3">
        <v>2088117.2679999999</v>
      </c>
      <c r="D8" s="3">
        <v>383340.42</v>
      </c>
      <c r="E8" s="1">
        <f>+SUM(Edición!E12:I12)</f>
        <v>109331.45999999999</v>
      </c>
      <c r="F8" s="3">
        <v>21597.608</v>
      </c>
      <c r="G8" s="3">
        <v>43899.24</v>
      </c>
      <c r="H8" s="3">
        <v>25921.742999999999</v>
      </c>
      <c r="I8" s="3">
        <v>27203.071</v>
      </c>
      <c r="J8" s="3">
        <v>23014.785</v>
      </c>
      <c r="K8" s="3">
        <v>40058.139000000003</v>
      </c>
      <c r="L8" s="3">
        <v>19992.824000000001</v>
      </c>
      <c r="M8" s="3">
        <v>1342.4079999999999</v>
      </c>
      <c r="N8" s="3">
        <v>5755.2629999999999</v>
      </c>
      <c r="O8" s="3">
        <v>5154.0529999999999</v>
      </c>
      <c r="P8" s="3">
        <v>8118.3770000000004</v>
      </c>
      <c r="Q8" s="3">
        <v>5953.5519999999997</v>
      </c>
      <c r="R8" s="3">
        <v>7641.1329999999998</v>
      </c>
      <c r="S8" s="3">
        <v>19954.491999999998</v>
      </c>
      <c r="T8" s="3">
        <v>18402.272000000001</v>
      </c>
      <c r="U8" s="3">
        <v>1704776.848</v>
      </c>
      <c r="V8" s="3">
        <v>1696233.5379999999</v>
      </c>
      <c r="W8" s="3">
        <v>98.492000000000004</v>
      </c>
      <c r="X8" s="3">
        <v>14072.635</v>
      </c>
      <c r="Y8" s="3" t="s">
        <v>33</v>
      </c>
      <c r="Z8" s="3">
        <v>0.185</v>
      </c>
      <c r="AA8" s="3">
        <v>-5628.0020000000004</v>
      </c>
      <c r="AB8" s="3" t="s">
        <v>33</v>
      </c>
    </row>
    <row r="9" spans="1:28">
      <c r="A9" t="s">
        <v>15</v>
      </c>
      <c r="B9" t="s">
        <v>44</v>
      </c>
      <c r="C9" s="3">
        <v>436458.79</v>
      </c>
      <c r="D9" s="3">
        <v>402060.87</v>
      </c>
      <c r="E9" s="1">
        <f>+SUM(Edición!E13:I13)</f>
        <v>144125.435</v>
      </c>
      <c r="F9" s="3">
        <v>14816.808000000001</v>
      </c>
      <c r="G9" s="3">
        <v>12518.921</v>
      </c>
      <c r="H9" s="3">
        <v>10452.799999999999</v>
      </c>
      <c r="I9" s="3">
        <v>15835.609</v>
      </c>
      <c r="J9" s="3">
        <v>70172.25</v>
      </c>
      <c r="K9" s="3">
        <v>20782.006000000001</v>
      </c>
      <c r="L9" s="3">
        <v>9341.8719999999994</v>
      </c>
      <c r="M9" s="3">
        <v>6070.7520000000004</v>
      </c>
      <c r="N9" s="3">
        <v>13049.38</v>
      </c>
      <c r="O9" s="3">
        <v>7568.6890000000003</v>
      </c>
      <c r="P9" s="3">
        <v>13127.593000000001</v>
      </c>
      <c r="Q9" s="3">
        <v>4491.2160000000003</v>
      </c>
      <c r="R9" s="3">
        <v>7629.5249999999996</v>
      </c>
      <c r="S9" s="3">
        <v>4719.2449999999999</v>
      </c>
      <c r="T9" s="3">
        <v>47358.769</v>
      </c>
      <c r="U9" s="3">
        <v>34397.919999999998</v>
      </c>
      <c r="V9" s="3">
        <v>46234.351000000002</v>
      </c>
      <c r="W9" s="3">
        <v>20303.212</v>
      </c>
      <c r="X9" s="3">
        <v>1962.2339999999999</v>
      </c>
      <c r="Y9" s="3" t="s">
        <v>33</v>
      </c>
      <c r="Z9" s="3">
        <v>1240.664</v>
      </c>
      <c r="AA9" s="3">
        <v>-35342.540999999997</v>
      </c>
      <c r="AB9" s="3" t="s">
        <v>33</v>
      </c>
    </row>
    <row r="10" spans="1:28">
      <c r="A10" t="s">
        <v>16</v>
      </c>
      <c r="B10" t="s">
        <v>45</v>
      </c>
      <c r="C10" s="3">
        <v>145502.109</v>
      </c>
      <c r="D10" s="3">
        <v>145502.109</v>
      </c>
      <c r="E10" s="1">
        <f>+SUM(Edición!E14:I14)</f>
        <v>38100.571000000004</v>
      </c>
      <c r="F10" s="3">
        <v>48720.764999999999</v>
      </c>
      <c r="G10" s="3">
        <v>17957.312000000002</v>
      </c>
      <c r="H10" s="3">
        <v>5796.17</v>
      </c>
      <c r="I10" s="3">
        <v>8483.3070000000007</v>
      </c>
      <c r="J10" s="3">
        <v>12569.539000000001</v>
      </c>
      <c r="K10" s="3">
        <v>934.84500000000003</v>
      </c>
      <c r="L10" s="3">
        <v>892.59699999999998</v>
      </c>
      <c r="M10" s="3">
        <v>514.44899999999996</v>
      </c>
      <c r="N10" s="3">
        <v>6246.857</v>
      </c>
      <c r="O10" s="3">
        <v>45.029000000000003</v>
      </c>
      <c r="P10" s="3">
        <v>300.21199999999999</v>
      </c>
      <c r="Q10" s="3">
        <v>415.18200000000002</v>
      </c>
      <c r="R10" s="3">
        <v>4297.0150000000003</v>
      </c>
      <c r="S10" s="3">
        <v>43.652000000000001</v>
      </c>
      <c r="T10" s="3">
        <v>184.607</v>
      </c>
      <c r="U10" s="3">
        <v>0</v>
      </c>
      <c r="V10" s="3" t="s">
        <v>33</v>
      </c>
      <c r="W10" s="3" t="s">
        <v>33</v>
      </c>
      <c r="X10" s="3" t="s">
        <v>33</v>
      </c>
      <c r="Y10" s="3" t="s">
        <v>33</v>
      </c>
      <c r="Z10" s="3" t="s">
        <v>33</v>
      </c>
      <c r="AA10" s="3" t="s">
        <v>33</v>
      </c>
      <c r="AB10" s="3" t="s">
        <v>33</v>
      </c>
    </row>
    <row r="11" spans="1:28">
      <c r="A11" t="s">
        <v>17</v>
      </c>
      <c r="B11" t="s">
        <v>46</v>
      </c>
      <c r="C11" s="3">
        <v>673089.26800000004</v>
      </c>
      <c r="D11" s="3">
        <v>633261.31499999994</v>
      </c>
      <c r="E11" s="1">
        <f>+SUM(Edición!E15:I15)</f>
        <v>243426.33600000001</v>
      </c>
      <c r="F11" s="3">
        <v>43855.695</v>
      </c>
      <c r="G11" s="3">
        <v>69994.312999999995</v>
      </c>
      <c r="H11" s="3">
        <v>47476.366000000002</v>
      </c>
      <c r="I11" s="3">
        <v>27406.280999999999</v>
      </c>
      <c r="J11" s="3">
        <v>74137.614000000001</v>
      </c>
      <c r="K11" s="3">
        <v>9511.9539999999997</v>
      </c>
      <c r="L11" s="3">
        <v>24018.546999999999</v>
      </c>
      <c r="M11" s="3">
        <v>4381.2330000000002</v>
      </c>
      <c r="N11" s="3">
        <v>13747.214</v>
      </c>
      <c r="O11" s="3">
        <v>8598.6</v>
      </c>
      <c r="P11" s="3">
        <v>14739.041999999999</v>
      </c>
      <c r="Q11" s="3">
        <v>9340.1489999999994</v>
      </c>
      <c r="R11" s="3">
        <v>21063.194</v>
      </c>
      <c r="S11" s="3">
        <v>5826.9709999999995</v>
      </c>
      <c r="T11" s="3">
        <v>15737.806</v>
      </c>
      <c r="U11" s="3">
        <v>39827.953000000001</v>
      </c>
      <c r="V11" s="3">
        <v>41671.053</v>
      </c>
      <c r="W11" s="3" t="s">
        <v>33</v>
      </c>
      <c r="X11" s="3" t="s">
        <v>33</v>
      </c>
      <c r="Y11" s="3" t="s">
        <v>33</v>
      </c>
      <c r="Z11" s="3" t="s">
        <v>33</v>
      </c>
      <c r="AA11" s="3">
        <v>-1843.1</v>
      </c>
      <c r="AB11" s="3" t="s">
        <v>33</v>
      </c>
    </row>
    <row r="12" spans="1:28">
      <c r="A12" t="s">
        <v>18</v>
      </c>
      <c r="B12" t="s">
        <v>47</v>
      </c>
      <c r="C12" s="3">
        <v>748028.43099999998</v>
      </c>
      <c r="D12" s="3">
        <v>5495.0460000000003</v>
      </c>
      <c r="E12" s="1">
        <f>+SUM(Edición!E16:I16)</f>
        <v>440.05</v>
      </c>
      <c r="F12" s="3">
        <v>56.497999999999998</v>
      </c>
      <c r="G12" s="3">
        <v>9.1379999999999999</v>
      </c>
      <c r="H12" s="3">
        <v>1.9E-2</v>
      </c>
      <c r="I12" s="3">
        <v>0.29899999999999999</v>
      </c>
      <c r="J12" s="3">
        <v>238.86099999999999</v>
      </c>
      <c r="K12" s="3">
        <v>2.3239999999999998</v>
      </c>
      <c r="L12" s="3">
        <v>110.071</v>
      </c>
      <c r="M12" s="3" t="s">
        <v>33</v>
      </c>
      <c r="N12" s="3">
        <v>0.08</v>
      </c>
      <c r="O12" s="3">
        <v>1407.325</v>
      </c>
      <c r="P12" s="3">
        <v>179.45400000000001</v>
      </c>
      <c r="Q12" s="3">
        <v>15.625</v>
      </c>
      <c r="R12" s="3">
        <v>0.55700000000000005</v>
      </c>
      <c r="S12" s="3">
        <v>12.631</v>
      </c>
      <c r="T12" s="3">
        <v>3022.114</v>
      </c>
      <c r="U12" s="3">
        <v>742533.38500000001</v>
      </c>
      <c r="V12" s="3">
        <v>163064.277</v>
      </c>
      <c r="W12" s="3">
        <v>579469.10800000001</v>
      </c>
      <c r="X12" s="3" t="s">
        <v>33</v>
      </c>
      <c r="Y12" s="3" t="s">
        <v>33</v>
      </c>
      <c r="Z12" s="3" t="s">
        <v>33</v>
      </c>
      <c r="AA12" s="3" t="s">
        <v>33</v>
      </c>
      <c r="AB12" s="3" t="s">
        <v>33</v>
      </c>
    </row>
    <row r="13" spans="1:28">
      <c r="A13" t="s">
        <v>19</v>
      </c>
      <c r="B13" t="s">
        <v>48</v>
      </c>
      <c r="C13" s="3">
        <v>581261.13800000004</v>
      </c>
      <c r="D13" s="3">
        <v>5499.4589999999998</v>
      </c>
      <c r="E13" s="1">
        <f>+SUM(Edición!E17:I17)</f>
        <v>140.471</v>
      </c>
      <c r="F13" s="3" t="s">
        <v>33</v>
      </c>
      <c r="G13" s="3">
        <v>0.32400000000000001</v>
      </c>
      <c r="H13" s="3" t="s">
        <v>33</v>
      </c>
      <c r="I13" s="3" t="s">
        <v>33</v>
      </c>
      <c r="J13" s="3" t="s">
        <v>33</v>
      </c>
      <c r="K13" s="3">
        <v>5.0000000000000001E-3</v>
      </c>
      <c r="L13" s="3">
        <v>0.97599999999999998</v>
      </c>
      <c r="M13" s="3" t="s">
        <v>33</v>
      </c>
      <c r="N13" s="3" t="s">
        <v>33</v>
      </c>
      <c r="O13" s="3">
        <v>1E-3</v>
      </c>
      <c r="P13" s="3">
        <v>5355.27</v>
      </c>
      <c r="Q13" s="3">
        <v>0.03</v>
      </c>
      <c r="R13" s="3">
        <v>1.48</v>
      </c>
      <c r="S13" s="3">
        <v>0.90200000000000002</v>
      </c>
      <c r="T13" s="3" t="s">
        <v>33</v>
      </c>
      <c r="U13" s="3">
        <v>575761.679</v>
      </c>
      <c r="V13" s="3">
        <v>161774.978</v>
      </c>
      <c r="W13" s="3">
        <v>413986.701</v>
      </c>
      <c r="X13" s="3" t="s">
        <v>33</v>
      </c>
      <c r="Y13" s="3" t="s">
        <v>33</v>
      </c>
      <c r="Z13" s="3" t="s">
        <v>33</v>
      </c>
      <c r="AA13" s="3" t="s">
        <v>33</v>
      </c>
      <c r="AB13" s="3" t="s">
        <v>33</v>
      </c>
    </row>
    <row r="14" spans="1:28">
      <c r="A14" t="s">
        <v>20</v>
      </c>
      <c r="B14" t="s">
        <v>49</v>
      </c>
      <c r="C14" s="3">
        <v>112258.806</v>
      </c>
      <c r="D14" s="3">
        <v>6728.0119999999997</v>
      </c>
      <c r="E14" s="1">
        <f>+SUM(Edición!E18:I18)</f>
        <v>31.27</v>
      </c>
      <c r="F14" s="3">
        <v>10.016</v>
      </c>
      <c r="G14" s="3">
        <v>15.406000000000001</v>
      </c>
      <c r="H14" s="3" t="s">
        <v>33</v>
      </c>
      <c r="I14" s="3">
        <v>2140.8870000000002</v>
      </c>
      <c r="J14" s="3" t="s">
        <v>33</v>
      </c>
      <c r="K14" s="3">
        <v>12.281000000000001</v>
      </c>
      <c r="L14" s="3">
        <v>1.17</v>
      </c>
      <c r="M14" s="3" t="s">
        <v>33</v>
      </c>
      <c r="N14" s="3">
        <v>1.9E-2</v>
      </c>
      <c r="O14" s="3">
        <v>1.6E-2</v>
      </c>
      <c r="P14" s="3">
        <v>71.480999999999995</v>
      </c>
      <c r="Q14" s="3">
        <v>540.99800000000005</v>
      </c>
      <c r="R14" s="3">
        <v>2221.5500000000002</v>
      </c>
      <c r="S14" s="3">
        <v>623.68799999999999</v>
      </c>
      <c r="T14" s="3">
        <v>1059.23</v>
      </c>
      <c r="U14" s="3">
        <v>105530.79399999999</v>
      </c>
      <c r="V14" s="3">
        <v>95933.607999999993</v>
      </c>
      <c r="W14" s="3">
        <v>9597.1859999999997</v>
      </c>
      <c r="X14" s="3" t="s">
        <v>33</v>
      </c>
      <c r="Y14" s="3" t="s">
        <v>33</v>
      </c>
      <c r="Z14" s="3" t="s">
        <v>33</v>
      </c>
      <c r="AA14" s="3" t="s">
        <v>33</v>
      </c>
      <c r="AB14" s="3" t="s">
        <v>33</v>
      </c>
    </row>
    <row r="15" spans="1:28">
      <c r="A15" t="s">
        <v>21</v>
      </c>
      <c r="B15" t="s">
        <v>50</v>
      </c>
      <c r="C15" s="3">
        <v>521110.93300000002</v>
      </c>
      <c r="D15" s="3">
        <v>84434.22</v>
      </c>
      <c r="E15" s="1">
        <f>+SUM(Edición!E19:I19)</f>
        <v>23547.311000000002</v>
      </c>
      <c r="F15" s="3">
        <v>3336.9639999999999</v>
      </c>
      <c r="G15" s="3">
        <v>2795.42</v>
      </c>
      <c r="H15" s="3">
        <v>19157.896000000001</v>
      </c>
      <c r="I15" s="3">
        <v>5931.96</v>
      </c>
      <c r="J15" s="3">
        <v>2393.7739999999999</v>
      </c>
      <c r="K15" s="3">
        <v>1406.2149999999999</v>
      </c>
      <c r="L15" s="3">
        <v>4047.5659999999998</v>
      </c>
      <c r="M15" s="3">
        <v>752.46199999999999</v>
      </c>
      <c r="N15" s="3">
        <v>2776.5329999999999</v>
      </c>
      <c r="O15" s="3">
        <v>2119.848</v>
      </c>
      <c r="P15" s="3">
        <v>2434.835</v>
      </c>
      <c r="Q15" s="3">
        <v>590.05999999999995</v>
      </c>
      <c r="R15" s="3">
        <v>550.596</v>
      </c>
      <c r="S15" s="3">
        <v>1404.8040000000001</v>
      </c>
      <c r="T15" s="3">
        <v>11187.976000000001</v>
      </c>
      <c r="U15" s="3">
        <v>436676.71299999999</v>
      </c>
      <c r="V15" s="3">
        <v>436988.32299999997</v>
      </c>
      <c r="W15" s="3" t="s">
        <v>33</v>
      </c>
      <c r="X15" s="3" t="s">
        <v>33</v>
      </c>
      <c r="Y15" s="3" t="s">
        <v>33</v>
      </c>
      <c r="Z15" s="3" t="s">
        <v>33</v>
      </c>
      <c r="AA15" s="3">
        <v>-311.61</v>
      </c>
      <c r="AB15" s="3" t="s">
        <v>33</v>
      </c>
    </row>
    <row r="16" spans="1:28">
      <c r="A16" t="s">
        <v>22</v>
      </c>
      <c r="B16" t="s">
        <v>51</v>
      </c>
      <c r="C16" s="3">
        <v>466514.89899999998</v>
      </c>
      <c r="D16" s="3">
        <v>120710.11</v>
      </c>
      <c r="E16" s="1">
        <f>+SUM(Edición!E20:I20)</f>
        <v>48399.887000000002</v>
      </c>
      <c r="F16" s="3">
        <v>4076.3809999999999</v>
      </c>
      <c r="G16" s="3">
        <v>3293.6320000000001</v>
      </c>
      <c r="H16" s="3">
        <v>24999.918000000001</v>
      </c>
      <c r="I16" s="3">
        <v>3279.125</v>
      </c>
      <c r="J16" s="3">
        <v>4197.9219999999996</v>
      </c>
      <c r="K16" s="3">
        <v>3869.86</v>
      </c>
      <c r="L16" s="3">
        <v>3464.3409999999999</v>
      </c>
      <c r="M16" s="3">
        <v>210.24299999999999</v>
      </c>
      <c r="N16" s="3">
        <v>1328.356</v>
      </c>
      <c r="O16" s="3">
        <v>1318.6410000000001</v>
      </c>
      <c r="P16" s="3">
        <v>4008.2359999999999</v>
      </c>
      <c r="Q16" s="3">
        <v>909.84100000000001</v>
      </c>
      <c r="R16" s="3">
        <v>1753.652</v>
      </c>
      <c r="S16" s="3">
        <v>2201.8719999999998</v>
      </c>
      <c r="T16" s="3">
        <v>13398.203</v>
      </c>
      <c r="U16" s="3">
        <v>345804.78899999999</v>
      </c>
      <c r="V16" s="3">
        <v>347874.99099999998</v>
      </c>
      <c r="W16" s="3" t="s">
        <v>33</v>
      </c>
      <c r="X16" s="3" t="s">
        <v>33</v>
      </c>
      <c r="Y16" s="3" t="s">
        <v>33</v>
      </c>
      <c r="Z16" s="3" t="s">
        <v>33</v>
      </c>
      <c r="AA16" s="3">
        <v>-2070.2020000000002</v>
      </c>
      <c r="AB16" s="3" t="s">
        <v>33</v>
      </c>
    </row>
    <row r="17" spans="1:28">
      <c r="A17" t="s">
        <v>23</v>
      </c>
      <c r="B17" t="s">
        <v>52</v>
      </c>
      <c r="C17" s="3">
        <v>952004.77599999995</v>
      </c>
      <c r="D17" s="3">
        <v>1503.527</v>
      </c>
      <c r="E17" s="1">
        <f>+SUM(Edición!E21:I21)</f>
        <v>0</v>
      </c>
      <c r="F17" s="3" t="s">
        <v>33</v>
      </c>
      <c r="G17" s="3" t="s">
        <v>33</v>
      </c>
      <c r="H17" s="3" t="s">
        <v>33</v>
      </c>
      <c r="I17" s="3" t="s">
        <v>33</v>
      </c>
      <c r="J17" s="3">
        <v>1503.527</v>
      </c>
      <c r="K17" s="3" t="s">
        <v>33</v>
      </c>
      <c r="L17" s="3" t="s">
        <v>33</v>
      </c>
      <c r="M17" s="3" t="s">
        <v>33</v>
      </c>
      <c r="N17" s="3" t="s">
        <v>33</v>
      </c>
      <c r="O17" s="3" t="s">
        <v>33</v>
      </c>
      <c r="P17" s="3" t="s">
        <v>33</v>
      </c>
      <c r="Q17" s="3" t="s">
        <v>33</v>
      </c>
      <c r="R17" s="3" t="s">
        <v>33</v>
      </c>
      <c r="S17" s="3" t="s">
        <v>33</v>
      </c>
      <c r="T17" s="3" t="s">
        <v>33</v>
      </c>
      <c r="U17" s="3">
        <v>950501.24899999995</v>
      </c>
      <c r="V17" s="3">
        <v>4653.7969999999996</v>
      </c>
      <c r="W17" s="3">
        <v>945847.45200000005</v>
      </c>
      <c r="X17" s="3" t="s">
        <v>33</v>
      </c>
      <c r="Y17" s="3" t="s">
        <v>33</v>
      </c>
      <c r="Z17" s="3" t="s">
        <v>33</v>
      </c>
      <c r="AA17" s="3" t="s">
        <v>33</v>
      </c>
      <c r="AB17" s="3" t="s">
        <v>33</v>
      </c>
    </row>
    <row r="18" spans="1:28">
      <c r="A18" t="s">
        <v>53</v>
      </c>
      <c r="B18" t="s">
        <v>54</v>
      </c>
      <c r="C18" s="3">
        <v>27642648.024</v>
      </c>
      <c r="D18" s="3">
        <v>11990569.449999999</v>
      </c>
      <c r="E18" s="2">
        <f>+SUM(E2:E17)</f>
        <v>8800062.3899300005</v>
      </c>
      <c r="F18" s="3">
        <v>306564.58199999999</v>
      </c>
      <c r="G18" s="3">
        <v>342675.16006999998</v>
      </c>
      <c r="H18" s="3">
        <v>699246.05799999996</v>
      </c>
      <c r="I18" s="3">
        <v>212801.77</v>
      </c>
      <c r="J18" s="3">
        <v>312054.84999999998</v>
      </c>
      <c r="K18" s="3">
        <v>174446.106</v>
      </c>
      <c r="L18" s="3">
        <v>120911.697</v>
      </c>
      <c r="M18" s="3">
        <v>56621.588000000003</v>
      </c>
      <c r="N18" s="3">
        <v>96428.316000000006</v>
      </c>
      <c r="O18" s="3">
        <v>78845.928</v>
      </c>
      <c r="P18" s="3">
        <v>195710.58100000001</v>
      </c>
      <c r="Q18" s="3">
        <v>39517.237000000001</v>
      </c>
      <c r="R18" s="3">
        <v>177785.57399999999</v>
      </c>
      <c r="S18" s="3">
        <v>127922.70699999999</v>
      </c>
      <c r="T18" s="3">
        <v>248974.90599999999</v>
      </c>
      <c r="U18" s="3">
        <v>15652078.573999999</v>
      </c>
      <c r="V18" s="3">
        <v>10272223.726</v>
      </c>
      <c r="W18" s="3">
        <v>1986054.392</v>
      </c>
      <c r="X18" s="3">
        <v>3442641.6409999998</v>
      </c>
      <c r="Y18" s="3">
        <v>201986.56</v>
      </c>
      <c r="Z18" s="3">
        <v>4915877.5</v>
      </c>
      <c r="AA18" s="3">
        <v>-5166705.2450000001</v>
      </c>
      <c r="AB18" s="3">
        <v>0</v>
      </c>
    </row>
    <row r="19" spans="1:28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8">
      <c r="C20" s="3"/>
      <c r="D20" s="3"/>
      <c r="E20" s="3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9135-8C5C-44AB-805D-C18E8DAEB997}">
  <dimension ref="A1:T19"/>
  <sheetViews>
    <sheetView zoomScaleNormal="100" workbookViewId="0">
      <selection activeCell="D8" sqref="D8"/>
    </sheetView>
  </sheetViews>
  <sheetFormatPr baseColWidth="10" defaultRowHeight="15"/>
  <cols>
    <col min="2" max="2" width="36.5703125" customWidth="1"/>
    <col min="3" max="3" width="12.7109375" bestFit="1" customWidth="1"/>
    <col min="4" max="4" width="11.7109375" bestFit="1" customWidth="1"/>
    <col min="5" max="5" width="11.85546875" bestFit="1" customWidth="1"/>
    <col min="6" max="20" width="11.57031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</row>
    <row r="2" spans="1:20">
      <c r="A2" t="s">
        <v>4</v>
      </c>
      <c r="B2" t="s">
        <v>32</v>
      </c>
      <c r="C2" s="21">
        <v>14418844.257000001</v>
      </c>
      <c r="D2" s="36">
        <v>8151108.2810000004</v>
      </c>
      <c r="E2" s="36">
        <v>6860103.6319299992</v>
      </c>
      <c r="F2" s="21">
        <v>87997.057000000001</v>
      </c>
      <c r="G2" s="21">
        <v>126993.67407000001</v>
      </c>
      <c r="H2" s="21">
        <v>438274.73599999998</v>
      </c>
      <c r="I2" s="21">
        <v>76706.720000000001</v>
      </c>
      <c r="J2" s="21">
        <v>16888.379000000001</v>
      </c>
      <c r="K2" s="21">
        <v>54648.777000000002</v>
      </c>
      <c r="L2" s="21">
        <v>33342.366999999998</v>
      </c>
      <c r="M2" s="21">
        <v>19466.606</v>
      </c>
      <c r="N2" s="21">
        <v>34964.023999999998</v>
      </c>
      <c r="O2" s="21">
        <v>35668.608999999997</v>
      </c>
      <c r="P2" s="21">
        <v>105942.871</v>
      </c>
      <c r="Q2" s="21">
        <v>11667.813</v>
      </c>
      <c r="R2" s="21">
        <v>102063.011</v>
      </c>
      <c r="S2" s="21">
        <v>72091.378000000012</v>
      </c>
      <c r="T2" s="21">
        <v>74288.627000000008</v>
      </c>
    </row>
    <row r="3" spans="1:20">
      <c r="A3" t="s">
        <v>9</v>
      </c>
      <c r="B3" t="s">
        <v>38</v>
      </c>
      <c r="C3" s="21">
        <v>1579160.2560000001</v>
      </c>
      <c r="D3" s="21">
        <v>943037.55700000003</v>
      </c>
      <c r="E3" s="21">
        <v>793748.446</v>
      </c>
      <c r="F3" s="21">
        <v>14222.596</v>
      </c>
      <c r="G3" s="21">
        <v>11702.385</v>
      </c>
      <c r="H3" s="21">
        <v>35073.642</v>
      </c>
      <c r="I3" s="21">
        <v>5147.6480000000001</v>
      </c>
      <c r="J3" s="21">
        <v>2499.04</v>
      </c>
      <c r="K3" s="21">
        <v>5692.76</v>
      </c>
      <c r="L3" s="21">
        <v>3453.0439999999999</v>
      </c>
      <c r="M3" s="21">
        <v>2516.1869999999999</v>
      </c>
      <c r="N3" s="21">
        <v>4466.2349999999997</v>
      </c>
      <c r="O3" s="21">
        <v>3420.5610000000001</v>
      </c>
      <c r="P3" s="21">
        <v>23872.776000000002</v>
      </c>
      <c r="Q3" s="21">
        <v>1485.3969999999999</v>
      </c>
      <c r="R3" s="21">
        <v>15837.178</v>
      </c>
      <c r="S3" s="21">
        <v>9715.9590000000007</v>
      </c>
      <c r="T3" s="21">
        <v>10183.703</v>
      </c>
    </row>
    <row r="4" spans="1:20">
      <c r="A4" t="s">
        <v>10</v>
      </c>
      <c r="B4" t="s">
        <v>39</v>
      </c>
      <c r="C4" s="21">
        <v>1820820.2609999999</v>
      </c>
      <c r="D4" s="21">
        <v>197476.71299999999</v>
      </c>
      <c r="E4" s="21">
        <v>169239.21299999999</v>
      </c>
      <c r="F4" s="21">
        <v>2217.7559999999999</v>
      </c>
      <c r="G4" s="21">
        <v>2755.3359999999998</v>
      </c>
      <c r="H4" s="21">
        <v>6760.5950000000003</v>
      </c>
      <c r="I4" s="21">
        <v>925.476</v>
      </c>
      <c r="J4" s="21">
        <v>331.91399999999999</v>
      </c>
      <c r="K4" s="21">
        <v>1144.579</v>
      </c>
      <c r="L4" s="21">
        <v>705.89200000000005</v>
      </c>
      <c r="M4" s="21">
        <v>456.51400000000001</v>
      </c>
      <c r="N4" s="21">
        <v>963.65599999999995</v>
      </c>
      <c r="O4" s="21">
        <v>565.67999999999995</v>
      </c>
      <c r="P4" s="21">
        <v>3803.0920000000001</v>
      </c>
      <c r="Q4" s="21">
        <v>286.57499999999999</v>
      </c>
      <c r="R4" s="21">
        <v>3804.84</v>
      </c>
      <c r="S4" s="21">
        <v>2171.4670000000001</v>
      </c>
      <c r="T4" s="21">
        <v>1344.1279999999999</v>
      </c>
    </row>
    <row r="5" spans="1:20">
      <c r="A5" t="s">
        <v>11</v>
      </c>
      <c r="B5" t="s">
        <v>40</v>
      </c>
      <c r="C5" s="21">
        <v>1689710.652</v>
      </c>
      <c r="D5" s="21">
        <v>384892.478</v>
      </c>
      <c r="E5" s="21">
        <v>205790.117</v>
      </c>
      <c r="F5" s="21">
        <v>30938.717000000001</v>
      </c>
      <c r="G5" s="21">
        <v>22100.395</v>
      </c>
      <c r="H5" s="21">
        <v>64454.127</v>
      </c>
      <c r="I5" s="21">
        <v>7822.1779999999999</v>
      </c>
      <c r="J5" s="21">
        <v>7664.56</v>
      </c>
      <c r="K5" s="21">
        <v>5933.116</v>
      </c>
      <c r="L5" s="21">
        <v>5537.08</v>
      </c>
      <c r="M5" s="21">
        <v>2730.306</v>
      </c>
      <c r="N5" s="21">
        <v>5286.1719999999996</v>
      </c>
      <c r="O5" s="21">
        <v>3983.1869999999999</v>
      </c>
      <c r="P5" s="21">
        <v>5649.4470000000001</v>
      </c>
      <c r="Q5" s="21">
        <v>813.49599999999998</v>
      </c>
      <c r="R5" s="21">
        <v>3003.846</v>
      </c>
      <c r="S5" s="21">
        <v>3778.7420000000002</v>
      </c>
      <c r="T5" s="21">
        <v>9406.9920000000002</v>
      </c>
    </row>
    <row r="6" spans="1:20">
      <c r="A6" t="s">
        <v>12</v>
      </c>
      <c r="B6" t="s">
        <v>41</v>
      </c>
      <c r="C6" s="21">
        <v>531686.53200000001</v>
      </c>
      <c r="D6" s="21">
        <v>228299.851</v>
      </c>
      <c r="E6" s="21">
        <v>79361.78</v>
      </c>
      <c r="F6" s="21">
        <v>11298.249</v>
      </c>
      <c r="G6" s="21">
        <v>12407.788</v>
      </c>
      <c r="H6" s="21">
        <v>11767.344999999999</v>
      </c>
      <c r="I6" s="21">
        <v>24152.720000000001</v>
      </c>
      <c r="J6" s="21">
        <v>9869.5450000000001</v>
      </c>
      <c r="K6" s="21">
        <v>13990.628000000001</v>
      </c>
      <c r="L6" s="21">
        <v>11521.335999999999</v>
      </c>
      <c r="M6" s="21">
        <v>1305.2249999999999</v>
      </c>
      <c r="N6" s="21">
        <v>5276.558</v>
      </c>
      <c r="O6" s="21">
        <v>6747.9769999999999</v>
      </c>
      <c r="P6" s="21">
        <v>5258.0969999999998</v>
      </c>
      <c r="Q6" s="21">
        <v>1348.79</v>
      </c>
      <c r="R6" s="21">
        <v>2955.4870000000001</v>
      </c>
      <c r="S6" s="21">
        <v>4522.4290000000001</v>
      </c>
      <c r="T6" s="21">
        <v>26515.897000000001</v>
      </c>
    </row>
    <row r="7" spans="1:20">
      <c r="A7" t="s">
        <v>13</v>
      </c>
      <c r="B7" t="s">
        <v>42</v>
      </c>
      <c r="C7" s="21">
        <v>878079.64800000004</v>
      </c>
      <c r="D7" s="21">
        <v>297219.48200000002</v>
      </c>
      <c r="E7" s="21">
        <v>84276.410999999993</v>
      </c>
      <c r="F7" s="21">
        <v>23419.472000000002</v>
      </c>
      <c r="G7" s="21">
        <v>16231.876</v>
      </c>
      <c r="H7" s="21">
        <v>9110.7009999999991</v>
      </c>
      <c r="I7" s="21">
        <v>7766.4889999999996</v>
      </c>
      <c r="J7" s="21">
        <v>86573.14</v>
      </c>
      <c r="K7" s="21">
        <v>16458.616999999998</v>
      </c>
      <c r="L7" s="21">
        <v>4482.0140000000001</v>
      </c>
      <c r="M7" s="21">
        <v>16875.203000000001</v>
      </c>
      <c r="N7" s="21">
        <v>2567.9690000000001</v>
      </c>
      <c r="O7" s="21">
        <v>2247.712</v>
      </c>
      <c r="P7" s="21">
        <v>2849.7979999999998</v>
      </c>
      <c r="Q7" s="21">
        <v>1658.5129999999999</v>
      </c>
      <c r="R7" s="21">
        <v>4962.51</v>
      </c>
      <c r="S7" s="21">
        <v>854.47500000000002</v>
      </c>
      <c r="T7" s="21">
        <v>16884.581999999999</v>
      </c>
    </row>
    <row r="8" spans="1:20">
      <c r="A8" t="s">
        <v>14</v>
      </c>
      <c r="B8" t="s">
        <v>43</v>
      </c>
      <c r="C8" s="21">
        <v>2088117.2679999999</v>
      </c>
      <c r="D8" s="21">
        <v>383340.42</v>
      </c>
      <c r="E8" s="21">
        <v>109331.45999999999</v>
      </c>
      <c r="F8" s="21">
        <v>21597.608</v>
      </c>
      <c r="G8" s="21">
        <v>43899.24</v>
      </c>
      <c r="H8" s="21">
        <v>25921.742999999999</v>
      </c>
      <c r="I8" s="21">
        <v>27203.071</v>
      </c>
      <c r="J8" s="21">
        <v>23014.785</v>
      </c>
      <c r="K8" s="21">
        <v>40058.139000000003</v>
      </c>
      <c r="L8" s="21">
        <v>19992.824000000001</v>
      </c>
      <c r="M8" s="21">
        <v>1342.4079999999999</v>
      </c>
      <c r="N8" s="21">
        <v>5755.2629999999999</v>
      </c>
      <c r="O8" s="21">
        <v>5154.0529999999999</v>
      </c>
      <c r="P8" s="21">
        <v>8118.3770000000004</v>
      </c>
      <c r="Q8" s="21">
        <v>5953.5519999999997</v>
      </c>
      <c r="R8" s="21">
        <v>7641.1329999999998</v>
      </c>
      <c r="S8" s="21">
        <v>19954.491999999998</v>
      </c>
      <c r="T8" s="21">
        <v>18402.272000000001</v>
      </c>
    </row>
    <row r="9" spans="1:20">
      <c r="A9" t="s">
        <v>15</v>
      </c>
      <c r="B9" t="s">
        <v>44</v>
      </c>
      <c r="C9" s="21">
        <v>436458.79</v>
      </c>
      <c r="D9" s="21">
        <v>402060.87</v>
      </c>
      <c r="E9" s="21">
        <v>144125.435</v>
      </c>
      <c r="F9" s="21">
        <v>14816.808000000001</v>
      </c>
      <c r="G9" s="21">
        <v>12518.921</v>
      </c>
      <c r="H9" s="21">
        <v>10452.799999999999</v>
      </c>
      <c r="I9" s="21">
        <v>15835.609</v>
      </c>
      <c r="J9" s="21">
        <v>70172.25</v>
      </c>
      <c r="K9" s="21">
        <v>20782.006000000001</v>
      </c>
      <c r="L9" s="21">
        <v>9341.8719999999994</v>
      </c>
      <c r="M9" s="21">
        <v>6070.7520000000004</v>
      </c>
      <c r="N9" s="21">
        <v>13049.38</v>
      </c>
      <c r="O9" s="21">
        <v>7568.6890000000003</v>
      </c>
      <c r="P9" s="21">
        <v>13127.593000000001</v>
      </c>
      <c r="Q9" s="21">
        <v>4491.2160000000003</v>
      </c>
      <c r="R9" s="21">
        <v>7629.5249999999996</v>
      </c>
      <c r="S9" s="21">
        <v>4719.2449999999999</v>
      </c>
      <c r="T9" s="21">
        <v>47358.769</v>
      </c>
    </row>
    <row r="10" spans="1:20">
      <c r="A10" t="s">
        <v>16</v>
      </c>
      <c r="B10" t="s">
        <v>45</v>
      </c>
      <c r="C10" s="21">
        <v>145502.109</v>
      </c>
      <c r="D10" s="21">
        <v>145502.109</v>
      </c>
      <c r="E10" s="21">
        <v>38100.571000000004</v>
      </c>
      <c r="F10" s="21">
        <v>48720.764999999999</v>
      </c>
      <c r="G10" s="21">
        <v>17957.312000000002</v>
      </c>
      <c r="H10" s="21">
        <v>5796.17</v>
      </c>
      <c r="I10" s="21">
        <v>8483.3070000000007</v>
      </c>
      <c r="J10" s="21">
        <v>12569.539000000001</v>
      </c>
      <c r="K10" s="21">
        <v>934.84500000000003</v>
      </c>
      <c r="L10" s="21">
        <v>892.59699999999998</v>
      </c>
      <c r="M10" s="21">
        <v>514.44899999999996</v>
      </c>
      <c r="N10" s="21">
        <v>6246.857</v>
      </c>
      <c r="O10" s="21">
        <v>45.029000000000003</v>
      </c>
      <c r="P10" s="21">
        <v>300.21199999999999</v>
      </c>
      <c r="Q10" s="21">
        <v>415.18200000000002</v>
      </c>
      <c r="R10" s="21">
        <v>4297.0150000000003</v>
      </c>
      <c r="S10" s="21">
        <v>43.652000000000001</v>
      </c>
      <c r="T10" s="21">
        <v>184.607</v>
      </c>
    </row>
    <row r="11" spans="1:20">
      <c r="A11" t="s">
        <v>17</v>
      </c>
      <c r="B11" t="s">
        <v>46</v>
      </c>
      <c r="C11" s="21">
        <v>673089.26800000004</v>
      </c>
      <c r="D11" s="21">
        <v>633261.31499999994</v>
      </c>
      <c r="E11" s="21">
        <v>243426.33600000001</v>
      </c>
      <c r="F11" s="21">
        <v>43855.695</v>
      </c>
      <c r="G11" s="21">
        <v>69994.312999999995</v>
      </c>
      <c r="H11" s="21">
        <v>47476.366000000002</v>
      </c>
      <c r="I11" s="21">
        <v>27406.280999999999</v>
      </c>
      <c r="J11" s="21">
        <v>74137.614000000001</v>
      </c>
      <c r="K11" s="21">
        <v>9511.9539999999997</v>
      </c>
      <c r="L11" s="21">
        <v>24018.546999999999</v>
      </c>
      <c r="M11" s="21">
        <v>4381.2330000000002</v>
      </c>
      <c r="N11" s="21">
        <v>13747.214</v>
      </c>
      <c r="O11" s="21">
        <v>8598.6</v>
      </c>
      <c r="P11" s="21">
        <v>14739.041999999999</v>
      </c>
      <c r="Q11" s="21">
        <v>9340.1489999999994</v>
      </c>
      <c r="R11" s="21">
        <v>21063.194</v>
      </c>
      <c r="S11" s="21">
        <v>5826.9709999999995</v>
      </c>
      <c r="T11" s="21">
        <v>15737.806</v>
      </c>
    </row>
    <row r="12" spans="1:20">
      <c r="A12" t="s">
        <v>18</v>
      </c>
      <c r="B12" t="s">
        <v>47</v>
      </c>
      <c r="C12" s="21">
        <v>748028.43099999998</v>
      </c>
      <c r="D12" s="21">
        <v>5495.0460000000003</v>
      </c>
      <c r="E12" s="21">
        <v>440.05</v>
      </c>
      <c r="F12" s="21">
        <v>56.497999999999998</v>
      </c>
      <c r="G12" s="21">
        <v>9.1379999999999999</v>
      </c>
      <c r="H12" s="21">
        <v>1.9E-2</v>
      </c>
      <c r="I12" s="21">
        <v>0.29899999999999999</v>
      </c>
      <c r="J12" s="21">
        <v>238.86099999999999</v>
      </c>
      <c r="K12" s="21">
        <v>2.3239999999999998</v>
      </c>
      <c r="L12" s="21">
        <v>110.071</v>
      </c>
      <c r="M12" s="21" t="s">
        <v>33</v>
      </c>
      <c r="N12" s="21">
        <v>0.08</v>
      </c>
      <c r="O12" s="21">
        <v>1407.325</v>
      </c>
      <c r="P12" s="21">
        <v>179.45400000000001</v>
      </c>
      <c r="Q12" s="21">
        <v>15.625</v>
      </c>
      <c r="R12" s="21">
        <v>0.55700000000000005</v>
      </c>
      <c r="S12" s="21">
        <v>12.631</v>
      </c>
      <c r="T12" s="21">
        <v>3022.114</v>
      </c>
    </row>
    <row r="13" spans="1:20">
      <c r="A13" t="s">
        <v>19</v>
      </c>
      <c r="B13" t="s">
        <v>48</v>
      </c>
      <c r="C13" s="21">
        <v>581261.13800000004</v>
      </c>
      <c r="D13" s="21">
        <v>5499.4589999999998</v>
      </c>
      <c r="E13" s="21">
        <v>140.471</v>
      </c>
      <c r="F13" s="21" t="s">
        <v>33</v>
      </c>
      <c r="G13" s="21">
        <v>0.32400000000000001</v>
      </c>
      <c r="H13" s="21" t="s">
        <v>33</v>
      </c>
      <c r="I13" s="21" t="s">
        <v>33</v>
      </c>
      <c r="J13" s="21" t="s">
        <v>33</v>
      </c>
      <c r="K13" s="21">
        <v>5.0000000000000001E-3</v>
      </c>
      <c r="L13" s="21">
        <v>0.97599999999999998</v>
      </c>
      <c r="M13" s="21" t="s">
        <v>33</v>
      </c>
      <c r="N13" s="21" t="s">
        <v>33</v>
      </c>
      <c r="O13" s="21">
        <v>1E-3</v>
      </c>
      <c r="P13" s="21">
        <v>5355.27</v>
      </c>
      <c r="Q13" s="21">
        <v>0.03</v>
      </c>
      <c r="R13" s="21">
        <v>1.48</v>
      </c>
      <c r="S13" s="21">
        <v>0.90200000000000002</v>
      </c>
      <c r="T13" s="21" t="s">
        <v>33</v>
      </c>
    </row>
    <row r="14" spans="1:20">
      <c r="A14" t="s">
        <v>20</v>
      </c>
      <c r="B14" t="s">
        <v>49</v>
      </c>
      <c r="C14" s="21">
        <v>112258.806</v>
      </c>
      <c r="D14" s="21">
        <v>6728.0119999999997</v>
      </c>
      <c r="E14" s="21">
        <v>31.27</v>
      </c>
      <c r="F14" s="21">
        <v>10.016</v>
      </c>
      <c r="G14" s="21">
        <v>15.406000000000001</v>
      </c>
      <c r="H14" s="21" t="s">
        <v>33</v>
      </c>
      <c r="I14" s="21">
        <v>2140.8870000000002</v>
      </c>
      <c r="J14" s="21" t="s">
        <v>33</v>
      </c>
      <c r="K14" s="21">
        <v>12.281000000000001</v>
      </c>
      <c r="L14" s="21">
        <v>1.17</v>
      </c>
      <c r="M14" s="21" t="s">
        <v>33</v>
      </c>
      <c r="N14" s="21">
        <v>1.9E-2</v>
      </c>
      <c r="O14" s="21">
        <v>1.6E-2</v>
      </c>
      <c r="P14" s="21">
        <v>71.480999999999995</v>
      </c>
      <c r="Q14" s="21">
        <v>540.99800000000005</v>
      </c>
      <c r="R14" s="21">
        <v>2221.5500000000002</v>
      </c>
      <c r="S14" s="21">
        <v>623.68799999999999</v>
      </c>
      <c r="T14" s="21">
        <v>1059.23</v>
      </c>
    </row>
    <row r="15" spans="1:20">
      <c r="A15" t="s">
        <v>21</v>
      </c>
      <c r="B15" t="s">
        <v>50</v>
      </c>
      <c r="C15" s="21">
        <v>521110.93300000002</v>
      </c>
      <c r="D15" s="21">
        <v>84434.22</v>
      </c>
      <c r="E15" s="21">
        <v>23547.311000000002</v>
      </c>
      <c r="F15" s="21">
        <v>3336.9639999999999</v>
      </c>
      <c r="G15" s="21">
        <v>2795.42</v>
      </c>
      <c r="H15" s="21">
        <v>19157.896000000001</v>
      </c>
      <c r="I15" s="21">
        <v>5931.96</v>
      </c>
      <c r="J15" s="21">
        <v>2393.7739999999999</v>
      </c>
      <c r="K15" s="21">
        <v>1406.2149999999999</v>
      </c>
      <c r="L15" s="21">
        <v>4047.5659999999998</v>
      </c>
      <c r="M15" s="21">
        <v>752.46199999999999</v>
      </c>
      <c r="N15" s="21">
        <v>2776.5329999999999</v>
      </c>
      <c r="O15" s="21">
        <v>2119.848</v>
      </c>
      <c r="P15" s="21">
        <v>2434.835</v>
      </c>
      <c r="Q15" s="21">
        <v>590.05999999999995</v>
      </c>
      <c r="R15" s="21">
        <v>550.596</v>
      </c>
      <c r="S15" s="21">
        <v>1404.8040000000001</v>
      </c>
      <c r="T15" s="21">
        <v>11187.976000000001</v>
      </c>
    </row>
    <row r="16" spans="1:20">
      <c r="A16" t="s">
        <v>22</v>
      </c>
      <c r="B16" t="s">
        <v>51</v>
      </c>
      <c r="C16" s="21">
        <v>466514.89899999998</v>
      </c>
      <c r="D16" s="21">
        <v>120710.11</v>
      </c>
      <c r="E16" s="21">
        <v>48399.887000000002</v>
      </c>
      <c r="F16" s="21">
        <v>4076.3809999999999</v>
      </c>
      <c r="G16" s="21">
        <v>3293.6320000000001</v>
      </c>
      <c r="H16" s="21">
        <v>24999.918000000001</v>
      </c>
      <c r="I16" s="21">
        <v>3279.125</v>
      </c>
      <c r="J16" s="21">
        <v>4197.9219999999996</v>
      </c>
      <c r="K16" s="21">
        <v>3869.86</v>
      </c>
      <c r="L16" s="21">
        <v>3464.3409999999999</v>
      </c>
      <c r="M16" s="21">
        <v>210.24299999999999</v>
      </c>
      <c r="N16" s="21">
        <v>1328.356</v>
      </c>
      <c r="O16" s="21">
        <v>1318.6410000000001</v>
      </c>
      <c r="P16" s="21">
        <v>4008.2359999999999</v>
      </c>
      <c r="Q16" s="21">
        <v>909.84100000000001</v>
      </c>
      <c r="R16" s="21">
        <v>1753.652</v>
      </c>
      <c r="S16" s="21">
        <v>2201.8719999999998</v>
      </c>
      <c r="T16" s="21">
        <v>13398.203</v>
      </c>
    </row>
    <row r="17" spans="1:20">
      <c r="A17" t="s">
        <v>23</v>
      </c>
      <c r="B17" t="s">
        <v>52</v>
      </c>
      <c r="C17" s="21">
        <v>952004.77599999995</v>
      </c>
      <c r="D17" s="21">
        <v>1503.527</v>
      </c>
      <c r="E17" s="21">
        <v>0</v>
      </c>
      <c r="F17" s="21" t="s">
        <v>33</v>
      </c>
      <c r="G17" s="21" t="s">
        <v>33</v>
      </c>
      <c r="H17" s="21" t="s">
        <v>33</v>
      </c>
      <c r="I17" s="21" t="s">
        <v>33</v>
      </c>
      <c r="J17" s="21">
        <v>1503.527</v>
      </c>
      <c r="K17" s="21" t="s">
        <v>33</v>
      </c>
      <c r="L17" s="21" t="s">
        <v>33</v>
      </c>
      <c r="M17" s="21" t="s">
        <v>33</v>
      </c>
      <c r="N17" s="21" t="s">
        <v>33</v>
      </c>
      <c r="O17" s="21" t="s">
        <v>33</v>
      </c>
      <c r="P17" s="21" t="s">
        <v>33</v>
      </c>
      <c r="Q17" s="21" t="s">
        <v>33</v>
      </c>
      <c r="R17" s="21" t="s">
        <v>33</v>
      </c>
      <c r="S17" s="21" t="s">
        <v>33</v>
      </c>
      <c r="T17" s="21" t="s">
        <v>33</v>
      </c>
    </row>
    <row r="18" spans="1:20">
      <c r="A18" t="s">
        <v>53</v>
      </c>
      <c r="B18" t="s">
        <v>54</v>
      </c>
      <c r="C18" s="21">
        <v>27642648.024</v>
      </c>
      <c r="D18" s="21">
        <v>11990569.449999999</v>
      </c>
      <c r="E18" s="36">
        <v>8800062.3899300005</v>
      </c>
      <c r="F18" s="21">
        <v>306564.58199999999</v>
      </c>
      <c r="G18" s="21">
        <v>342675.16006999998</v>
      </c>
      <c r="H18" s="21">
        <v>699246.05799999996</v>
      </c>
      <c r="I18" s="21">
        <v>212801.77</v>
      </c>
      <c r="J18" s="21">
        <v>312054.84999999998</v>
      </c>
      <c r="K18" s="21">
        <v>174446.106</v>
      </c>
      <c r="L18" s="21">
        <v>120911.697</v>
      </c>
      <c r="M18" s="21">
        <v>56621.588000000003</v>
      </c>
      <c r="N18" s="21">
        <v>96428.316000000006</v>
      </c>
      <c r="O18" s="21">
        <v>78845.928</v>
      </c>
      <c r="P18" s="21">
        <v>195710.58100000001</v>
      </c>
      <c r="Q18" s="21">
        <v>39517.237000000001</v>
      </c>
      <c r="R18" s="21">
        <v>177785.57399999999</v>
      </c>
      <c r="S18" s="21">
        <v>127922.70699999999</v>
      </c>
      <c r="T18" s="21">
        <v>248974.90599999999</v>
      </c>
    </row>
    <row r="19" spans="1:20">
      <c r="D19" s="4"/>
      <c r="E19" s="21"/>
      <c r="G19" s="4"/>
      <c r="H19" s="22"/>
    </row>
  </sheetData>
  <phoneticPr fontId="15" type="noConversion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5FD5-418C-44CC-B355-499F617D5DE8}">
  <dimension ref="A1:T19"/>
  <sheetViews>
    <sheetView tabSelected="1" zoomScaleNormal="100" workbookViewId="0">
      <selection activeCell="I14" sqref="I14"/>
    </sheetView>
  </sheetViews>
  <sheetFormatPr baseColWidth="10" defaultRowHeight="15"/>
  <cols>
    <col min="2" max="2" width="36.5703125" customWidth="1"/>
    <col min="3" max="3" width="12.7109375" bestFit="1" customWidth="1"/>
    <col min="4" max="4" width="11.7109375" bestFit="1" customWidth="1"/>
    <col min="5" max="5" width="11.85546875" bestFit="1" customWidth="1"/>
    <col min="6" max="20" width="11.57031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</row>
    <row r="2" spans="1:20">
      <c r="A2" t="s">
        <v>4</v>
      </c>
      <c r="B2" t="s">
        <v>32</v>
      </c>
      <c r="C2" s="21">
        <v>14418844.257000001</v>
      </c>
      <c r="D2" s="36">
        <v>8151108.2810000004</v>
      </c>
      <c r="E2" s="36">
        <v>6860103.6319299992</v>
      </c>
      <c r="F2" s="21">
        <v>87997.057000000001</v>
      </c>
      <c r="G2" s="21">
        <v>126993.67407000001</v>
      </c>
      <c r="H2" s="21">
        <v>438274.73599999998</v>
      </c>
      <c r="I2" s="21">
        <v>76706.720000000001</v>
      </c>
      <c r="J2" s="21">
        <v>16888.379000000001</v>
      </c>
      <c r="K2" s="21">
        <v>54648.777000000002</v>
      </c>
      <c r="L2" s="21">
        <v>33342.366999999998</v>
      </c>
      <c r="M2" s="21">
        <v>19466.606</v>
      </c>
      <c r="N2" s="21">
        <v>34964.023999999998</v>
      </c>
      <c r="O2" s="21">
        <v>35668.608999999997</v>
      </c>
      <c r="P2" s="21">
        <v>105942.871</v>
      </c>
      <c r="Q2" s="21">
        <v>11667.813</v>
      </c>
      <c r="R2" s="21">
        <v>102063.011</v>
      </c>
      <c r="S2" s="21">
        <v>72091.378000000012</v>
      </c>
      <c r="T2" s="21">
        <v>74288.627000000008</v>
      </c>
    </row>
    <row r="3" spans="1:20">
      <c r="A3" t="s">
        <v>9</v>
      </c>
      <c r="B3" t="s">
        <v>38</v>
      </c>
      <c r="C3" s="21">
        <v>1579160.2560000001</v>
      </c>
      <c r="D3" s="21">
        <v>943037.55700000003</v>
      </c>
      <c r="E3" s="21">
        <v>793748.446</v>
      </c>
      <c r="F3" s="21">
        <v>14222.596</v>
      </c>
      <c r="G3" s="21">
        <v>11702.385</v>
      </c>
      <c r="H3" s="21">
        <v>35073.642</v>
      </c>
      <c r="I3" s="21">
        <v>5147.6480000000001</v>
      </c>
      <c r="J3" s="21">
        <v>2499.04</v>
      </c>
      <c r="K3" s="21">
        <v>5692.76</v>
      </c>
      <c r="L3" s="21">
        <v>3453.0439999999999</v>
      </c>
      <c r="M3" s="21">
        <v>2516.1869999999999</v>
      </c>
      <c r="N3" s="21">
        <v>4466.2349999999997</v>
      </c>
      <c r="O3" s="21">
        <v>3420.5610000000001</v>
      </c>
      <c r="P3" s="21">
        <v>23872.776000000002</v>
      </c>
      <c r="Q3" s="21">
        <v>1485.3969999999999</v>
      </c>
      <c r="R3" s="21">
        <v>15837.178</v>
      </c>
      <c r="S3" s="21">
        <v>9715.9590000000007</v>
      </c>
      <c r="T3" s="21">
        <v>10183.703</v>
      </c>
    </row>
    <row r="4" spans="1:20">
      <c r="A4" t="s">
        <v>10</v>
      </c>
      <c r="B4" t="s">
        <v>39</v>
      </c>
      <c r="C4" s="21">
        <v>1820820.2609999999</v>
      </c>
      <c r="D4" s="21">
        <v>197476.71299999999</v>
      </c>
      <c r="E4" s="21">
        <v>169239.21299999999</v>
      </c>
      <c r="F4" s="21">
        <v>2217.7559999999999</v>
      </c>
      <c r="G4" s="21">
        <v>2755.3359999999998</v>
      </c>
      <c r="H4" s="21">
        <v>6760.5950000000003</v>
      </c>
      <c r="I4" s="21">
        <v>925.476</v>
      </c>
      <c r="J4" s="21">
        <v>331.91399999999999</v>
      </c>
      <c r="K4" s="21">
        <v>1144.579</v>
      </c>
      <c r="L4" s="21">
        <v>705.89200000000005</v>
      </c>
      <c r="M4" s="21">
        <v>456.51400000000001</v>
      </c>
      <c r="N4" s="21">
        <v>963.65599999999995</v>
      </c>
      <c r="O4" s="21">
        <v>565.67999999999995</v>
      </c>
      <c r="P4" s="21">
        <v>3803.0920000000001</v>
      </c>
      <c r="Q4" s="21">
        <v>286.57499999999999</v>
      </c>
      <c r="R4" s="21">
        <v>3804.84</v>
      </c>
      <c r="S4" s="21">
        <v>2171.4670000000001</v>
      </c>
      <c r="T4" s="21">
        <v>1344.1279999999999</v>
      </c>
    </row>
    <row r="5" spans="1:20">
      <c r="A5" t="s">
        <v>11</v>
      </c>
      <c r="B5" t="s">
        <v>40</v>
      </c>
      <c r="C5" s="21">
        <v>1689710.652</v>
      </c>
      <c r="D5" s="21">
        <v>384892.478</v>
      </c>
      <c r="E5" s="21">
        <v>205790.117</v>
      </c>
      <c r="F5" s="21">
        <v>30938.717000000001</v>
      </c>
      <c r="G5" s="21">
        <v>22100.395</v>
      </c>
      <c r="H5" s="21">
        <v>64454.127</v>
      </c>
      <c r="I5" s="21">
        <v>7822.1779999999999</v>
      </c>
      <c r="J5" s="21">
        <v>7664.56</v>
      </c>
      <c r="K5" s="21">
        <v>5933.116</v>
      </c>
      <c r="L5" s="21">
        <v>5537.08</v>
      </c>
      <c r="M5" s="21">
        <v>2730.306</v>
      </c>
      <c r="N5" s="21">
        <v>5286.1719999999996</v>
      </c>
      <c r="O5" s="21">
        <v>3983.1869999999999</v>
      </c>
      <c r="P5" s="21">
        <v>5649.4470000000001</v>
      </c>
      <c r="Q5" s="21">
        <v>813.49599999999998</v>
      </c>
      <c r="R5" s="21">
        <v>3003.846</v>
      </c>
      <c r="S5" s="21">
        <v>3778.7420000000002</v>
      </c>
      <c r="T5" s="21">
        <v>9406.9920000000002</v>
      </c>
    </row>
    <row r="6" spans="1:20">
      <c r="A6" t="s">
        <v>12</v>
      </c>
      <c r="B6" t="s">
        <v>41</v>
      </c>
      <c r="C6" s="21">
        <v>531686.53200000001</v>
      </c>
      <c r="D6" s="21">
        <v>228299.851</v>
      </c>
      <c r="E6" s="21">
        <v>79361.78</v>
      </c>
      <c r="F6" s="21">
        <v>11298.249</v>
      </c>
      <c r="G6" s="21">
        <v>12407.788</v>
      </c>
      <c r="H6" s="21">
        <v>11767.344999999999</v>
      </c>
      <c r="I6" s="21">
        <v>24152.720000000001</v>
      </c>
      <c r="J6" s="21">
        <v>9869.5450000000001</v>
      </c>
      <c r="K6" s="21">
        <v>13990.628000000001</v>
      </c>
      <c r="L6" s="21">
        <v>11521.335999999999</v>
      </c>
      <c r="M6" s="21">
        <v>1305.2249999999999</v>
      </c>
      <c r="N6" s="21">
        <v>5276.558</v>
      </c>
      <c r="O6" s="21">
        <v>6747.9769999999999</v>
      </c>
      <c r="P6" s="21">
        <v>5258.0969999999998</v>
      </c>
      <c r="Q6" s="21">
        <v>1348.79</v>
      </c>
      <c r="R6" s="21">
        <v>2955.4870000000001</v>
      </c>
      <c r="S6" s="21">
        <v>4522.4290000000001</v>
      </c>
      <c r="T6" s="21">
        <v>26515.897000000001</v>
      </c>
    </row>
    <row r="7" spans="1:20">
      <c r="A7" t="s">
        <v>13</v>
      </c>
      <c r="B7" t="s">
        <v>42</v>
      </c>
      <c r="C7" s="21">
        <v>878079.64800000004</v>
      </c>
      <c r="D7" s="21">
        <v>297219.48200000002</v>
      </c>
      <c r="E7" s="21">
        <v>84276.410999999993</v>
      </c>
      <c r="F7" s="21">
        <v>23419.472000000002</v>
      </c>
      <c r="G7" s="21">
        <v>16231.876</v>
      </c>
      <c r="H7" s="21">
        <v>9110.7009999999991</v>
      </c>
      <c r="I7" s="21">
        <v>7766.4889999999996</v>
      </c>
      <c r="J7" s="21">
        <v>86573.14</v>
      </c>
      <c r="K7" s="21">
        <v>16458.616999999998</v>
      </c>
      <c r="L7" s="21">
        <v>4482.0140000000001</v>
      </c>
      <c r="M7" s="21">
        <v>16875.203000000001</v>
      </c>
      <c r="N7" s="21">
        <v>2567.9690000000001</v>
      </c>
      <c r="O7" s="21">
        <v>2247.712</v>
      </c>
      <c r="P7" s="21">
        <v>2849.7979999999998</v>
      </c>
      <c r="Q7" s="21">
        <v>1658.5129999999999</v>
      </c>
      <c r="R7" s="21">
        <v>4962.51</v>
      </c>
      <c r="S7" s="21">
        <v>854.47500000000002</v>
      </c>
      <c r="T7" s="21">
        <v>16884.581999999999</v>
      </c>
    </row>
    <row r="8" spans="1:20">
      <c r="A8" t="s">
        <v>14</v>
      </c>
      <c r="B8" t="s">
        <v>43</v>
      </c>
      <c r="C8" s="21">
        <v>2088117.2679999999</v>
      </c>
      <c r="D8" s="21">
        <v>383340.42</v>
      </c>
      <c r="E8" s="21">
        <v>109331.45999999999</v>
      </c>
      <c r="F8" s="21">
        <v>21597.608</v>
      </c>
      <c r="G8" s="21">
        <v>43899.24</v>
      </c>
      <c r="H8" s="21">
        <v>25921.742999999999</v>
      </c>
      <c r="I8" s="21">
        <v>27203.071</v>
      </c>
      <c r="J8" s="21">
        <v>23014.785</v>
      </c>
      <c r="K8" s="21">
        <v>40058.139000000003</v>
      </c>
      <c r="L8" s="21">
        <v>19992.824000000001</v>
      </c>
      <c r="M8" s="21">
        <v>1342.4079999999999</v>
      </c>
      <c r="N8" s="21">
        <v>5755.2629999999999</v>
      </c>
      <c r="O8" s="21">
        <v>5154.0529999999999</v>
      </c>
      <c r="P8" s="21">
        <v>8118.3770000000004</v>
      </c>
      <c r="Q8" s="21">
        <v>5953.5519999999997</v>
      </c>
      <c r="R8" s="21">
        <v>7641.1329999999998</v>
      </c>
      <c r="S8" s="21">
        <v>19954.491999999998</v>
      </c>
      <c r="T8" s="21">
        <v>18402.272000000001</v>
      </c>
    </row>
    <row r="9" spans="1:20">
      <c r="A9" t="s">
        <v>15</v>
      </c>
      <c r="B9" t="s">
        <v>44</v>
      </c>
      <c r="C9" s="21">
        <v>436458.79</v>
      </c>
      <c r="D9" s="21">
        <v>402060.87</v>
      </c>
      <c r="E9" s="21">
        <v>144125.435</v>
      </c>
      <c r="F9" s="21">
        <v>14816.808000000001</v>
      </c>
      <c r="G9" s="21">
        <v>12518.921</v>
      </c>
      <c r="H9" s="21">
        <v>10452.799999999999</v>
      </c>
      <c r="I9" s="21">
        <v>15835.609</v>
      </c>
      <c r="J9" s="21">
        <v>70172.25</v>
      </c>
      <c r="K9" s="21">
        <v>20782.006000000001</v>
      </c>
      <c r="L9" s="21">
        <v>9341.8719999999994</v>
      </c>
      <c r="M9" s="21">
        <v>6070.7520000000004</v>
      </c>
      <c r="N9" s="21">
        <v>13049.38</v>
      </c>
      <c r="O9" s="21">
        <v>7568.6890000000003</v>
      </c>
      <c r="P9" s="21">
        <v>13127.593000000001</v>
      </c>
      <c r="Q9" s="21">
        <v>4491.2160000000003</v>
      </c>
      <c r="R9" s="21">
        <v>7629.5249999999996</v>
      </c>
      <c r="S9" s="21">
        <v>4719.2449999999999</v>
      </c>
      <c r="T9" s="21">
        <v>47358.769</v>
      </c>
    </row>
    <row r="10" spans="1:20">
      <c r="A10" t="s">
        <v>16</v>
      </c>
      <c r="B10" t="s">
        <v>45</v>
      </c>
      <c r="C10" s="21">
        <v>145502.109</v>
      </c>
      <c r="D10" s="21">
        <v>145502.109</v>
      </c>
      <c r="E10" s="21">
        <v>38100.571000000004</v>
      </c>
      <c r="F10" s="21">
        <v>48720.764999999999</v>
      </c>
      <c r="G10" s="21">
        <v>17957.312000000002</v>
      </c>
      <c r="H10" s="21">
        <v>5796.17</v>
      </c>
      <c r="I10" s="21">
        <v>8483.3070000000007</v>
      </c>
      <c r="J10" s="21">
        <v>12569.539000000001</v>
      </c>
      <c r="K10" s="21">
        <v>934.84500000000003</v>
      </c>
      <c r="L10" s="21">
        <v>892.59699999999998</v>
      </c>
      <c r="M10" s="21">
        <v>514.44899999999996</v>
      </c>
      <c r="N10" s="21">
        <v>6246.857</v>
      </c>
      <c r="O10" s="21">
        <v>45.029000000000003</v>
      </c>
      <c r="P10" s="21">
        <v>300.21199999999999</v>
      </c>
      <c r="Q10" s="21">
        <v>415.18200000000002</v>
      </c>
      <c r="R10" s="21">
        <v>4297.0150000000003</v>
      </c>
      <c r="S10" s="21">
        <v>43.652000000000001</v>
      </c>
      <c r="T10" s="21">
        <v>184.607</v>
      </c>
    </row>
    <row r="11" spans="1:20">
      <c r="A11" t="s">
        <v>17</v>
      </c>
      <c r="B11" t="s">
        <v>46</v>
      </c>
      <c r="C11" s="21">
        <v>673089.26800000004</v>
      </c>
      <c r="D11" s="21">
        <v>633261.31499999994</v>
      </c>
      <c r="E11" s="21">
        <v>243426.33600000001</v>
      </c>
      <c r="F11" s="21">
        <v>43855.695</v>
      </c>
      <c r="G11" s="21">
        <v>69994.312999999995</v>
      </c>
      <c r="H11" s="21">
        <v>47476.366000000002</v>
      </c>
      <c r="I11" s="21">
        <v>27406.280999999999</v>
      </c>
      <c r="J11" s="21">
        <v>74137.614000000001</v>
      </c>
      <c r="K11" s="21">
        <v>9511.9539999999997</v>
      </c>
      <c r="L11" s="21">
        <v>24018.546999999999</v>
      </c>
      <c r="M11" s="21">
        <v>4381.2330000000002</v>
      </c>
      <c r="N11" s="21">
        <v>13747.214</v>
      </c>
      <c r="O11" s="21">
        <v>8598.6</v>
      </c>
      <c r="P11" s="21">
        <v>14739.041999999999</v>
      </c>
      <c r="Q11" s="21">
        <v>9340.1489999999994</v>
      </c>
      <c r="R11" s="21">
        <v>21063.194</v>
      </c>
      <c r="S11" s="21">
        <v>5826.9709999999995</v>
      </c>
      <c r="T11" s="21">
        <v>15737.806</v>
      </c>
    </row>
    <row r="12" spans="1:20">
      <c r="A12" t="s">
        <v>18</v>
      </c>
      <c r="B12" t="s">
        <v>47</v>
      </c>
      <c r="C12" s="21">
        <v>748028.43099999998</v>
      </c>
      <c r="D12" s="21">
        <v>5495.0460000000003</v>
      </c>
      <c r="E12" s="21">
        <v>440.05</v>
      </c>
      <c r="F12" s="21">
        <v>56.497999999999998</v>
      </c>
      <c r="G12" s="21">
        <v>9.1379999999999999</v>
      </c>
      <c r="H12" s="21">
        <v>1.9E-2</v>
      </c>
      <c r="I12" s="21">
        <v>0.29899999999999999</v>
      </c>
      <c r="J12" s="21">
        <v>238.86099999999999</v>
      </c>
      <c r="K12" s="21">
        <v>2.3239999999999998</v>
      </c>
      <c r="L12" s="21">
        <v>110.071</v>
      </c>
      <c r="M12">
        <v>0</v>
      </c>
      <c r="N12" s="21">
        <v>0.08</v>
      </c>
      <c r="O12" s="21">
        <v>1407.325</v>
      </c>
      <c r="P12" s="21">
        <v>179.45400000000001</v>
      </c>
      <c r="Q12" s="21">
        <v>15.625</v>
      </c>
      <c r="R12" s="21">
        <v>0.55700000000000005</v>
      </c>
      <c r="S12" s="21">
        <v>12.631</v>
      </c>
      <c r="T12" s="21">
        <v>3022.114</v>
      </c>
    </row>
    <row r="13" spans="1:20">
      <c r="A13" t="s">
        <v>19</v>
      </c>
      <c r="B13" t="s">
        <v>48</v>
      </c>
      <c r="C13" s="21">
        <v>581261.13800000004</v>
      </c>
      <c r="D13" s="21">
        <v>5499.4589999999998</v>
      </c>
      <c r="E13" s="21">
        <v>140.471</v>
      </c>
      <c r="F13" s="21">
        <v>0</v>
      </c>
      <c r="G13" s="21">
        <v>0.32400000000000001</v>
      </c>
      <c r="H13">
        <v>0</v>
      </c>
      <c r="I13" s="21">
        <v>0</v>
      </c>
      <c r="J13">
        <v>0</v>
      </c>
      <c r="K13" s="21">
        <v>5.0000000000000001E-3</v>
      </c>
      <c r="L13" s="21">
        <v>0.97599999999999998</v>
      </c>
      <c r="M13">
        <v>0</v>
      </c>
      <c r="N13">
        <v>0</v>
      </c>
      <c r="O13" s="21">
        <v>1E-3</v>
      </c>
      <c r="P13" s="21">
        <v>5355.27</v>
      </c>
      <c r="Q13" s="21">
        <v>0.03</v>
      </c>
      <c r="R13" s="21">
        <v>1.48</v>
      </c>
      <c r="S13" s="21">
        <v>0.90200000000000002</v>
      </c>
      <c r="T13">
        <v>0</v>
      </c>
    </row>
    <row r="14" spans="1:20">
      <c r="A14" t="s">
        <v>20</v>
      </c>
      <c r="B14" t="s">
        <v>49</v>
      </c>
      <c r="C14" s="21">
        <v>112258.806</v>
      </c>
      <c r="D14" s="21">
        <v>6728.0119999999997</v>
      </c>
      <c r="E14" s="21">
        <v>31.27</v>
      </c>
      <c r="F14" s="21">
        <v>10.016</v>
      </c>
      <c r="G14" s="21">
        <v>15.406000000000001</v>
      </c>
      <c r="H14">
        <v>0</v>
      </c>
      <c r="I14" s="21">
        <v>2140.8870000000002</v>
      </c>
      <c r="J14">
        <v>0</v>
      </c>
      <c r="K14" s="21">
        <v>12.281000000000001</v>
      </c>
      <c r="L14" s="21">
        <v>1.17</v>
      </c>
      <c r="M14">
        <v>0</v>
      </c>
      <c r="N14" s="21">
        <v>1.9E-2</v>
      </c>
      <c r="O14" s="21">
        <v>1.6E-2</v>
      </c>
      <c r="P14" s="21">
        <v>71.480999999999995</v>
      </c>
      <c r="Q14" s="21">
        <v>540.99800000000005</v>
      </c>
      <c r="R14" s="21">
        <v>2221.5500000000002</v>
      </c>
      <c r="S14" s="21">
        <v>623.68799999999999</v>
      </c>
      <c r="T14" s="21">
        <v>1059.23</v>
      </c>
    </row>
    <row r="15" spans="1:20">
      <c r="A15" t="s">
        <v>21</v>
      </c>
      <c r="B15" t="s">
        <v>50</v>
      </c>
      <c r="C15" s="21">
        <v>521110.93300000002</v>
      </c>
      <c r="D15" s="21">
        <v>84434.22</v>
      </c>
      <c r="E15" s="21">
        <v>23547.311000000002</v>
      </c>
      <c r="F15" s="21">
        <v>3336.9639999999999</v>
      </c>
      <c r="G15" s="21">
        <v>2795.42</v>
      </c>
      <c r="H15" s="21">
        <v>19157.896000000001</v>
      </c>
      <c r="I15" s="21">
        <v>5931.96</v>
      </c>
      <c r="J15" s="21">
        <v>2393.7739999999999</v>
      </c>
      <c r="K15" s="21">
        <v>1406.2149999999999</v>
      </c>
      <c r="L15" s="21">
        <v>4047.5659999999998</v>
      </c>
      <c r="M15" s="21">
        <v>752.46199999999999</v>
      </c>
      <c r="N15" s="21">
        <v>2776.5329999999999</v>
      </c>
      <c r="O15" s="21">
        <v>2119.848</v>
      </c>
      <c r="P15" s="21">
        <v>2434.835</v>
      </c>
      <c r="Q15" s="21">
        <v>590.05999999999995</v>
      </c>
      <c r="R15" s="21">
        <v>550.596</v>
      </c>
      <c r="S15" s="21">
        <v>1404.8040000000001</v>
      </c>
      <c r="T15" s="21">
        <v>11187.976000000001</v>
      </c>
    </row>
    <row r="16" spans="1:20">
      <c r="A16" t="s">
        <v>22</v>
      </c>
      <c r="B16" t="s">
        <v>51</v>
      </c>
      <c r="C16" s="21">
        <v>466514.89899999998</v>
      </c>
      <c r="D16" s="21">
        <v>120710.11</v>
      </c>
      <c r="E16" s="21">
        <v>48399.887000000002</v>
      </c>
      <c r="F16" s="21">
        <v>4076.3809999999999</v>
      </c>
      <c r="G16" s="21">
        <v>3293.6320000000001</v>
      </c>
      <c r="H16" s="21">
        <v>24999.918000000001</v>
      </c>
      <c r="I16" s="21">
        <v>3279.125</v>
      </c>
      <c r="J16" s="21">
        <v>4197.9219999999996</v>
      </c>
      <c r="K16" s="21">
        <v>3869.86</v>
      </c>
      <c r="L16" s="21">
        <v>3464.3409999999999</v>
      </c>
      <c r="M16" s="21">
        <v>210.24299999999999</v>
      </c>
      <c r="N16" s="21">
        <v>1328.356</v>
      </c>
      <c r="O16" s="21">
        <v>1318.6410000000001</v>
      </c>
      <c r="P16" s="21">
        <v>4008.2359999999999</v>
      </c>
      <c r="Q16" s="21">
        <v>909.84100000000001</v>
      </c>
      <c r="R16" s="21">
        <v>1753.652</v>
      </c>
      <c r="S16" s="21">
        <v>2201.8719999999998</v>
      </c>
      <c r="T16" s="21">
        <v>13398.203</v>
      </c>
    </row>
    <row r="17" spans="1:20">
      <c r="A17" t="s">
        <v>23</v>
      </c>
      <c r="B17" t="s">
        <v>52</v>
      </c>
      <c r="C17" s="21">
        <v>952004.77599999995</v>
      </c>
      <c r="D17" s="21">
        <v>1503.527</v>
      </c>
      <c r="E17" s="21">
        <v>0</v>
      </c>
      <c r="F17" s="21">
        <v>0</v>
      </c>
      <c r="G17" s="21">
        <v>0</v>
      </c>
      <c r="H17">
        <v>0</v>
      </c>
      <c r="I17">
        <v>0</v>
      </c>
      <c r="J17" s="21">
        <v>1503.527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t="s">
        <v>53</v>
      </c>
      <c r="B18" t="s">
        <v>54</v>
      </c>
      <c r="C18" s="21">
        <v>27642648.024</v>
      </c>
      <c r="D18" s="21">
        <v>11990569.449999999</v>
      </c>
      <c r="E18" s="36">
        <v>8800062.3899300005</v>
      </c>
      <c r="F18" s="21">
        <v>306564.58199999999</v>
      </c>
      <c r="G18" s="21">
        <v>342675.16006999998</v>
      </c>
      <c r="H18" s="21">
        <v>699246.05799999996</v>
      </c>
      <c r="I18" s="21">
        <v>212801.77</v>
      </c>
      <c r="J18" s="21">
        <v>312054.84999999998</v>
      </c>
      <c r="K18" s="21">
        <v>174446.106</v>
      </c>
      <c r="L18" s="21">
        <v>120911.697</v>
      </c>
      <c r="M18" s="21">
        <v>56621.588000000003</v>
      </c>
      <c r="N18" s="21">
        <v>96428.316000000006</v>
      </c>
      <c r="O18" s="21">
        <v>78845.928</v>
      </c>
      <c r="P18" s="21">
        <v>195710.58100000001</v>
      </c>
      <c r="Q18" s="21">
        <v>39517.237000000001</v>
      </c>
      <c r="R18" s="21">
        <v>177785.57399999999</v>
      </c>
      <c r="S18" s="21">
        <v>127922.70699999999</v>
      </c>
      <c r="T18" s="21">
        <v>248974.90599999999</v>
      </c>
    </row>
    <row r="19" spans="1:20">
      <c r="D19" s="4"/>
      <c r="E19" s="21"/>
      <c r="G19" s="4"/>
      <c r="H19" s="2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259F-0726-42AC-BF8C-6F53C10C4361}">
  <dimension ref="A1:AP66"/>
  <sheetViews>
    <sheetView topLeftCell="D1" zoomScaleNormal="100" workbookViewId="0">
      <selection activeCell="X1" sqref="X1"/>
    </sheetView>
  </sheetViews>
  <sheetFormatPr baseColWidth="10" defaultRowHeight="15"/>
  <cols>
    <col min="3" max="3" width="36.5703125" customWidth="1"/>
    <col min="4" max="4" width="12.7109375" bestFit="1" customWidth="1"/>
    <col min="5" max="5" width="11.7109375" bestFit="1" customWidth="1"/>
    <col min="6" max="6" width="11.85546875" bestFit="1" customWidth="1"/>
    <col min="7" max="21" width="11.5703125" bestFit="1" customWidth="1"/>
  </cols>
  <sheetData>
    <row r="1" spans="1:21">
      <c r="C1" s="7" t="s">
        <v>251</v>
      </c>
      <c r="F1" s="21"/>
      <c r="H1" s="4"/>
      <c r="I1" s="22"/>
      <c r="L1" s="7" t="s">
        <v>265</v>
      </c>
      <c r="O1" s="21"/>
      <c r="Q1" s="4"/>
      <c r="R1" s="22"/>
    </row>
    <row r="2" spans="1:21">
      <c r="C2" s="7" t="s">
        <v>252</v>
      </c>
      <c r="F2" s="21"/>
      <c r="H2" s="4"/>
      <c r="I2" s="22"/>
      <c r="L2" s="7" t="s">
        <v>266</v>
      </c>
      <c r="N2" s="7" t="s">
        <v>279</v>
      </c>
      <c r="O2" s="21"/>
      <c r="Q2" s="4"/>
      <c r="R2" s="22"/>
      <c r="S2" s="4" t="s">
        <v>280</v>
      </c>
    </row>
    <row r="3" spans="1:21">
      <c r="C3" t="s">
        <v>254</v>
      </c>
      <c r="D3" s="21">
        <v>72091.378000000012</v>
      </c>
      <c r="E3" s="23" t="s">
        <v>253</v>
      </c>
      <c r="G3" t="s">
        <v>259</v>
      </c>
      <c r="H3" s="4"/>
      <c r="I3" s="21">
        <v>72091.378000000012</v>
      </c>
      <c r="J3" s="23" t="s">
        <v>263</v>
      </c>
      <c r="L3" s="4" t="s">
        <v>267</v>
      </c>
      <c r="M3" s="21">
        <v>2499.04</v>
      </c>
      <c r="N3" s="23" t="s">
        <v>269</v>
      </c>
      <c r="P3" s="4" t="s">
        <v>273</v>
      </c>
      <c r="Q3" s="21">
        <v>2499.04</v>
      </c>
      <c r="R3" s="21"/>
      <c r="S3" s="23" t="s">
        <v>275</v>
      </c>
    </row>
    <row r="4" spans="1:21">
      <c r="C4" t="s">
        <v>255</v>
      </c>
      <c r="D4" s="21">
        <v>127922.70699999999</v>
      </c>
      <c r="E4" s="26">
        <f>+D3/D4</f>
        <v>0.56355419370542259</v>
      </c>
      <c r="G4" t="s">
        <v>260</v>
      </c>
      <c r="H4" s="4"/>
      <c r="I4" s="21">
        <v>6860103.6319299992</v>
      </c>
      <c r="J4" s="27">
        <f>+I3/I4</f>
        <v>1.0508788477254834E-2</v>
      </c>
      <c r="L4" s="4" t="s">
        <v>268</v>
      </c>
      <c r="M4" s="21">
        <v>312054.84999999998</v>
      </c>
      <c r="N4" s="26">
        <f>+M3/M4</f>
        <v>8.0083357140579622E-3</v>
      </c>
      <c r="P4" s="4" t="s">
        <v>274</v>
      </c>
      <c r="Q4" s="21">
        <v>297219.48200000002</v>
      </c>
      <c r="R4" s="21"/>
      <c r="S4" s="27">
        <f>+Q3/Q4</f>
        <v>8.408062564351013E-3</v>
      </c>
    </row>
    <row r="5" spans="1:21">
      <c r="E5" s="21"/>
      <c r="H5" s="4"/>
      <c r="I5" s="22"/>
      <c r="N5" s="25" t="s">
        <v>278</v>
      </c>
      <c r="Q5" s="4"/>
      <c r="R5" s="22"/>
      <c r="S5" s="4" t="s">
        <v>281</v>
      </c>
    </row>
    <row r="6" spans="1:21">
      <c r="C6" t="s">
        <v>256</v>
      </c>
      <c r="D6" s="21">
        <v>48399.887000000002</v>
      </c>
      <c r="E6" s="24" t="s">
        <v>258</v>
      </c>
      <c r="G6" t="s">
        <v>261</v>
      </c>
      <c r="H6" s="4"/>
      <c r="I6" s="21">
        <v>48399.887000000002</v>
      </c>
      <c r="J6" s="23" t="s">
        <v>264</v>
      </c>
      <c r="L6" s="4" t="s">
        <v>270</v>
      </c>
      <c r="M6" s="21">
        <v>23419.472000000002</v>
      </c>
      <c r="N6" s="24" t="s">
        <v>271</v>
      </c>
      <c r="P6" s="4" t="s">
        <v>276</v>
      </c>
      <c r="Q6" s="21">
        <v>23419.472000000002</v>
      </c>
      <c r="R6" s="21"/>
      <c r="S6" s="23" t="s">
        <v>277</v>
      </c>
    </row>
    <row r="7" spans="1:21">
      <c r="C7" t="s">
        <v>257</v>
      </c>
      <c r="D7" s="21">
        <v>8800062.3899300005</v>
      </c>
      <c r="E7" s="26">
        <f>+D6/D7</f>
        <v>5.4999481657521518E-3</v>
      </c>
      <c r="G7" t="s">
        <v>262</v>
      </c>
      <c r="H7" s="4"/>
      <c r="I7" s="21">
        <v>120710.11</v>
      </c>
      <c r="J7" s="26">
        <f>+I6/I7</f>
        <v>0.40095967935080168</v>
      </c>
      <c r="L7" s="4" t="s">
        <v>272</v>
      </c>
      <c r="M7" s="21">
        <v>306564.58199999999</v>
      </c>
      <c r="N7" s="26">
        <f>+M6/M7</f>
        <v>7.6393273636548145E-2</v>
      </c>
      <c r="P7" s="4" t="s">
        <v>274</v>
      </c>
      <c r="Q7" s="21">
        <v>297219.48200000002</v>
      </c>
      <c r="R7" s="21"/>
      <c r="S7" s="26">
        <f>+Q6/Q7</f>
        <v>7.879521168131233E-2</v>
      </c>
    </row>
    <row r="9" spans="1:21">
      <c r="B9" t="s">
        <v>0</v>
      </c>
      <c r="C9" t="s">
        <v>1</v>
      </c>
      <c r="D9" t="s">
        <v>2</v>
      </c>
      <c r="E9" s="5" t="s">
        <v>3</v>
      </c>
      <c r="F9" t="s">
        <v>4</v>
      </c>
      <c r="G9" t="s">
        <v>9</v>
      </c>
      <c r="H9" t="s">
        <v>10</v>
      </c>
      <c r="I9" t="s">
        <v>11</v>
      </c>
      <c r="J9" t="s">
        <v>12</v>
      </c>
      <c r="K9" t="s">
        <v>13</v>
      </c>
      <c r="L9" t="s">
        <v>14</v>
      </c>
      <c r="M9" t="s">
        <v>15</v>
      </c>
      <c r="N9" t="s">
        <v>16</v>
      </c>
      <c r="O9" t="s">
        <v>17</v>
      </c>
      <c r="P9" t="s">
        <v>18</v>
      </c>
      <c r="Q9" t="s">
        <v>19</v>
      </c>
      <c r="R9" t="s">
        <v>20</v>
      </c>
      <c r="S9" t="s">
        <v>21</v>
      </c>
      <c r="T9" t="s">
        <v>22</v>
      </c>
      <c r="U9" t="s">
        <v>23</v>
      </c>
    </row>
    <row r="10" spans="1:21">
      <c r="A10" s="4"/>
      <c r="B10" t="s">
        <v>4</v>
      </c>
      <c r="C10" t="s">
        <v>32</v>
      </c>
      <c r="D10" s="21">
        <v>14418844.257000001</v>
      </c>
      <c r="E10" s="36">
        <v>8151108.2810000004</v>
      </c>
      <c r="F10" s="21">
        <v>6860103.6319300001</v>
      </c>
      <c r="G10" s="21">
        <v>87997.057000000001</v>
      </c>
      <c r="H10" s="21">
        <v>126993.67407000001</v>
      </c>
      <c r="I10" s="21">
        <v>438274.73599999998</v>
      </c>
      <c r="J10" s="21">
        <v>76706.720000000001</v>
      </c>
      <c r="K10" s="21">
        <v>16888.379000000001</v>
      </c>
      <c r="L10" s="21">
        <v>54648.777000000002</v>
      </c>
      <c r="M10" s="21">
        <v>33342.366999999998</v>
      </c>
      <c r="N10" s="21">
        <v>19466.606</v>
      </c>
      <c r="O10" s="21">
        <v>34964.023999999998</v>
      </c>
      <c r="P10" s="21">
        <v>35668.608999999997</v>
      </c>
      <c r="Q10" s="21">
        <v>105942.871</v>
      </c>
      <c r="R10" s="21">
        <v>11667.813</v>
      </c>
      <c r="S10" s="21">
        <v>102063.011</v>
      </c>
      <c r="T10" s="21">
        <v>72091.378000000012</v>
      </c>
      <c r="U10" s="21">
        <v>74288.627000000008</v>
      </c>
    </row>
    <row r="11" spans="1:21">
      <c r="A11" s="4"/>
      <c r="B11" t="s">
        <v>9</v>
      </c>
      <c r="C11" t="s">
        <v>38</v>
      </c>
      <c r="D11" s="21">
        <v>1579160.2560000001</v>
      </c>
      <c r="E11" s="36">
        <v>943037.55700000003</v>
      </c>
      <c r="F11" s="21">
        <v>793748.446</v>
      </c>
      <c r="G11" s="21">
        <v>14222.596</v>
      </c>
      <c r="H11" s="21">
        <v>11702.385</v>
      </c>
      <c r="I11" s="21">
        <v>35073.642</v>
      </c>
      <c r="J11" s="21">
        <v>5147.6480000000001</v>
      </c>
      <c r="K11" s="21">
        <v>2499.04</v>
      </c>
      <c r="L11" s="21">
        <v>5692.76</v>
      </c>
      <c r="M11" s="21">
        <v>3453.0439999999999</v>
      </c>
      <c r="N11" s="21">
        <v>2516.1869999999999</v>
      </c>
      <c r="O11" s="21">
        <v>4466.2349999999997</v>
      </c>
      <c r="P11" s="21">
        <v>3420.5610000000001</v>
      </c>
      <c r="Q11" s="21">
        <v>23872.776000000002</v>
      </c>
      <c r="R11" s="21">
        <v>1485.3969999999999</v>
      </c>
      <c r="S11" s="21">
        <v>15837.178</v>
      </c>
      <c r="T11" s="21">
        <v>9715.9590000000007</v>
      </c>
      <c r="U11" s="21">
        <v>10183.703</v>
      </c>
    </row>
    <row r="12" spans="1:21">
      <c r="A12" s="4"/>
      <c r="B12" t="s">
        <v>10</v>
      </c>
      <c r="C12" t="s">
        <v>39</v>
      </c>
      <c r="D12" s="21">
        <v>1820820.2609999999</v>
      </c>
      <c r="E12" s="36">
        <v>197476.71299999999</v>
      </c>
      <c r="F12" s="21">
        <v>169239.21299999999</v>
      </c>
      <c r="G12" s="21">
        <v>2217.7559999999999</v>
      </c>
      <c r="H12" s="21">
        <v>2755.3359999999998</v>
      </c>
      <c r="I12" s="21">
        <v>6760.5950000000003</v>
      </c>
      <c r="J12" s="21">
        <v>925.476</v>
      </c>
      <c r="K12" s="21">
        <v>331.91399999999999</v>
      </c>
      <c r="L12" s="21">
        <v>1144.579</v>
      </c>
      <c r="M12" s="21">
        <v>705.89200000000005</v>
      </c>
      <c r="N12" s="21">
        <v>456.51400000000001</v>
      </c>
      <c r="O12" s="21">
        <v>963.65599999999995</v>
      </c>
      <c r="P12" s="21">
        <v>565.67999999999995</v>
      </c>
      <c r="Q12" s="21">
        <v>3803.0920000000001</v>
      </c>
      <c r="R12" s="21">
        <v>286.57499999999999</v>
      </c>
      <c r="S12" s="21">
        <v>3804.84</v>
      </c>
      <c r="T12" s="21">
        <v>2171.4670000000001</v>
      </c>
      <c r="U12" s="21">
        <v>1344.1279999999999</v>
      </c>
    </row>
    <row r="13" spans="1:21">
      <c r="A13" s="4"/>
      <c r="B13" t="s">
        <v>11</v>
      </c>
      <c r="C13" t="s">
        <v>40</v>
      </c>
      <c r="D13" s="21">
        <v>1689710.652</v>
      </c>
      <c r="E13" s="36">
        <v>384892.478</v>
      </c>
      <c r="F13" s="21">
        <v>205790.117</v>
      </c>
      <c r="G13" s="21">
        <v>30938.717000000001</v>
      </c>
      <c r="H13" s="21">
        <v>22100.395</v>
      </c>
      <c r="I13" s="21">
        <v>64454.127</v>
      </c>
      <c r="J13" s="21">
        <v>7822.1779999999999</v>
      </c>
      <c r="K13" s="21">
        <v>7664.56</v>
      </c>
      <c r="L13" s="21">
        <v>5933.116</v>
      </c>
      <c r="M13" s="21">
        <v>5537.08</v>
      </c>
      <c r="N13" s="21">
        <v>2730.306</v>
      </c>
      <c r="O13" s="21">
        <v>5286.1719999999996</v>
      </c>
      <c r="P13" s="21">
        <v>3983.1869999999999</v>
      </c>
      <c r="Q13" s="21">
        <v>5649.4470000000001</v>
      </c>
      <c r="R13" s="21">
        <v>813.49599999999998</v>
      </c>
      <c r="S13" s="21">
        <v>3003.846</v>
      </c>
      <c r="T13" s="21">
        <v>3778.7420000000002</v>
      </c>
      <c r="U13" s="21">
        <v>9406.9920000000002</v>
      </c>
    </row>
    <row r="14" spans="1:21">
      <c r="A14" s="4"/>
      <c r="B14" t="s">
        <v>12</v>
      </c>
      <c r="C14" t="s">
        <v>41</v>
      </c>
      <c r="D14" s="21">
        <v>531686.53200000001</v>
      </c>
      <c r="E14" s="36">
        <v>228299.851</v>
      </c>
      <c r="F14" s="21">
        <v>79361.78</v>
      </c>
      <c r="G14" s="21">
        <v>11298.249</v>
      </c>
      <c r="H14" s="21">
        <v>12407.788</v>
      </c>
      <c r="I14" s="21">
        <v>11767.344999999999</v>
      </c>
      <c r="J14" s="21">
        <v>24152.720000000001</v>
      </c>
      <c r="K14" s="21">
        <v>9869.5450000000001</v>
      </c>
      <c r="L14" s="21">
        <v>13990.628000000001</v>
      </c>
      <c r="M14" s="21">
        <v>11521.335999999999</v>
      </c>
      <c r="N14" s="21">
        <v>1305.2249999999999</v>
      </c>
      <c r="O14" s="21">
        <v>5276.558</v>
      </c>
      <c r="P14" s="21">
        <v>6747.9769999999999</v>
      </c>
      <c r="Q14" s="21">
        <v>5258.0969999999998</v>
      </c>
      <c r="R14" s="21">
        <v>1348.79</v>
      </c>
      <c r="S14" s="21">
        <v>2955.4870000000001</v>
      </c>
      <c r="T14" s="21">
        <v>4522.4290000000001</v>
      </c>
      <c r="U14" s="21">
        <v>26515.897000000001</v>
      </c>
    </row>
    <row r="15" spans="1:21">
      <c r="A15" s="4"/>
      <c r="B15" t="s">
        <v>13</v>
      </c>
      <c r="C15" t="s">
        <v>42</v>
      </c>
      <c r="D15" s="21">
        <v>878079.64800000004</v>
      </c>
      <c r="E15" s="36">
        <v>297219.48200000002</v>
      </c>
      <c r="F15" s="21">
        <v>84276.410999999993</v>
      </c>
      <c r="G15" s="21">
        <v>23419.472000000002</v>
      </c>
      <c r="H15" s="21">
        <v>16231.876</v>
      </c>
      <c r="I15" s="21">
        <v>9110.7009999999991</v>
      </c>
      <c r="J15" s="21">
        <v>7766.4889999999996</v>
      </c>
      <c r="K15" s="21">
        <v>86573.14</v>
      </c>
      <c r="L15" s="21">
        <v>16458.616999999998</v>
      </c>
      <c r="M15" s="21">
        <v>4482.0140000000001</v>
      </c>
      <c r="N15" s="21">
        <v>16875.203000000001</v>
      </c>
      <c r="O15" s="21">
        <v>2567.9690000000001</v>
      </c>
      <c r="P15" s="21">
        <v>2247.712</v>
      </c>
      <c r="Q15" s="21">
        <v>2849.7979999999998</v>
      </c>
      <c r="R15" s="21">
        <v>1658.5129999999999</v>
      </c>
      <c r="S15" s="21">
        <v>4962.51</v>
      </c>
      <c r="T15" s="21">
        <v>854.47500000000002</v>
      </c>
      <c r="U15" s="21">
        <v>16884.581999999999</v>
      </c>
    </row>
    <row r="16" spans="1:21">
      <c r="A16" s="4"/>
      <c r="B16" t="s">
        <v>14</v>
      </c>
      <c r="C16" t="s">
        <v>43</v>
      </c>
      <c r="D16" s="21">
        <v>2088117.2679999999</v>
      </c>
      <c r="E16" s="36">
        <v>383340.42</v>
      </c>
      <c r="F16" s="21">
        <v>109331.45999999999</v>
      </c>
      <c r="G16" s="21">
        <v>21597.608</v>
      </c>
      <c r="H16" s="21">
        <v>43899.24</v>
      </c>
      <c r="I16" s="21">
        <v>25921.742999999999</v>
      </c>
      <c r="J16" s="21">
        <v>27203.071</v>
      </c>
      <c r="K16" s="21">
        <v>23014.785</v>
      </c>
      <c r="L16" s="21">
        <v>40058.139000000003</v>
      </c>
      <c r="M16" s="21">
        <v>19992.824000000001</v>
      </c>
      <c r="N16" s="21">
        <v>1342.4079999999999</v>
      </c>
      <c r="O16" s="21">
        <v>5755.2629999999999</v>
      </c>
      <c r="P16" s="21">
        <v>5154.0529999999999</v>
      </c>
      <c r="Q16" s="21">
        <v>8118.3770000000004</v>
      </c>
      <c r="R16" s="21">
        <v>5953.5519999999997</v>
      </c>
      <c r="S16" s="21">
        <v>7641.1329999999998</v>
      </c>
      <c r="T16" s="21">
        <v>19954.491999999998</v>
      </c>
      <c r="U16" s="21">
        <v>18402.272000000001</v>
      </c>
    </row>
    <row r="17" spans="1:42">
      <c r="A17" s="4"/>
      <c r="B17" t="s">
        <v>15</v>
      </c>
      <c r="C17" t="s">
        <v>44</v>
      </c>
      <c r="D17" s="21">
        <v>436458.79</v>
      </c>
      <c r="E17" s="36">
        <v>402060.87</v>
      </c>
      <c r="F17" s="21">
        <v>144125.435</v>
      </c>
      <c r="G17" s="21">
        <v>14816.808000000001</v>
      </c>
      <c r="H17" s="21">
        <v>12518.921</v>
      </c>
      <c r="I17" s="21">
        <v>10452.799999999999</v>
      </c>
      <c r="J17" s="21">
        <v>15835.609</v>
      </c>
      <c r="K17" s="21">
        <v>70172.25</v>
      </c>
      <c r="L17" s="21">
        <v>20782.006000000001</v>
      </c>
      <c r="M17" s="21">
        <v>9341.8719999999994</v>
      </c>
      <c r="N17" s="21">
        <v>6070.7520000000004</v>
      </c>
      <c r="O17" s="21">
        <v>13049.38</v>
      </c>
      <c r="P17" s="21">
        <v>7568.6890000000003</v>
      </c>
      <c r="Q17" s="21">
        <v>13127.593000000001</v>
      </c>
      <c r="R17" s="21">
        <v>4491.2160000000003</v>
      </c>
      <c r="S17" s="21">
        <v>7629.5249999999996</v>
      </c>
      <c r="T17" s="21">
        <v>4719.2449999999999</v>
      </c>
      <c r="U17" s="21">
        <v>47358.769</v>
      </c>
    </row>
    <row r="18" spans="1:42">
      <c r="A18" s="4"/>
      <c r="B18" t="s">
        <v>16</v>
      </c>
      <c r="C18" t="s">
        <v>45</v>
      </c>
      <c r="D18" s="21">
        <v>145502.109</v>
      </c>
      <c r="E18" s="36">
        <v>145502.109</v>
      </c>
      <c r="F18" s="21">
        <v>38100.571000000004</v>
      </c>
      <c r="G18" s="21">
        <v>48720.764999999999</v>
      </c>
      <c r="H18" s="21">
        <v>17957.312000000002</v>
      </c>
      <c r="I18" s="21">
        <v>5796.17</v>
      </c>
      <c r="J18" s="21">
        <v>8483.3070000000007</v>
      </c>
      <c r="K18" s="21">
        <v>12569.539000000001</v>
      </c>
      <c r="L18" s="21">
        <v>934.84500000000003</v>
      </c>
      <c r="M18" s="21">
        <v>892.59699999999998</v>
      </c>
      <c r="N18" s="21">
        <v>514.44899999999996</v>
      </c>
      <c r="O18" s="21">
        <v>6246.857</v>
      </c>
      <c r="P18" s="21">
        <v>45.029000000000003</v>
      </c>
      <c r="Q18" s="21">
        <v>300.21199999999999</v>
      </c>
      <c r="R18" s="21">
        <v>415.18200000000002</v>
      </c>
      <c r="S18" s="21">
        <v>4297.0150000000003</v>
      </c>
      <c r="T18" s="21">
        <v>43.652000000000001</v>
      </c>
      <c r="U18" s="21">
        <v>184.607</v>
      </c>
    </row>
    <row r="19" spans="1:42">
      <c r="A19" s="4"/>
      <c r="B19" t="s">
        <v>17</v>
      </c>
      <c r="C19" t="s">
        <v>46</v>
      </c>
      <c r="D19" s="21">
        <v>673089.26800000004</v>
      </c>
      <c r="E19" s="36">
        <v>633261.31499999994</v>
      </c>
      <c r="F19" s="21">
        <v>243426.33600000001</v>
      </c>
      <c r="G19" s="21">
        <v>43855.695</v>
      </c>
      <c r="H19" s="21">
        <v>69994.312999999995</v>
      </c>
      <c r="I19" s="21">
        <v>47476.366000000002</v>
      </c>
      <c r="J19" s="21">
        <v>27406.280999999999</v>
      </c>
      <c r="K19" s="21">
        <v>74137.614000000001</v>
      </c>
      <c r="L19" s="21">
        <v>9511.9539999999997</v>
      </c>
      <c r="M19" s="21">
        <v>24018.546999999999</v>
      </c>
      <c r="N19" s="21">
        <v>4381.2330000000002</v>
      </c>
      <c r="O19" s="21">
        <v>13747.214</v>
      </c>
      <c r="P19" s="21">
        <v>8598.6</v>
      </c>
      <c r="Q19" s="21">
        <v>14739.041999999999</v>
      </c>
      <c r="R19" s="21">
        <v>9340.1489999999994</v>
      </c>
      <c r="S19" s="21">
        <v>21063.194</v>
      </c>
      <c r="T19" s="21">
        <v>5826.9709999999995</v>
      </c>
      <c r="U19" s="21">
        <v>15737.806</v>
      </c>
    </row>
    <row r="20" spans="1:42">
      <c r="A20" s="4"/>
      <c r="B20" t="s">
        <v>18</v>
      </c>
      <c r="C20" t="s">
        <v>47</v>
      </c>
      <c r="D20" s="21">
        <v>748028.43099999998</v>
      </c>
      <c r="E20" s="36">
        <v>5495.0460000000003</v>
      </c>
      <c r="F20" s="21">
        <v>440.05</v>
      </c>
      <c r="G20" s="21">
        <v>56.497999999999998</v>
      </c>
      <c r="H20" s="21">
        <v>9.1379999999999999</v>
      </c>
      <c r="I20" s="21">
        <v>1.9E-2</v>
      </c>
      <c r="J20" s="21">
        <v>0.29899999999999999</v>
      </c>
      <c r="K20" s="21">
        <v>238.86099999999999</v>
      </c>
      <c r="L20" s="21">
        <v>2.3239999999999998</v>
      </c>
      <c r="M20" s="21">
        <v>110.071</v>
      </c>
      <c r="N20" s="21" t="s">
        <v>33</v>
      </c>
      <c r="O20" s="21">
        <v>0.08</v>
      </c>
      <c r="P20" s="21">
        <v>1407.325</v>
      </c>
      <c r="Q20" s="21">
        <v>179.45400000000001</v>
      </c>
      <c r="R20" s="21">
        <v>15.625</v>
      </c>
      <c r="S20" s="21">
        <v>0.55700000000000005</v>
      </c>
      <c r="T20" s="21">
        <v>12.631</v>
      </c>
      <c r="U20" s="21">
        <v>3022.114</v>
      </c>
    </row>
    <row r="21" spans="1:42">
      <c r="A21" s="4"/>
      <c r="B21" t="s">
        <v>19</v>
      </c>
      <c r="C21" t="s">
        <v>48</v>
      </c>
      <c r="D21" s="21">
        <v>581261.13800000004</v>
      </c>
      <c r="E21" s="36">
        <v>5499.4589999999998</v>
      </c>
      <c r="F21" s="21">
        <v>140.471</v>
      </c>
      <c r="G21" s="21" t="s">
        <v>33</v>
      </c>
      <c r="H21" s="21">
        <v>0.32400000000000001</v>
      </c>
      <c r="I21" s="21" t="s">
        <v>33</v>
      </c>
      <c r="J21" s="21" t="s">
        <v>33</v>
      </c>
      <c r="K21" s="21" t="s">
        <v>33</v>
      </c>
      <c r="L21" s="21">
        <v>5.0000000000000001E-3</v>
      </c>
      <c r="M21" s="21">
        <v>0.97599999999999998</v>
      </c>
      <c r="N21" s="21" t="s">
        <v>33</v>
      </c>
      <c r="O21" s="21" t="s">
        <v>33</v>
      </c>
      <c r="P21" s="21">
        <v>1E-3</v>
      </c>
      <c r="Q21" s="21">
        <v>5355.27</v>
      </c>
      <c r="R21" s="21">
        <v>0.03</v>
      </c>
      <c r="S21" s="21">
        <v>1.48</v>
      </c>
      <c r="T21" s="21">
        <v>0.90200000000000002</v>
      </c>
      <c r="U21" s="21" t="s">
        <v>33</v>
      </c>
    </row>
    <row r="22" spans="1:42">
      <c r="A22" s="4"/>
      <c r="B22" t="s">
        <v>20</v>
      </c>
      <c r="C22" t="s">
        <v>49</v>
      </c>
      <c r="D22" s="21">
        <v>112258.806</v>
      </c>
      <c r="E22" s="36">
        <v>6728.0119999999997</v>
      </c>
      <c r="F22" s="21">
        <v>31.27</v>
      </c>
      <c r="G22" s="21">
        <v>10.016</v>
      </c>
      <c r="H22" s="21">
        <v>15.406000000000001</v>
      </c>
      <c r="I22" s="21" t="s">
        <v>33</v>
      </c>
      <c r="J22" s="21">
        <v>2140.8870000000002</v>
      </c>
      <c r="K22" s="21" t="s">
        <v>33</v>
      </c>
      <c r="L22" s="21">
        <v>12.281000000000001</v>
      </c>
      <c r="M22" s="21">
        <v>1.17</v>
      </c>
      <c r="N22" s="21" t="s">
        <v>33</v>
      </c>
      <c r="O22" s="21">
        <v>1.9E-2</v>
      </c>
      <c r="P22" s="21">
        <v>1.6E-2</v>
      </c>
      <c r="Q22" s="21">
        <v>71.480999999999995</v>
      </c>
      <c r="R22" s="21">
        <v>540.99800000000005</v>
      </c>
      <c r="S22" s="21">
        <v>2221.5500000000002</v>
      </c>
      <c r="T22" s="21">
        <v>623.68799999999999</v>
      </c>
      <c r="U22" s="21">
        <v>1059.23</v>
      </c>
    </row>
    <row r="23" spans="1:42">
      <c r="A23" s="4"/>
      <c r="B23" t="s">
        <v>21</v>
      </c>
      <c r="C23" t="s">
        <v>50</v>
      </c>
      <c r="D23" s="21">
        <v>521110.93300000002</v>
      </c>
      <c r="E23" s="36">
        <v>84434.22</v>
      </c>
      <c r="F23" s="21">
        <v>23547.311000000002</v>
      </c>
      <c r="G23" s="21">
        <v>3336.9639999999999</v>
      </c>
      <c r="H23" s="21">
        <v>2795.42</v>
      </c>
      <c r="I23" s="21">
        <v>19157.896000000001</v>
      </c>
      <c r="J23" s="21">
        <v>5931.96</v>
      </c>
      <c r="K23" s="21">
        <v>2393.7739999999999</v>
      </c>
      <c r="L23" s="21">
        <v>1406.2149999999999</v>
      </c>
      <c r="M23" s="21">
        <v>4047.5659999999998</v>
      </c>
      <c r="N23" s="21">
        <v>752.46199999999999</v>
      </c>
      <c r="O23" s="21">
        <v>2776.5329999999999</v>
      </c>
      <c r="P23" s="21">
        <v>2119.848</v>
      </c>
      <c r="Q23" s="21">
        <v>2434.835</v>
      </c>
      <c r="R23" s="21">
        <v>590.05999999999995</v>
      </c>
      <c r="S23" s="21">
        <v>550.596</v>
      </c>
      <c r="T23" s="21">
        <v>1404.8040000000001</v>
      </c>
      <c r="U23" s="21">
        <v>11187.976000000001</v>
      </c>
    </row>
    <row r="24" spans="1:42">
      <c r="A24" s="4"/>
      <c r="B24" t="s">
        <v>22</v>
      </c>
      <c r="C24" t="s">
        <v>51</v>
      </c>
      <c r="D24" s="21">
        <v>466514.89899999998</v>
      </c>
      <c r="E24" s="36">
        <v>120710.11</v>
      </c>
      <c r="F24" s="21">
        <v>48399.887000000002</v>
      </c>
      <c r="G24" s="21">
        <v>4076.3809999999999</v>
      </c>
      <c r="H24" s="21">
        <v>3293.6320000000001</v>
      </c>
      <c r="I24" s="21">
        <v>24999.918000000001</v>
      </c>
      <c r="J24" s="21">
        <v>3279.125</v>
      </c>
      <c r="K24" s="21">
        <v>4197.9219999999996</v>
      </c>
      <c r="L24" s="21">
        <v>3869.86</v>
      </c>
      <c r="M24" s="21">
        <v>3464.3409999999999</v>
      </c>
      <c r="N24" s="21">
        <v>210.24299999999999</v>
      </c>
      <c r="O24" s="21">
        <v>1328.356</v>
      </c>
      <c r="P24" s="21">
        <v>1318.6410000000001</v>
      </c>
      <c r="Q24" s="21">
        <v>4008.2359999999999</v>
      </c>
      <c r="R24" s="21">
        <v>909.84100000000001</v>
      </c>
      <c r="S24" s="21">
        <v>1753.652</v>
      </c>
      <c r="T24" s="21">
        <v>2201.8719999999998</v>
      </c>
      <c r="U24" s="21">
        <v>13398.203</v>
      </c>
    </row>
    <row r="25" spans="1:42">
      <c r="A25" s="4"/>
      <c r="B25" t="s">
        <v>23</v>
      </c>
      <c r="C25" t="s">
        <v>52</v>
      </c>
      <c r="D25" s="21">
        <v>952004.77599999995</v>
      </c>
      <c r="E25" s="36">
        <v>1503.527</v>
      </c>
      <c r="F25" s="21">
        <v>0</v>
      </c>
      <c r="G25" s="21" t="s">
        <v>33</v>
      </c>
      <c r="H25" s="21" t="s">
        <v>33</v>
      </c>
      <c r="I25" s="21" t="s">
        <v>33</v>
      </c>
      <c r="J25" s="21" t="s">
        <v>33</v>
      </c>
      <c r="K25" s="21">
        <v>1503.527</v>
      </c>
      <c r="L25" s="21" t="s">
        <v>33</v>
      </c>
      <c r="M25" s="21" t="s">
        <v>33</v>
      </c>
      <c r="N25" s="21" t="s">
        <v>33</v>
      </c>
      <c r="O25" s="21" t="s">
        <v>33</v>
      </c>
      <c r="P25" s="21" t="s">
        <v>33</v>
      </c>
      <c r="Q25" s="21" t="s">
        <v>33</v>
      </c>
      <c r="R25" s="21" t="s">
        <v>33</v>
      </c>
      <c r="S25" s="21" t="s">
        <v>33</v>
      </c>
      <c r="T25" s="21" t="s">
        <v>33</v>
      </c>
      <c r="U25" s="21" t="s">
        <v>33</v>
      </c>
    </row>
    <row r="26" spans="1:42">
      <c r="A26" s="4"/>
      <c r="B26" t="s">
        <v>53</v>
      </c>
      <c r="C26" t="s">
        <v>54</v>
      </c>
      <c r="D26" s="21">
        <v>27642648.024</v>
      </c>
      <c r="E26" s="37">
        <v>11990569.449999999</v>
      </c>
      <c r="F26" s="37">
        <v>8800062.3899300005</v>
      </c>
      <c r="G26" s="37">
        <v>306564.58199999999</v>
      </c>
      <c r="H26" s="37">
        <v>342675.16006999998</v>
      </c>
      <c r="I26" s="37">
        <v>699246.05799999996</v>
      </c>
      <c r="J26" s="37">
        <v>212801.77</v>
      </c>
      <c r="K26" s="37">
        <v>312054.84999999998</v>
      </c>
      <c r="L26" s="37">
        <v>174446.106</v>
      </c>
      <c r="M26" s="37">
        <v>120911.697</v>
      </c>
      <c r="N26" s="37">
        <v>56621.588000000003</v>
      </c>
      <c r="O26" s="37">
        <v>96428.316000000006</v>
      </c>
      <c r="P26" s="37">
        <v>78845.928</v>
      </c>
      <c r="Q26" s="37">
        <v>195710.58100000001</v>
      </c>
      <c r="R26" s="37">
        <v>39517.237000000001</v>
      </c>
      <c r="S26" s="37">
        <v>177785.57399999999</v>
      </c>
      <c r="T26" s="37">
        <v>127922.70699999999</v>
      </c>
      <c r="U26" s="37">
        <v>248974.90599999999</v>
      </c>
    </row>
    <row r="27" spans="1:42">
      <c r="E27" s="4"/>
      <c r="F27" s="21"/>
      <c r="H27" s="4"/>
      <c r="I27" s="22"/>
    </row>
    <row r="28" spans="1:42">
      <c r="B28" s="7" t="s">
        <v>282</v>
      </c>
    </row>
    <row r="29" spans="1:42"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9</v>
      </c>
      <c r="H29" t="s">
        <v>10</v>
      </c>
      <c r="I29" t="s">
        <v>11</v>
      </c>
      <c r="J29" t="s">
        <v>12</v>
      </c>
      <c r="K29" t="s">
        <v>13</v>
      </c>
      <c r="L29" t="s">
        <v>14</v>
      </c>
      <c r="M29" t="s">
        <v>15</v>
      </c>
      <c r="N29" t="s">
        <v>16</v>
      </c>
      <c r="O29" t="s">
        <v>17</v>
      </c>
      <c r="P29" t="s">
        <v>18</v>
      </c>
      <c r="Q29" t="s">
        <v>19</v>
      </c>
      <c r="R29" t="s">
        <v>20</v>
      </c>
      <c r="S29" t="s">
        <v>21</v>
      </c>
      <c r="T29" t="s">
        <v>22</v>
      </c>
      <c r="U29" t="s">
        <v>23</v>
      </c>
    </row>
    <row r="30" spans="1:42">
      <c r="B30" t="s">
        <v>4</v>
      </c>
      <c r="C30" t="s">
        <v>32</v>
      </c>
      <c r="D30" s="21"/>
      <c r="E30" s="21"/>
      <c r="F30" s="26">
        <f>+IFERROR(F10/F$26,0)</f>
        <v>0.7795517040629264</v>
      </c>
      <c r="G30" s="26">
        <f>+IFERROR(G10/G$26,0)</f>
        <v>0.28704247707257979</v>
      </c>
      <c r="H30" s="26">
        <f>+IFERROR(H10/H$26,0)</f>
        <v>0.37059492156962404</v>
      </c>
      <c r="I30" s="26">
        <f>+IFERROR(I10/I$26,0)</f>
        <v>0.62678184737081488</v>
      </c>
      <c r="J30" s="26">
        <f t="shared" ref="G30:U30" si="0">+IFERROR(J10/J$26,0)</f>
        <v>0.3604609115798238</v>
      </c>
      <c r="K30" s="26">
        <f t="shared" si="0"/>
        <v>5.4119905523019436E-2</v>
      </c>
      <c r="L30" s="26">
        <f t="shared" si="0"/>
        <v>0.31327026009970094</v>
      </c>
      <c r="M30" s="26">
        <f t="shared" si="0"/>
        <v>0.27575799386886446</v>
      </c>
      <c r="N30" s="26">
        <f t="shared" si="0"/>
        <v>0.34380183756061378</v>
      </c>
      <c r="O30" s="26">
        <f t="shared" si="0"/>
        <v>0.36259083898136307</v>
      </c>
      <c r="P30" s="26">
        <f t="shared" si="0"/>
        <v>0.45238365385210505</v>
      </c>
      <c r="Q30" s="26">
        <f t="shared" si="0"/>
        <v>0.54132418624826417</v>
      </c>
      <c r="R30" s="26">
        <f t="shared" si="0"/>
        <v>0.29525882591437252</v>
      </c>
      <c r="S30" s="26">
        <f t="shared" si="0"/>
        <v>0.57407926134659271</v>
      </c>
      <c r="T30" s="26">
        <f t="shared" si="0"/>
        <v>0.56355419370542259</v>
      </c>
      <c r="U30" s="26">
        <f t="shared" si="0"/>
        <v>0.29837796986656967</v>
      </c>
      <c r="Y30" s="21"/>
      <c r="Z30" s="21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</row>
    <row r="31" spans="1:42">
      <c r="B31" t="s">
        <v>9</v>
      </c>
      <c r="C31" t="s">
        <v>38</v>
      </c>
      <c r="D31" s="21"/>
      <c r="E31" s="21"/>
      <c r="F31" s="26">
        <f>+IFERROR(F11/F$26,0)</f>
        <v>9.0198047562514358E-2</v>
      </c>
      <c r="G31" s="26">
        <f>+IFERROR(G11/G$26,0)</f>
        <v>4.6393474116328284E-2</v>
      </c>
      <c r="H31" s="26">
        <f>+IFERROR(H11/H$26,0)</f>
        <v>3.4150082537670649E-2</v>
      </c>
      <c r="I31" s="26">
        <f>+IFERROR(I11/I$26,0)</f>
        <v>5.0159227354557356E-2</v>
      </c>
      <c r="J31" s="26">
        <f t="shared" ref="F31:U46" si="1">+IFERROR(J11/J$26,0)</f>
        <v>2.4189873984600787E-2</v>
      </c>
      <c r="K31" s="26">
        <f t="shared" si="1"/>
        <v>8.0083357140579622E-3</v>
      </c>
      <c r="L31" s="26">
        <f t="shared" si="1"/>
        <v>3.2633345223538557E-2</v>
      </c>
      <c r="M31" s="26">
        <f t="shared" si="1"/>
        <v>2.8558394974805456E-2</v>
      </c>
      <c r="N31" s="26">
        <f t="shared" si="1"/>
        <v>4.4438651208440143E-2</v>
      </c>
      <c r="O31" s="26">
        <f t="shared" si="1"/>
        <v>4.6316633798727747E-2</v>
      </c>
      <c r="P31" s="26">
        <f t="shared" si="1"/>
        <v>4.3382849143458621E-2</v>
      </c>
      <c r="Q31" s="26">
        <f t="shared" si="1"/>
        <v>0.1219799965746359</v>
      </c>
      <c r="R31" s="26">
        <f t="shared" si="1"/>
        <v>3.7588584444808219E-2</v>
      </c>
      <c r="S31" s="26">
        <f t="shared" si="1"/>
        <v>8.9080219748313219E-2</v>
      </c>
      <c r="T31" s="26">
        <f t="shared" si="1"/>
        <v>7.595179329655681E-2</v>
      </c>
      <c r="U31" s="26">
        <f t="shared" si="1"/>
        <v>4.0902527743097127E-2</v>
      </c>
      <c r="Y31" s="21"/>
      <c r="Z31" s="21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</row>
    <row r="32" spans="1:42">
      <c r="B32" t="s">
        <v>10</v>
      </c>
      <c r="C32" t="s">
        <v>39</v>
      </c>
      <c r="D32" s="21"/>
      <c r="E32" s="21"/>
      <c r="F32" s="26">
        <f>+IFERROR(F12/F$26,0)</f>
        <v>1.9231592402533658E-2</v>
      </c>
      <c r="G32" s="26">
        <f>+IFERROR(G12/G$26,0)</f>
        <v>7.2342212056316401E-3</v>
      </c>
      <c r="H32" s="26">
        <f>+IFERROR(H12/H$26,0)</f>
        <v>8.0406645157389094E-3</v>
      </c>
      <c r="I32" s="26">
        <f>+IFERROR(I12/I$26,0)</f>
        <v>9.6684063108440164E-3</v>
      </c>
      <c r="J32" s="26">
        <f t="shared" si="1"/>
        <v>4.349005179797142E-3</v>
      </c>
      <c r="K32" s="26">
        <f t="shared" si="1"/>
        <v>1.063639933812918E-3</v>
      </c>
      <c r="L32" s="26">
        <f t="shared" si="1"/>
        <v>6.5612183971592922E-3</v>
      </c>
      <c r="M32" s="26">
        <f t="shared" si="1"/>
        <v>5.8380786765402856E-3</v>
      </c>
      <c r="N32" s="26">
        <f t="shared" si="1"/>
        <v>8.0625432123168292E-3</v>
      </c>
      <c r="O32" s="26">
        <f t="shared" si="1"/>
        <v>9.9934961012904128E-3</v>
      </c>
      <c r="P32" s="26">
        <f t="shared" si="1"/>
        <v>7.1744985993442804E-3</v>
      </c>
      <c r="Q32" s="26">
        <f t="shared" si="1"/>
        <v>1.9432224770718962E-2</v>
      </c>
      <c r="R32" s="26">
        <f t="shared" si="1"/>
        <v>7.2518987094163483E-3</v>
      </c>
      <c r="S32" s="26">
        <f t="shared" si="1"/>
        <v>2.1401286473333322E-2</v>
      </c>
      <c r="T32" s="26">
        <f t="shared" si="1"/>
        <v>1.697483621887395E-2</v>
      </c>
      <c r="U32" s="26">
        <f t="shared" si="1"/>
        <v>5.3986484886954832E-3</v>
      </c>
      <c r="Y32" s="21"/>
      <c r="Z32" s="21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</row>
    <row r="33" spans="2:42">
      <c r="B33" t="s">
        <v>11</v>
      </c>
      <c r="C33" t="s">
        <v>40</v>
      </c>
      <c r="D33" s="21"/>
      <c r="E33" s="21"/>
      <c r="F33" s="26">
        <f>+IFERROR(F13/F$26,0)</f>
        <v>2.338507477350248E-2</v>
      </c>
      <c r="G33" s="26">
        <f>+IFERROR(G13/G$26,0)</f>
        <v>0.10092071562265467</v>
      </c>
      <c r="H33" s="26">
        <f>+IFERROR(H13/H$26,0)</f>
        <v>6.4493717593902752E-2</v>
      </c>
      <c r="I33" s="26">
        <f t="shared" si="1"/>
        <v>9.2176604018838829E-2</v>
      </c>
      <c r="J33" s="26">
        <f t="shared" si="1"/>
        <v>3.6758049521862533E-2</v>
      </c>
      <c r="K33" s="26">
        <f t="shared" si="1"/>
        <v>2.4561579478735874E-2</v>
      </c>
      <c r="L33" s="26">
        <f t="shared" si="1"/>
        <v>3.4011169042661236E-2</v>
      </c>
      <c r="M33" s="26">
        <f t="shared" si="1"/>
        <v>4.5794411437298739E-2</v>
      </c>
      <c r="N33" s="26">
        <f t="shared" si="1"/>
        <v>4.8220230064900331E-2</v>
      </c>
      <c r="O33" s="26">
        <f t="shared" si="1"/>
        <v>5.4819706692793423E-2</v>
      </c>
      <c r="P33" s="26">
        <f t="shared" si="1"/>
        <v>5.051861397331768E-2</v>
      </c>
      <c r="Q33" s="26">
        <f t="shared" si="1"/>
        <v>2.8866334007766295E-2</v>
      </c>
      <c r="R33" s="26">
        <f t="shared" si="1"/>
        <v>2.0585852194069134E-2</v>
      </c>
      <c r="S33" s="26">
        <f t="shared" si="1"/>
        <v>1.6895892801741048E-2</v>
      </c>
      <c r="T33" s="26">
        <f t="shared" si="1"/>
        <v>2.9539259202824721E-2</v>
      </c>
      <c r="U33" s="26">
        <f t="shared" si="1"/>
        <v>3.7782892063829121E-2</v>
      </c>
      <c r="Y33" s="21"/>
      <c r="Z33" s="21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</row>
    <row r="34" spans="2:42">
      <c r="B34" t="s">
        <v>12</v>
      </c>
      <c r="C34" t="s">
        <v>41</v>
      </c>
      <c r="D34" s="21"/>
      <c r="E34" s="21"/>
      <c r="F34" s="26">
        <f>+IFERROR(F14/F$26,0)</f>
        <v>9.0183201531405591E-3</v>
      </c>
      <c r="G34" s="26">
        <f>+IFERROR(G14/G$26,0)</f>
        <v>3.6854384568142967E-2</v>
      </c>
      <c r="H34" s="26">
        <f>+IFERROR(H14/H$26,0)</f>
        <v>3.6208600580985795E-2</v>
      </c>
      <c r="I34" s="26">
        <f>+IFERROR(I14/I$26,0)</f>
        <v>1.6828618288756945E-2</v>
      </c>
      <c r="J34" s="26">
        <f t="shared" si="1"/>
        <v>0.11349868001567845</v>
      </c>
      <c r="K34" s="26">
        <f t="shared" si="1"/>
        <v>3.1627596879202489E-2</v>
      </c>
      <c r="L34" s="26">
        <f t="shared" si="1"/>
        <v>8.020028833432373E-2</v>
      </c>
      <c r="M34" s="26">
        <f t="shared" si="1"/>
        <v>9.5287191279765093E-2</v>
      </c>
      <c r="N34" s="26">
        <f t="shared" si="1"/>
        <v>2.3051720131904457E-2</v>
      </c>
      <c r="O34" s="26">
        <f t="shared" si="1"/>
        <v>5.4720005687955806E-2</v>
      </c>
      <c r="P34" s="26">
        <f t="shared" si="1"/>
        <v>8.5584343683544437E-2</v>
      </c>
      <c r="Q34" s="26">
        <f t="shared" si="1"/>
        <v>2.6866697616108961E-2</v>
      </c>
      <c r="R34" s="26">
        <f t="shared" si="1"/>
        <v>3.4131687901155637E-2</v>
      </c>
      <c r="S34" s="26">
        <f t="shared" si="1"/>
        <v>1.6623885355287603E-2</v>
      </c>
      <c r="T34" s="26">
        <f t="shared" si="1"/>
        <v>3.5352824420765268E-2</v>
      </c>
      <c r="U34" s="26">
        <f t="shared" si="1"/>
        <v>0.10650027918877898</v>
      </c>
      <c r="Y34" s="21"/>
      <c r="Z34" s="21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</row>
    <row r="35" spans="2:42">
      <c r="B35" t="s">
        <v>13</v>
      </c>
      <c r="C35" t="s">
        <v>42</v>
      </c>
      <c r="D35" s="21"/>
      <c r="E35" s="21"/>
      <c r="F35" s="26">
        <f>+IFERROR(F15/F$26,0)</f>
        <v>9.5767969891257052E-3</v>
      </c>
      <c r="G35" s="26">
        <f>+IFERROR(G15/G$26,0)</f>
        <v>7.6393273636548145E-2</v>
      </c>
      <c r="H35" s="26">
        <f>+IFERROR(H15/H$26,0)</f>
        <v>4.7368113862365259E-2</v>
      </c>
      <c r="I35" s="26">
        <f>+IFERROR(I15/I$26,0)</f>
        <v>1.3029320502797885E-2</v>
      </c>
      <c r="J35" s="26">
        <f t="shared" si="1"/>
        <v>3.6496355269977312E-2</v>
      </c>
      <c r="K35" s="26">
        <f t="shared" si="1"/>
        <v>0.27742924040437122</v>
      </c>
      <c r="L35" s="26">
        <f t="shared" si="1"/>
        <v>9.434786122425684E-2</v>
      </c>
      <c r="M35" s="26">
        <f t="shared" si="1"/>
        <v>3.7068489742559815E-2</v>
      </c>
      <c r="N35" s="26">
        <f t="shared" si="1"/>
        <v>0.29803478842733977</v>
      </c>
      <c r="O35" s="26">
        <f t="shared" si="1"/>
        <v>2.6630860171819239E-2</v>
      </c>
      <c r="P35" s="26">
        <f t="shared" si="1"/>
        <v>2.8507648486298495E-2</v>
      </c>
      <c r="Q35" s="26">
        <f t="shared" si="1"/>
        <v>1.4561287312309393E-2</v>
      </c>
      <c r="R35" s="26">
        <f t="shared" si="1"/>
        <v>4.1969356308994982E-2</v>
      </c>
      <c r="S35" s="26">
        <f t="shared" si="1"/>
        <v>2.7912894664895591E-2</v>
      </c>
      <c r="T35" s="26">
        <f t="shared" si="1"/>
        <v>6.6796194361334153E-3</v>
      </c>
      <c r="U35" s="26">
        <f t="shared" si="1"/>
        <v>6.7816400742008912E-2</v>
      </c>
      <c r="Y35" s="21"/>
      <c r="Z35" s="21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</row>
    <row r="36" spans="2:42">
      <c r="B36" t="s">
        <v>14</v>
      </c>
      <c r="C36" t="s">
        <v>43</v>
      </c>
      <c r="D36" s="21"/>
      <c r="E36" s="21"/>
      <c r="F36" s="26">
        <f>+IFERROR(F16/F$26,0)</f>
        <v>1.2423941462632024E-2</v>
      </c>
      <c r="G36" s="26">
        <f t="shared" si="1"/>
        <v>7.0450434486264299E-2</v>
      </c>
      <c r="H36" s="26">
        <f>+IFERROR(H16/H$26,0)</f>
        <v>0.12810744727173246</v>
      </c>
      <c r="I36" s="26">
        <f t="shared" si="1"/>
        <v>3.7070989108100201E-2</v>
      </c>
      <c r="J36" s="26">
        <f t="shared" si="1"/>
        <v>0.12783291699124497</v>
      </c>
      <c r="K36" s="26">
        <f t="shared" si="1"/>
        <v>7.3752370777124598E-2</v>
      </c>
      <c r="L36" s="26">
        <f t="shared" si="1"/>
        <v>0.22963045675550936</v>
      </c>
      <c r="M36" s="26">
        <f t="shared" si="1"/>
        <v>0.1653506194690163</v>
      </c>
      <c r="N36" s="26">
        <f t="shared" si="1"/>
        <v>2.3708413123277289E-2</v>
      </c>
      <c r="O36" s="26">
        <f t="shared" si="1"/>
        <v>5.9684366986145432E-2</v>
      </c>
      <c r="P36" s="26">
        <f t="shared" si="1"/>
        <v>6.5368664314535044E-2</v>
      </c>
      <c r="Q36" s="26">
        <f t="shared" si="1"/>
        <v>4.1481543606474706E-2</v>
      </c>
      <c r="R36" s="26">
        <f t="shared" si="1"/>
        <v>0.15065709173948572</v>
      </c>
      <c r="S36" s="26">
        <f t="shared" si="1"/>
        <v>4.2979488313264383E-2</v>
      </c>
      <c r="T36" s="26">
        <f t="shared" si="1"/>
        <v>0.15598866274773249</v>
      </c>
      <c r="U36" s="26">
        <f t="shared" si="1"/>
        <v>7.3912155629049625E-2</v>
      </c>
      <c r="Y36" s="21"/>
      <c r="Z36" s="21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</row>
    <row r="37" spans="2:42">
      <c r="B37" t="s">
        <v>15</v>
      </c>
      <c r="C37" t="s">
        <v>44</v>
      </c>
      <c r="D37" s="21"/>
      <c r="E37" s="21"/>
      <c r="F37" s="26">
        <f>+IFERROR(F17/F$26,0)</f>
        <v>1.6377774226342325E-2</v>
      </c>
      <c r="G37" s="26">
        <f t="shared" si="1"/>
        <v>4.8331767170677276E-2</v>
      </c>
      <c r="H37" s="26">
        <f>+IFERROR(H17/H$26,0)</f>
        <v>3.6532910635958253E-2</v>
      </c>
      <c r="I37" s="26">
        <f t="shared" si="1"/>
        <v>1.4948672045284522E-2</v>
      </c>
      <c r="J37" s="26">
        <f t="shared" si="1"/>
        <v>7.4414836869073034E-2</v>
      </c>
      <c r="K37" s="26">
        <f t="shared" si="1"/>
        <v>0.22487152498991766</v>
      </c>
      <c r="L37" s="26">
        <f t="shared" si="1"/>
        <v>0.1191313837638772</v>
      </c>
      <c r="M37" s="26">
        <f t="shared" si="1"/>
        <v>7.7261937693257246E-2</v>
      </c>
      <c r="N37" s="26">
        <f t="shared" si="1"/>
        <v>0.10721620877182039</v>
      </c>
      <c r="O37" s="26">
        <f t="shared" si="1"/>
        <v>0.13532726217058483</v>
      </c>
      <c r="P37" s="26">
        <f t="shared" si="1"/>
        <v>9.5993403743056968E-2</v>
      </c>
      <c r="Q37" s="26">
        <f t="shared" si="1"/>
        <v>6.7076562406199178E-2</v>
      </c>
      <c r="R37" s="26">
        <f t="shared" si="1"/>
        <v>0.1136520754221759</v>
      </c>
      <c r="S37" s="26">
        <f t="shared" si="1"/>
        <v>4.291419617656942E-2</v>
      </c>
      <c r="T37" s="26">
        <f t="shared" si="1"/>
        <v>3.6891378479037347E-2</v>
      </c>
      <c r="U37" s="26">
        <f t="shared" si="1"/>
        <v>0.19021502914032631</v>
      </c>
      <c r="Y37" s="21"/>
      <c r="Z37" s="21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</row>
    <row r="38" spans="2:42">
      <c r="B38" t="s">
        <v>16</v>
      </c>
      <c r="C38" t="s">
        <v>45</v>
      </c>
      <c r="D38" s="21"/>
      <c r="E38" s="21"/>
      <c r="F38" s="26">
        <f t="shared" si="1"/>
        <v>4.3295796452078421E-3</v>
      </c>
      <c r="G38" s="26">
        <f t="shared" si="1"/>
        <v>0.15892496348452934</v>
      </c>
      <c r="H38" s="26">
        <f t="shared" si="1"/>
        <v>5.2403308125198722E-2</v>
      </c>
      <c r="I38" s="26">
        <f t="shared" si="1"/>
        <v>8.2891707914354816E-3</v>
      </c>
      <c r="J38" s="26">
        <f t="shared" si="1"/>
        <v>3.9864832891192595E-2</v>
      </c>
      <c r="K38" s="26">
        <f t="shared" si="1"/>
        <v>4.0279902715820638E-2</v>
      </c>
      <c r="L38" s="26">
        <f t="shared" si="1"/>
        <v>5.3589330334493108E-3</v>
      </c>
      <c r="M38" s="26">
        <f t="shared" si="1"/>
        <v>7.3822220855935877E-3</v>
      </c>
      <c r="N38" s="26">
        <f t="shared" si="1"/>
        <v>9.0857395239427041E-3</v>
      </c>
      <c r="O38" s="26">
        <f t="shared" si="1"/>
        <v>6.4782392342100009E-2</v>
      </c>
      <c r="P38" s="26">
        <f t="shared" si="1"/>
        <v>5.7110114805167874E-4</v>
      </c>
      <c r="Q38" s="26">
        <f t="shared" si="1"/>
        <v>1.5339589636188347E-3</v>
      </c>
      <c r="R38" s="26">
        <f t="shared" si="1"/>
        <v>1.0506351949656805E-2</v>
      </c>
      <c r="S38" s="26">
        <f t="shared" si="1"/>
        <v>2.4169649445235645E-2</v>
      </c>
      <c r="T38" s="26">
        <f t="shared" si="1"/>
        <v>3.4123730668082254E-4</v>
      </c>
      <c r="U38" s="26">
        <f t="shared" si="1"/>
        <v>7.4146829881723106E-4</v>
      </c>
      <c r="Y38" s="21"/>
      <c r="Z38" s="21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</row>
    <row r="39" spans="2:42">
      <c r="B39" t="s">
        <v>17</v>
      </c>
      <c r="C39" t="s">
        <v>46</v>
      </c>
      <c r="D39" s="21"/>
      <c r="E39" s="21"/>
      <c r="F39" s="26">
        <f t="shared" si="1"/>
        <v>2.7661887520087948E-2</v>
      </c>
      <c r="G39" s="26">
        <f t="shared" si="1"/>
        <v>0.14305532202673041</v>
      </c>
      <c r="H39" s="26">
        <f t="shared" si="1"/>
        <v>0.20425849654728959</v>
      </c>
      <c r="I39" s="26">
        <f t="shared" si="1"/>
        <v>6.789650861356733E-2</v>
      </c>
      <c r="J39" s="26">
        <f t="shared" si="1"/>
        <v>0.12878784325901049</v>
      </c>
      <c r="K39" s="26">
        <f t="shared" si="1"/>
        <v>0.23757879103625534</v>
      </c>
      <c r="L39" s="26">
        <f t="shared" si="1"/>
        <v>5.452660548352968E-2</v>
      </c>
      <c r="M39" s="26">
        <f t="shared" si="1"/>
        <v>0.19864535521323465</v>
      </c>
      <c r="N39" s="26">
        <f t="shared" si="1"/>
        <v>7.7377430671849046E-2</v>
      </c>
      <c r="O39" s="26">
        <f t="shared" si="1"/>
        <v>0.14256407837714391</v>
      </c>
      <c r="P39" s="26">
        <f t="shared" si="1"/>
        <v>0.10905572701230684</v>
      </c>
      <c r="Q39" s="26">
        <f t="shared" si="1"/>
        <v>7.5310399288018054E-2</v>
      </c>
      <c r="R39" s="26">
        <f t="shared" si="1"/>
        <v>0.23635632724018632</v>
      </c>
      <c r="S39" s="26">
        <f t="shared" si="1"/>
        <v>0.11847527066509907</v>
      </c>
      <c r="T39" s="26">
        <f t="shared" si="1"/>
        <v>4.5550716809018121E-2</v>
      </c>
      <c r="U39" s="26">
        <f t="shared" si="1"/>
        <v>6.3210410449959162E-2</v>
      </c>
      <c r="Y39" s="21"/>
      <c r="Z39" s="21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</row>
    <row r="40" spans="2:42">
      <c r="B40" t="s">
        <v>18</v>
      </c>
      <c r="C40" t="s">
        <v>47</v>
      </c>
      <c r="D40" s="21"/>
      <c r="E40" s="21"/>
      <c r="F40" s="26">
        <f t="shared" si="1"/>
        <v>5.0005327292173933E-5</v>
      </c>
      <c r="G40" s="26">
        <f t="shared" si="1"/>
        <v>1.8429395734958058E-4</v>
      </c>
      <c r="H40" s="26">
        <f t="shared" si="1"/>
        <v>2.666665421016608E-5</v>
      </c>
      <c r="I40" s="26">
        <f t="shared" si="1"/>
        <v>2.7172123149816884E-8</v>
      </c>
      <c r="J40" s="26">
        <f t="shared" si="1"/>
        <v>1.4050635011165555E-6</v>
      </c>
      <c r="K40" s="26">
        <f t="shared" si="1"/>
        <v>7.6544556189400681E-4</v>
      </c>
      <c r="L40" s="26">
        <f t="shared" si="1"/>
        <v>1.3322166102119813E-5</v>
      </c>
      <c r="M40" s="26">
        <f t="shared" si="1"/>
        <v>9.1034203249996568E-4</v>
      </c>
      <c r="N40" s="26">
        <f t="shared" si="1"/>
        <v>0</v>
      </c>
      <c r="O40" s="26">
        <f t="shared" si="1"/>
        <v>8.2963182723215861E-7</v>
      </c>
      <c r="P40" s="26">
        <f t="shared" si="1"/>
        <v>1.7849051126647912E-2</v>
      </c>
      <c r="Q40" s="26">
        <f t="shared" si="1"/>
        <v>9.1693560502996007E-4</v>
      </c>
      <c r="R40" s="26">
        <f t="shared" si="1"/>
        <v>3.9539707697681394E-4</v>
      </c>
      <c r="S40" s="26">
        <f t="shared" si="1"/>
        <v>3.1329876067447411E-6</v>
      </c>
      <c r="T40" s="26">
        <f t="shared" si="1"/>
        <v>9.8739311387461502E-5</v>
      </c>
      <c r="U40" s="26">
        <f t="shared" si="1"/>
        <v>1.21382272958866E-2</v>
      </c>
      <c r="Y40" s="21"/>
      <c r="Z40" s="21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</row>
    <row r="41" spans="2:42">
      <c r="B41" t="s">
        <v>19</v>
      </c>
      <c r="C41" t="s">
        <v>48</v>
      </c>
      <c r="D41" s="21"/>
      <c r="E41" s="21"/>
      <c r="F41" s="26">
        <f t="shared" si="1"/>
        <v>1.5962500465990146E-5</v>
      </c>
      <c r="G41" s="26">
        <f t="shared" si="1"/>
        <v>0</v>
      </c>
      <c r="H41" s="26">
        <f t="shared" si="1"/>
        <v>9.4550185643399104E-7</v>
      </c>
      <c r="I41" s="26">
        <f t="shared" si="1"/>
        <v>0</v>
      </c>
      <c r="J41" s="26">
        <f t="shared" si="1"/>
        <v>0</v>
      </c>
      <c r="K41" s="26">
        <f t="shared" si="1"/>
        <v>0</v>
      </c>
      <c r="L41" s="26">
        <f t="shared" si="1"/>
        <v>2.866214737977585E-8</v>
      </c>
      <c r="M41" s="26">
        <f t="shared" si="1"/>
        <v>8.0720064660079997E-6</v>
      </c>
      <c r="N41" s="26">
        <f t="shared" si="1"/>
        <v>0</v>
      </c>
      <c r="O41" s="26">
        <f t="shared" si="1"/>
        <v>0</v>
      </c>
      <c r="P41" s="26">
        <f t="shared" si="1"/>
        <v>1.2682963158224228E-8</v>
      </c>
      <c r="Q41" s="26">
        <f t="shared" si="1"/>
        <v>2.7363211394278168E-2</v>
      </c>
      <c r="R41" s="26">
        <f t="shared" si="1"/>
        <v>7.5916238779548274E-7</v>
      </c>
      <c r="S41" s="26">
        <f t="shared" si="1"/>
        <v>8.3246349335407842E-6</v>
      </c>
      <c r="T41" s="26">
        <f t="shared" si="1"/>
        <v>7.0511328375813692E-6</v>
      </c>
      <c r="U41" s="26">
        <f t="shared" si="1"/>
        <v>0</v>
      </c>
      <c r="Y41" s="21"/>
      <c r="Z41" s="21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</row>
    <row r="42" spans="2:42">
      <c r="B42" t="s">
        <v>20</v>
      </c>
      <c r="C42" t="s">
        <v>49</v>
      </c>
      <c r="D42" s="21"/>
      <c r="E42" s="21"/>
      <c r="F42" s="26">
        <f t="shared" si="1"/>
        <v>3.5533838982531049E-6</v>
      </c>
      <c r="G42" s="26">
        <f t="shared" si="1"/>
        <v>3.267174549211298E-5</v>
      </c>
      <c r="H42" s="26">
        <f t="shared" si="1"/>
        <v>4.4958029630315019E-5</v>
      </c>
      <c r="I42" s="26">
        <f t="shared" si="1"/>
        <v>0</v>
      </c>
      <c r="J42" s="26">
        <f t="shared" si="1"/>
        <v>1.0060475530819129E-2</v>
      </c>
      <c r="K42" s="26">
        <f t="shared" si="1"/>
        <v>0</v>
      </c>
      <c r="L42" s="26">
        <f t="shared" si="1"/>
        <v>7.0399966394205438E-5</v>
      </c>
      <c r="M42" s="26">
        <f t="shared" si="1"/>
        <v>9.6764831610956544E-6</v>
      </c>
      <c r="N42" s="26">
        <f t="shared" si="1"/>
        <v>0</v>
      </c>
      <c r="O42" s="26">
        <f t="shared" si="1"/>
        <v>1.9703755896763766E-7</v>
      </c>
      <c r="P42" s="26">
        <f t="shared" si="1"/>
        <v>2.0292741053158764E-7</v>
      </c>
      <c r="Q42" s="26">
        <f t="shared" si="1"/>
        <v>3.6523830052908582E-4</v>
      </c>
      <c r="R42" s="26">
        <f t="shared" si="1"/>
        <v>1.3690177782419355E-2</v>
      </c>
      <c r="S42" s="26">
        <f t="shared" si="1"/>
        <v>1.249567076797806E-2</v>
      </c>
      <c r="T42" s="26">
        <f t="shared" si="1"/>
        <v>4.8755065822676811E-3</v>
      </c>
      <c r="U42" s="26">
        <f t="shared" si="1"/>
        <v>4.2543644940667234E-3</v>
      </c>
      <c r="Y42" s="21"/>
      <c r="Z42" s="21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</row>
    <row r="43" spans="2:42">
      <c r="B43" t="s">
        <v>21</v>
      </c>
      <c r="C43" t="s">
        <v>50</v>
      </c>
      <c r="D43" s="21"/>
      <c r="E43" s="21"/>
      <c r="F43" s="26">
        <f t="shared" si="1"/>
        <v>2.6758118245781329E-3</v>
      </c>
      <c r="G43" s="26">
        <f t="shared" si="1"/>
        <v>1.0885027807941624E-2</v>
      </c>
      <c r="H43" s="26">
        <f t="shared" si="1"/>
        <v>8.1576382701009486E-3</v>
      </c>
      <c r="I43" s="26">
        <f t="shared" si="1"/>
        <v>2.7397932073862333E-2</v>
      </c>
      <c r="J43" s="26">
        <f t="shared" si="1"/>
        <v>2.7875520020345698E-2</v>
      </c>
      <c r="K43" s="26">
        <f t="shared" si="1"/>
        <v>7.6710039917661909E-3</v>
      </c>
      <c r="L43" s="26">
        <f t="shared" si="1"/>
        <v>8.0610283155302994E-3</v>
      </c>
      <c r="M43" s="26">
        <f t="shared" si="1"/>
        <v>3.3475388241387433E-2</v>
      </c>
      <c r="N43" s="26">
        <f t="shared" si="1"/>
        <v>1.3289312903057399E-2</v>
      </c>
      <c r="O43" s="26">
        <f t="shared" si="1"/>
        <v>2.8793751827004836E-2</v>
      </c>
      <c r="P43" s="26">
        <f t="shared" si="1"/>
        <v>2.6885954085035309E-2</v>
      </c>
      <c r="Q43" s="26">
        <f t="shared" si="1"/>
        <v>1.2440998271830791E-2</v>
      </c>
      <c r="R43" s="26">
        <f t="shared" si="1"/>
        <v>1.4931711951420084E-2</v>
      </c>
      <c r="S43" s="26">
        <f t="shared" si="1"/>
        <v>3.0969666863971766E-3</v>
      </c>
      <c r="T43" s="26">
        <f t="shared" si="1"/>
        <v>1.0981662544086095E-2</v>
      </c>
      <c r="U43" s="26">
        <f t="shared" si="1"/>
        <v>4.4936159148504712E-2</v>
      </c>
      <c r="Y43" s="21"/>
      <c r="Z43" s="21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</row>
    <row r="44" spans="2:42">
      <c r="B44" t="s">
        <v>22</v>
      </c>
      <c r="C44" t="s">
        <v>51</v>
      </c>
      <c r="D44" s="21"/>
      <c r="E44" s="21"/>
      <c r="F44" s="26">
        <f t="shared" si="1"/>
        <v>5.4999481657521518E-3</v>
      </c>
      <c r="G44" s="26">
        <f t="shared" si="1"/>
        <v>1.3296973099129892E-2</v>
      </c>
      <c r="H44" s="26">
        <f t="shared" si="1"/>
        <v>9.6115283037357981E-3</v>
      </c>
      <c r="I44" s="26">
        <f t="shared" si="1"/>
        <v>3.5752676349017048E-2</v>
      </c>
      <c r="J44" s="26">
        <f t="shared" si="1"/>
        <v>1.5409293823072994E-2</v>
      </c>
      <c r="K44" s="26">
        <f t="shared" si="1"/>
        <v>1.3452513236054495E-2</v>
      </c>
      <c r="L44" s="26">
        <f t="shared" si="1"/>
        <v>2.2183699531819874E-2</v>
      </c>
      <c r="M44" s="26">
        <f t="shared" si="1"/>
        <v>2.8651826795549812E-2</v>
      </c>
      <c r="N44" s="26">
        <f t="shared" si="1"/>
        <v>3.7131244005378298E-3</v>
      </c>
      <c r="O44" s="26">
        <f t="shared" si="1"/>
        <v>1.3775580193685015E-2</v>
      </c>
      <c r="P44" s="26">
        <f t="shared" si="1"/>
        <v>1.6724275221923955E-2</v>
      </c>
      <c r="Q44" s="26">
        <f t="shared" si="1"/>
        <v>2.0480425634217498E-2</v>
      </c>
      <c r="R44" s="26">
        <f t="shared" si="1"/>
        <v>2.3023902202474328E-2</v>
      </c>
      <c r="S44" s="26">
        <f t="shared" si="1"/>
        <v>9.8638599327524751E-3</v>
      </c>
      <c r="T44" s="26">
        <f t="shared" si="1"/>
        <v>1.7212518806375789E-2</v>
      </c>
      <c r="U44" s="26">
        <f t="shared" si="1"/>
        <v>5.3813467450410442E-2</v>
      </c>
      <c r="Y44" s="21"/>
      <c r="Z44" s="21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</row>
    <row r="45" spans="2:42">
      <c r="B45" t="s">
        <v>23</v>
      </c>
      <c r="C45" t="s">
        <v>52</v>
      </c>
      <c r="D45" s="21"/>
      <c r="E45" s="21"/>
      <c r="F45" s="26">
        <f t="shared" si="1"/>
        <v>0</v>
      </c>
      <c r="G45" s="26">
        <f t="shared" si="1"/>
        <v>0</v>
      </c>
      <c r="H45" s="26">
        <f t="shared" si="1"/>
        <v>0</v>
      </c>
      <c r="I45" s="26">
        <f t="shared" si="1"/>
        <v>0</v>
      </c>
      <c r="J45" s="26">
        <f t="shared" si="1"/>
        <v>0</v>
      </c>
      <c r="K45" s="26">
        <f t="shared" si="1"/>
        <v>4.8181497579672296E-3</v>
      </c>
      <c r="L45" s="26">
        <f t="shared" si="1"/>
        <v>0</v>
      </c>
      <c r="M45" s="26">
        <f t="shared" si="1"/>
        <v>0</v>
      </c>
      <c r="N45" s="26">
        <f t="shared" si="1"/>
        <v>0</v>
      </c>
      <c r="O45" s="26">
        <f t="shared" si="1"/>
        <v>0</v>
      </c>
      <c r="P45" s="26">
        <f t="shared" si="1"/>
        <v>0</v>
      </c>
      <c r="Q45" s="26">
        <f t="shared" si="1"/>
        <v>0</v>
      </c>
      <c r="R45" s="26">
        <f t="shared" si="1"/>
        <v>0</v>
      </c>
      <c r="S45" s="26">
        <f t="shared" si="1"/>
        <v>0</v>
      </c>
      <c r="T45" s="26">
        <f t="shared" si="1"/>
        <v>0</v>
      </c>
      <c r="U45" s="26">
        <f t="shared" si="1"/>
        <v>0</v>
      </c>
      <c r="Y45" s="21"/>
      <c r="Z45" s="21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</row>
    <row r="46" spans="2:42">
      <c r="B46" t="s">
        <v>53</v>
      </c>
      <c r="C46" t="s">
        <v>54</v>
      </c>
      <c r="D46" s="21"/>
      <c r="E46" s="21"/>
      <c r="F46" s="26">
        <f t="shared" si="1"/>
        <v>1</v>
      </c>
      <c r="G46" s="26">
        <f t="shared" si="1"/>
        <v>1</v>
      </c>
      <c r="H46" s="26">
        <f t="shared" si="1"/>
        <v>1</v>
      </c>
      <c r="I46" s="26">
        <f t="shared" si="1"/>
        <v>1</v>
      </c>
      <c r="J46" s="26">
        <f t="shared" si="1"/>
        <v>1</v>
      </c>
      <c r="K46" s="26">
        <f t="shared" si="1"/>
        <v>1</v>
      </c>
      <c r="L46" s="26">
        <f t="shared" si="1"/>
        <v>1</v>
      </c>
      <c r="M46" s="26">
        <f t="shared" si="1"/>
        <v>1</v>
      </c>
      <c r="N46" s="26">
        <f t="shared" si="1"/>
        <v>1</v>
      </c>
      <c r="O46" s="26">
        <f t="shared" si="1"/>
        <v>1</v>
      </c>
      <c r="P46" s="26">
        <f t="shared" si="1"/>
        <v>1</v>
      </c>
      <c r="Q46" s="26">
        <f t="shared" si="1"/>
        <v>1</v>
      </c>
      <c r="R46" s="26">
        <f t="shared" si="1"/>
        <v>1</v>
      </c>
      <c r="S46" s="26">
        <f t="shared" si="1"/>
        <v>1</v>
      </c>
      <c r="T46" s="26">
        <f t="shared" si="1"/>
        <v>1</v>
      </c>
      <c r="U46" s="26">
        <f t="shared" ref="U46" si="2">+IFERROR(U26/U$26,0)</f>
        <v>1</v>
      </c>
      <c r="Y46" s="21"/>
      <c r="Z46" s="21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</row>
    <row r="48" spans="2:42">
      <c r="B48" s="7" t="s">
        <v>283</v>
      </c>
    </row>
    <row r="49" spans="2:21">
      <c r="B49" t="s">
        <v>0</v>
      </c>
      <c r="C49" t="s">
        <v>1</v>
      </c>
      <c r="D49" t="s">
        <v>2</v>
      </c>
      <c r="E49" t="s">
        <v>3</v>
      </c>
      <c r="F49" t="s">
        <v>4</v>
      </c>
      <c r="G49" t="s">
        <v>9</v>
      </c>
      <c r="H49" t="s">
        <v>10</v>
      </c>
      <c r="I49" t="s">
        <v>11</v>
      </c>
      <c r="J49" t="s">
        <v>12</v>
      </c>
      <c r="K49" t="s">
        <v>13</v>
      </c>
      <c r="L49" t="s">
        <v>14</v>
      </c>
      <c r="M49" t="s">
        <v>15</v>
      </c>
      <c r="N49" t="s">
        <v>16</v>
      </c>
      <c r="O49" t="s">
        <v>17</v>
      </c>
      <c r="P49" t="s">
        <v>18</v>
      </c>
      <c r="Q49" t="s">
        <v>19</v>
      </c>
      <c r="R49" t="s">
        <v>20</v>
      </c>
      <c r="S49" t="s">
        <v>21</v>
      </c>
      <c r="T49" t="s">
        <v>22</v>
      </c>
      <c r="U49" t="s">
        <v>23</v>
      </c>
    </row>
    <row r="50" spans="2:21">
      <c r="B50" t="s">
        <v>4</v>
      </c>
      <c r="C50" t="s">
        <v>32</v>
      </c>
      <c r="D50" s="21"/>
      <c r="E50" s="21"/>
      <c r="F50" s="26">
        <f>+IFERROR(F10/$E10,0)</f>
        <v>0.84161605948981255</v>
      </c>
      <c r="G50" s="26">
        <f t="shared" ref="G50:U50" si="3">+IFERROR(G10/$E10,0)</f>
        <v>1.0795716848114829E-2</v>
      </c>
      <c r="H50" s="26">
        <f t="shared" si="3"/>
        <v>1.5579927255538811E-2</v>
      </c>
      <c r="I50" s="26">
        <f t="shared" si="3"/>
        <v>5.3768729464876062E-2</v>
      </c>
      <c r="J50" s="26">
        <f t="shared" si="3"/>
        <v>9.4105877821303342E-3</v>
      </c>
      <c r="K50" s="26">
        <f t="shared" si="3"/>
        <v>2.0719119925527584E-3</v>
      </c>
      <c r="L50" s="26">
        <f t="shared" si="3"/>
        <v>6.7044597024167544E-3</v>
      </c>
      <c r="M50" s="26">
        <f t="shared" si="3"/>
        <v>4.0905317228725939E-3</v>
      </c>
      <c r="N50" s="26">
        <f t="shared" si="3"/>
        <v>2.3882158510120763E-3</v>
      </c>
      <c r="O50" s="26">
        <f t="shared" si="3"/>
        <v>4.289480987695886E-3</v>
      </c>
      <c r="P50" s="26">
        <f t="shared" si="3"/>
        <v>4.3759213803038904E-3</v>
      </c>
      <c r="Q50" s="26">
        <f t="shared" si="3"/>
        <v>1.2997357825186765E-2</v>
      </c>
      <c r="R50" s="26">
        <f t="shared" si="3"/>
        <v>1.4314388421507462E-3</v>
      </c>
      <c r="S50" s="26">
        <f t="shared" si="3"/>
        <v>1.2521366111391987E-2</v>
      </c>
      <c r="T50" s="26">
        <f t="shared" si="3"/>
        <v>8.8443651482391604E-3</v>
      </c>
      <c r="U50" s="26">
        <f t="shared" si="3"/>
        <v>9.1139295957047544E-3</v>
      </c>
    </row>
    <row r="51" spans="2:21">
      <c r="B51" t="s">
        <v>9</v>
      </c>
      <c r="C51" t="s">
        <v>38</v>
      </c>
      <c r="D51" s="21"/>
      <c r="E51" s="21"/>
      <c r="F51" s="26">
        <f t="shared" ref="F51:U65" si="4">+IFERROR(F11/$E11,0)</f>
        <v>0.84169335580343163</v>
      </c>
      <c r="G51" s="26">
        <f t="shared" si="4"/>
        <v>1.5081685659736666E-2</v>
      </c>
      <c r="H51" s="26">
        <f t="shared" si="4"/>
        <v>1.2409245966011935E-2</v>
      </c>
      <c r="I51" s="26">
        <f t="shared" si="4"/>
        <v>3.7192200607128099E-2</v>
      </c>
      <c r="J51" s="26">
        <f t="shared" si="4"/>
        <v>5.4585821760649135E-3</v>
      </c>
      <c r="K51" s="26">
        <f t="shared" si="4"/>
        <v>2.6499898985465325E-3</v>
      </c>
      <c r="L51" s="26">
        <f t="shared" si="4"/>
        <v>6.0366206602734491E-3</v>
      </c>
      <c r="M51" s="26">
        <f t="shared" si="4"/>
        <v>3.661618749294414E-3</v>
      </c>
      <c r="N51" s="26">
        <f t="shared" si="4"/>
        <v>2.6681726314321114E-3</v>
      </c>
      <c r="O51" s="26">
        <f t="shared" si="4"/>
        <v>4.7360096815316968E-3</v>
      </c>
      <c r="P51" s="26">
        <f t="shared" si="4"/>
        <v>3.6271736736355666E-3</v>
      </c>
      <c r="Q51" s="26">
        <f t="shared" si="4"/>
        <v>2.5314766970622359E-2</v>
      </c>
      <c r="R51" s="26">
        <f t="shared" si="4"/>
        <v>1.5751196640835376E-3</v>
      </c>
      <c r="S51" s="26">
        <f t="shared" si="4"/>
        <v>1.6793793505299387E-2</v>
      </c>
      <c r="T51" s="26">
        <f t="shared" si="4"/>
        <v>1.0302833569967777E-2</v>
      </c>
      <c r="U51" s="26">
        <f t="shared" si="4"/>
        <v>1.0798830782939856E-2</v>
      </c>
    </row>
    <row r="52" spans="2:21">
      <c r="B52" t="s">
        <v>10</v>
      </c>
      <c r="C52" t="s">
        <v>39</v>
      </c>
      <c r="D52" s="21"/>
      <c r="E52" s="21"/>
      <c r="F52" s="26">
        <f t="shared" si="4"/>
        <v>0.85700845648570223</v>
      </c>
      <c r="G52" s="26">
        <f t="shared" si="4"/>
        <v>1.1230468475541214E-2</v>
      </c>
      <c r="H52" s="26">
        <f t="shared" si="4"/>
        <v>1.3952713502984019E-2</v>
      </c>
      <c r="I52" s="26">
        <f t="shared" si="4"/>
        <v>3.4234897357239287E-2</v>
      </c>
      <c r="J52" s="26">
        <f t="shared" si="4"/>
        <v>4.6865070110823654E-3</v>
      </c>
      <c r="K52" s="26">
        <f t="shared" si="4"/>
        <v>1.6807753935017139E-3</v>
      </c>
      <c r="L52" s="26">
        <f t="shared" si="4"/>
        <v>5.7960201109889852E-3</v>
      </c>
      <c r="M52" s="26">
        <f t="shared" si="4"/>
        <v>3.5745581809435937E-3</v>
      </c>
      <c r="N52" s="26">
        <f t="shared" si="4"/>
        <v>2.3117358652814928E-3</v>
      </c>
      <c r="O52" s="26">
        <f t="shared" si="4"/>
        <v>4.8798462631895233E-3</v>
      </c>
      <c r="P52" s="26">
        <f t="shared" si="4"/>
        <v>2.86454028632733E-3</v>
      </c>
      <c r="Q52" s="26">
        <f t="shared" si="4"/>
        <v>1.9258432765183815E-2</v>
      </c>
      <c r="R52" s="26">
        <f t="shared" si="4"/>
        <v>1.4511837656524089E-3</v>
      </c>
      <c r="S52" s="26">
        <f t="shared" si="4"/>
        <v>1.9267284441786311E-2</v>
      </c>
      <c r="T52" s="26">
        <f t="shared" si="4"/>
        <v>1.0996066153886206E-2</v>
      </c>
      <c r="U52" s="26">
        <f t="shared" si="4"/>
        <v>6.8065139407095564E-3</v>
      </c>
    </row>
    <row r="53" spans="2:21">
      <c r="B53" t="s">
        <v>11</v>
      </c>
      <c r="C53" t="s">
        <v>40</v>
      </c>
      <c r="D53" s="21"/>
      <c r="E53" s="21"/>
      <c r="F53" s="26">
        <f t="shared" si="4"/>
        <v>0.53466910569242143</v>
      </c>
      <c r="G53" s="26">
        <f t="shared" si="4"/>
        <v>8.0382753024339434E-2</v>
      </c>
      <c r="H53" s="26">
        <f t="shared" si="4"/>
        <v>5.741965941979256E-2</v>
      </c>
      <c r="I53" s="26">
        <f t="shared" si="4"/>
        <v>0.16746008478762736</v>
      </c>
      <c r="J53" s="26">
        <f t="shared" si="4"/>
        <v>2.0323021225683708E-2</v>
      </c>
      <c r="K53" s="26">
        <f t="shared" si="4"/>
        <v>1.9913509455490062E-2</v>
      </c>
      <c r="L53" s="26">
        <f t="shared" si="4"/>
        <v>1.5414995977136242E-2</v>
      </c>
      <c r="M53" s="26">
        <f t="shared" si="4"/>
        <v>1.4386043678411403E-2</v>
      </c>
      <c r="N53" s="26">
        <f t="shared" si="4"/>
        <v>7.0936850057121666E-3</v>
      </c>
      <c r="O53" s="26">
        <f t="shared" si="4"/>
        <v>1.3734152528696598E-2</v>
      </c>
      <c r="P53" s="26">
        <f t="shared" si="4"/>
        <v>1.0348830459606955E-2</v>
      </c>
      <c r="Q53" s="26">
        <f t="shared" si="4"/>
        <v>1.4677987549551436E-2</v>
      </c>
      <c r="R53" s="26">
        <f t="shared" si="4"/>
        <v>2.1135668959474962E-3</v>
      </c>
      <c r="S53" s="26">
        <f t="shared" si="4"/>
        <v>7.8043769927870609E-3</v>
      </c>
      <c r="T53" s="26">
        <f t="shared" si="4"/>
        <v>9.8176561403208306E-3</v>
      </c>
      <c r="U53" s="26">
        <f t="shared" si="4"/>
        <v>2.4440571166475227E-2</v>
      </c>
    </row>
    <row r="54" spans="2:21">
      <c r="B54" t="s">
        <v>12</v>
      </c>
      <c r="C54" t="s">
        <v>41</v>
      </c>
      <c r="D54" s="21"/>
      <c r="E54" s="21"/>
      <c r="F54" s="26">
        <f t="shared" si="4"/>
        <v>0.34762081382173132</v>
      </c>
      <c r="G54" s="26">
        <f t="shared" si="4"/>
        <v>4.9488639394687998E-2</v>
      </c>
      <c r="H54" s="26">
        <f t="shared" si="4"/>
        <v>5.4348646946773528E-2</v>
      </c>
      <c r="I54" s="26">
        <f t="shared" si="4"/>
        <v>5.1543375733521614E-2</v>
      </c>
      <c r="J54" s="26">
        <f t="shared" si="4"/>
        <v>0.10579384916024322</v>
      </c>
      <c r="K54" s="26">
        <f t="shared" si="4"/>
        <v>4.3230623921870194E-2</v>
      </c>
      <c r="L54" s="26">
        <f t="shared" si="4"/>
        <v>6.1281809596976045E-2</v>
      </c>
      <c r="M54" s="26">
        <f t="shared" si="4"/>
        <v>5.0465806042072271E-2</v>
      </c>
      <c r="N54" s="26">
        <f t="shared" si="4"/>
        <v>5.7171522201300076E-3</v>
      </c>
      <c r="O54" s="26">
        <f t="shared" si="4"/>
        <v>2.3112402294121516E-2</v>
      </c>
      <c r="P54" s="26">
        <f t="shared" si="4"/>
        <v>2.9557518195664524E-2</v>
      </c>
      <c r="Q54" s="26">
        <f t="shared" si="4"/>
        <v>2.3031539341652921E-2</v>
      </c>
      <c r="R54" s="26">
        <f t="shared" si="4"/>
        <v>5.9079758225510188E-3</v>
      </c>
      <c r="S54" s="26">
        <f t="shared" si="4"/>
        <v>1.2945637007883988E-2</v>
      </c>
      <c r="T54" s="26">
        <f t="shared" si="4"/>
        <v>1.9809163169361859E-2</v>
      </c>
      <c r="U54" s="26">
        <f t="shared" si="4"/>
        <v>0.11614504733075801</v>
      </c>
    </row>
    <row r="55" spans="2:21">
      <c r="B55" t="s">
        <v>13</v>
      </c>
      <c r="C55" t="s">
        <v>42</v>
      </c>
      <c r="D55" s="21"/>
      <c r="E55" s="21"/>
      <c r="F55" s="26">
        <f t="shared" si="4"/>
        <v>0.2835494175311159</v>
      </c>
      <c r="G55" s="26">
        <f t="shared" si="4"/>
        <v>7.879521168131233E-2</v>
      </c>
      <c r="H55" s="26">
        <f t="shared" si="4"/>
        <v>5.4612422748250393E-2</v>
      </c>
      <c r="I55" s="26">
        <f t="shared" si="4"/>
        <v>3.0653108398863298E-2</v>
      </c>
      <c r="J55" s="26">
        <f t="shared" si="4"/>
        <v>2.6130484272898366E-2</v>
      </c>
      <c r="K55" s="26">
        <f t="shared" si="4"/>
        <v>0.29127680129662564</v>
      </c>
      <c r="L55" s="26">
        <f t="shared" si="4"/>
        <v>5.5375296697408274E-2</v>
      </c>
      <c r="M55" s="26">
        <f t="shared" si="4"/>
        <v>1.5079812298441459E-2</v>
      </c>
      <c r="N55" s="26">
        <f t="shared" si="4"/>
        <v>5.6776907376482139E-2</v>
      </c>
      <c r="O55" s="26">
        <f t="shared" si="4"/>
        <v>8.6399753566625218E-3</v>
      </c>
      <c r="P55" s="26">
        <f t="shared" si="4"/>
        <v>7.5624652357075299E-3</v>
      </c>
      <c r="Q55" s="26">
        <f t="shared" si="4"/>
        <v>9.5881938183311945E-3</v>
      </c>
      <c r="R55" s="26">
        <f t="shared" si="4"/>
        <v>5.5800951836663245E-3</v>
      </c>
      <c r="S55" s="26">
        <f t="shared" si="4"/>
        <v>1.6696449259002478E-2</v>
      </c>
      <c r="T55" s="26">
        <f t="shared" si="4"/>
        <v>2.8748956638044339E-3</v>
      </c>
      <c r="U55" s="26">
        <f t="shared" si="4"/>
        <v>5.6808463181427647E-2</v>
      </c>
    </row>
    <row r="56" spans="2:21">
      <c r="B56" t="s">
        <v>14</v>
      </c>
      <c r="C56" t="s">
        <v>43</v>
      </c>
      <c r="D56" s="21"/>
      <c r="E56" s="21"/>
      <c r="F56" s="26">
        <f t="shared" si="4"/>
        <v>0.28520723173413332</v>
      </c>
      <c r="G56" s="26">
        <f t="shared" si="4"/>
        <v>5.6340544521759538E-2</v>
      </c>
      <c r="H56" s="26">
        <f t="shared" si="4"/>
        <v>0.11451763943911784</v>
      </c>
      <c r="I56" s="26">
        <f t="shared" si="4"/>
        <v>6.7620688160147574E-2</v>
      </c>
      <c r="J56" s="26">
        <f t="shared" si="4"/>
        <v>7.0963221149494229E-2</v>
      </c>
      <c r="K56" s="26">
        <f t="shared" si="4"/>
        <v>6.0037459655311071E-2</v>
      </c>
      <c r="L56" s="26">
        <f t="shared" si="4"/>
        <v>0.10449756120160771</v>
      </c>
      <c r="M56" s="26">
        <f t="shared" si="4"/>
        <v>5.2154228870516711E-2</v>
      </c>
      <c r="N56" s="26">
        <f t="shared" si="4"/>
        <v>3.501869174140311E-3</v>
      </c>
      <c r="O56" s="26">
        <f t="shared" si="4"/>
        <v>1.5013452012182802E-2</v>
      </c>
      <c r="P56" s="26">
        <f t="shared" si="4"/>
        <v>1.3445107093063654E-2</v>
      </c>
      <c r="Q56" s="26">
        <f t="shared" si="4"/>
        <v>2.1177983266152837E-2</v>
      </c>
      <c r="R56" s="26">
        <f t="shared" si="4"/>
        <v>1.5530718101681006E-2</v>
      </c>
      <c r="S56" s="26">
        <f t="shared" si="4"/>
        <v>1.9933021933872769E-2</v>
      </c>
      <c r="T56" s="26">
        <f t="shared" si="4"/>
        <v>5.2054234197374746E-2</v>
      </c>
      <c r="U56" s="26">
        <f t="shared" si="4"/>
        <v>4.8005039489443881E-2</v>
      </c>
    </row>
    <row r="57" spans="2:21">
      <c r="B57" t="s">
        <v>15</v>
      </c>
      <c r="C57" t="s">
        <v>44</v>
      </c>
      <c r="D57" s="21"/>
      <c r="E57" s="21"/>
      <c r="F57" s="26">
        <f t="shared" si="4"/>
        <v>0.35846670430773331</v>
      </c>
      <c r="G57" s="26">
        <f t="shared" si="4"/>
        <v>3.6852151267543147E-2</v>
      </c>
      <c r="H57" s="26">
        <f t="shared" si="4"/>
        <v>3.1136879846079029E-2</v>
      </c>
      <c r="I57" s="26">
        <f t="shared" si="4"/>
        <v>2.599805347881777E-2</v>
      </c>
      <c r="J57" s="26">
        <f t="shared" si="4"/>
        <v>3.9386098428330019E-2</v>
      </c>
      <c r="K57" s="26">
        <f t="shared" si="4"/>
        <v>0.1745314086396918</v>
      </c>
      <c r="L57" s="26">
        <f t="shared" si="4"/>
        <v>5.1688705742491181E-2</v>
      </c>
      <c r="M57" s="26">
        <f t="shared" si="4"/>
        <v>2.3234969371677475E-2</v>
      </c>
      <c r="N57" s="26">
        <f t="shared" si="4"/>
        <v>1.5099086862146024E-2</v>
      </c>
      <c r="O57" s="26">
        <f t="shared" si="4"/>
        <v>3.2456229824105988E-2</v>
      </c>
      <c r="P57" s="26">
        <f t="shared" si="4"/>
        <v>1.8824734175200884E-2</v>
      </c>
      <c r="Q57" s="26">
        <f t="shared" si="4"/>
        <v>3.2650760070235138E-2</v>
      </c>
      <c r="R57" s="26">
        <f t="shared" si="4"/>
        <v>1.1170487692572522E-2</v>
      </c>
      <c r="S57" s="26">
        <f t="shared" si="4"/>
        <v>1.8976044597426255E-2</v>
      </c>
      <c r="T57" s="26">
        <f t="shared" si="4"/>
        <v>1.1737638134245693E-2</v>
      </c>
      <c r="U57" s="26">
        <f t="shared" si="4"/>
        <v>0.11779004756170378</v>
      </c>
    </row>
    <row r="58" spans="2:21">
      <c r="B58" t="s">
        <v>16</v>
      </c>
      <c r="C58" t="s">
        <v>45</v>
      </c>
      <c r="D58" s="21"/>
      <c r="E58" s="21"/>
      <c r="F58" s="26">
        <f t="shared" si="4"/>
        <v>0.26185579894240574</v>
      </c>
      <c r="G58" s="26">
        <f t="shared" si="4"/>
        <v>0.33484576501911734</v>
      </c>
      <c r="H58" s="26">
        <f t="shared" si="4"/>
        <v>0.12341616299183679</v>
      </c>
      <c r="I58" s="26">
        <f t="shared" si="4"/>
        <v>3.9835642519793303E-2</v>
      </c>
      <c r="J58" s="26">
        <f t="shared" si="4"/>
        <v>5.8303670361231678E-2</v>
      </c>
      <c r="K58" s="26">
        <f t="shared" si="4"/>
        <v>8.6387332021421084E-2</v>
      </c>
      <c r="L58" s="26">
        <f t="shared" si="4"/>
        <v>6.4249584176130402E-3</v>
      </c>
      <c r="M58" s="26">
        <f t="shared" si="4"/>
        <v>6.1345983651687136E-3</v>
      </c>
      <c r="N58" s="26">
        <f t="shared" si="4"/>
        <v>3.535680709617755E-3</v>
      </c>
      <c r="O58" s="26">
        <f t="shared" si="4"/>
        <v>4.2933102777225035E-2</v>
      </c>
      <c r="P58" s="26">
        <f t="shared" si="4"/>
        <v>3.0947317746438991E-4</v>
      </c>
      <c r="Q58" s="26">
        <f t="shared" si="4"/>
        <v>2.0632828078113973E-3</v>
      </c>
      <c r="R58" s="26">
        <f t="shared" si="4"/>
        <v>2.8534431758648945E-3</v>
      </c>
      <c r="S58" s="26">
        <f t="shared" si="4"/>
        <v>2.9532321074466353E-2</v>
      </c>
      <c r="T58" s="26">
        <f t="shared" si="4"/>
        <v>3.0000939711464939E-4</v>
      </c>
      <c r="U58" s="26">
        <f t="shared" si="4"/>
        <v>1.2687582418478896E-3</v>
      </c>
    </row>
    <row r="59" spans="2:21">
      <c r="B59" t="s">
        <v>17</v>
      </c>
      <c r="C59" t="s">
        <v>46</v>
      </c>
      <c r="D59" s="21"/>
      <c r="E59" s="21"/>
      <c r="F59" s="26">
        <f t="shared" si="4"/>
        <v>0.38440108409274937</v>
      </c>
      <c r="G59" s="26">
        <f t="shared" si="4"/>
        <v>6.9253709268503161E-2</v>
      </c>
      <c r="H59" s="26">
        <f t="shared" si="4"/>
        <v>0.11052990502033114</v>
      </c>
      <c r="I59" s="26">
        <f t="shared" si="4"/>
        <v>7.4971208370749762E-2</v>
      </c>
      <c r="J59" s="26">
        <f t="shared" si="4"/>
        <v>4.3277996540811908E-2</v>
      </c>
      <c r="K59" s="26">
        <f t="shared" si="4"/>
        <v>0.11707270323310372</v>
      </c>
      <c r="L59" s="26">
        <f t="shared" si="4"/>
        <v>1.5020582774742842E-2</v>
      </c>
      <c r="M59" s="26">
        <f t="shared" si="4"/>
        <v>3.7928334529640423E-2</v>
      </c>
      <c r="N59" s="26">
        <f t="shared" si="4"/>
        <v>6.9185230428926497E-3</v>
      </c>
      <c r="O59" s="26">
        <f t="shared" si="4"/>
        <v>2.1708595921416739E-2</v>
      </c>
      <c r="P59" s="26">
        <f t="shared" si="4"/>
        <v>1.3578280871301923E-2</v>
      </c>
      <c r="Q59" s="26">
        <f t="shared" si="4"/>
        <v>2.3274818232027959E-2</v>
      </c>
      <c r="R59" s="26">
        <f t="shared" si="4"/>
        <v>1.4749280871515103E-2</v>
      </c>
      <c r="S59" s="26">
        <f t="shared" si="4"/>
        <v>3.3261457002154E-2</v>
      </c>
      <c r="T59" s="26">
        <f t="shared" si="4"/>
        <v>9.2015268609926069E-3</v>
      </c>
      <c r="U59" s="26">
        <f t="shared" si="4"/>
        <v>2.4851993367066803E-2</v>
      </c>
    </row>
    <row r="60" spans="2:21">
      <c r="B60" t="s">
        <v>18</v>
      </c>
      <c r="C60" t="s">
        <v>47</v>
      </c>
      <c r="D60" s="21"/>
      <c r="E60" s="21"/>
      <c r="F60" s="26">
        <f t="shared" si="4"/>
        <v>8.0081222250004816E-2</v>
      </c>
      <c r="G60" s="26">
        <f t="shared" si="4"/>
        <v>1.0281624576027206E-2</v>
      </c>
      <c r="H60" s="26">
        <f t="shared" si="4"/>
        <v>1.6629524120453222E-3</v>
      </c>
      <c r="I60" s="26">
        <f t="shared" si="4"/>
        <v>3.4576598630839483E-6</v>
      </c>
      <c r="J60" s="26">
        <f t="shared" si="4"/>
        <v>5.4412647319057928E-5</v>
      </c>
      <c r="K60" s="26">
        <f t="shared" si="4"/>
        <v>4.3468425924005002E-2</v>
      </c>
      <c r="L60" s="26">
        <f t="shared" si="4"/>
        <v>4.2292639588458397E-4</v>
      </c>
      <c r="M60" s="26">
        <f t="shared" si="4"/>
        <v>2.0030951515237542E-2</v>
      </c>
      <c r="N60" s="26">
        <f t="shared" si="4"/>
        <v>0</v>
      </c>
      <c r="O60" s="26">
        <f t="shared" si="4"/>
        <v>1.4558567844563995E-5</v>
      </c>
      <c r="P60" s="26">
        <f t="shared" si="4"/>
        <v>0.25610795614813781</v>
      </c>
      <c r="Q60" s="26">
        <f t="shared" si="4"/>
        <v>3.2657415424729837E-2</v>
      </c>
      <c r="R60" s="26">
        <f t="shared" si="4"/>
        <v>2.8434702821414051E-3</v>
      </c>
      <c r="S60" s="26">
        <f t="shared" si="4"/>
        <v>1.0136402861777682E-4</v>
      </c>
      <c r="T60" s="26">
        <f t="shared" si="4"/>
        <v>2.2986158805585978E-3</v>
      </c>
      <c r="U60" s="26">
        <f t="shared" si="4"/>
        <v>0.54997064628758341</v>
      </c>
    </row>
    <row r="61" spans="2:21">
      <c r="B61" t="s">
        <v>19</v>
      </c>
      <c r="C61" t="s">
        <v>48</v>
      </c>
      <c r="D61" s="21"/>
      <c r="E61" s="21"/>
      <c r="F61" s="26">
        <f t="shared" si="4"/>
        <v>2.5542694290474757E-2</v>
      </c>
      <c r="G61" s="26">
        <f t="shared" si="4"/>
        <v>0</v>
      </c>
      <c r="H61" s="26">
        <f t="shared" si="4"/>
        <v>5.891488599151299E-5</v>
      </c>
      <c r="I61" s="26">
        <f t="shared" si="4"/>
        <v>0</v>
      </c>
      <c r="J61" s="26">
        <f t="shared" si="4"/>
        <v>0</v>
      </c>
      <c r="K61" s="26">
        <f t="shared" si="4"/>
        <v>0</v>
      </c>
      <c r="L61" s="26">
        <f t="shared" si="4"/>
        <v>9.091803393752004E-7</v>
      </c>
      <c r="M61" s="26">
        <f t="shared" si="4"/>
        <v>1.774720022460391E-4</v>
      </c>
      <c r="N61" s="26">
        <f t="shared" si="4"/>
        <v>0</v>
      </c>
      <c r="O61" s="26">
        <f t="shared" si="4"/>
        <v>0</v>
      </c>
      <c r="P61" s="26">
        <f t="shared" si="4"/>
        <v>1.8183606787504008E-7</v>
      </c>
      <c r="Q61" s="26">
        <f t="shared" si="4"/>
        <v>0.97378123920916593</v>
      </c>
      <c r="R61" s="26">
        <f t="shared" si="4"/>
        <v>5.4550820362512022E-6</v>
      </c>
      <c r="S61" s="26">
        <f t="shared" si="4"/>
        <v>2.6911738045505931E-4</v>
      </c>
      <c r="T61" s="26">
        <f t="shared" si="4"/>
        <v>1.6401613322328615E-4</v>
      </c>
      <c r="U61" s="26">
        <f t="shared" si="4"/>
        <v>0</v>
      </c>
    </row>
    <row r="62" spans="2:21">
      <c r="B62" t="s">
        <v>20</v>
      </c>
      <c r="C62" t="s">
        <v>49</v>
      </c>
      <c r="D62" s="21"/>
      <c r="E62" s="21"/>
      <c r="F62" s="26">
        <f t="shared" si="4"/>
        <v>4.6477324951263469E-3</v>
      </c>
      <c r="G62" s="26">
        <f t="shared" si="4"/>
        <v>1.4887012686659895E-3</v>
      </c>
      <c r="H62" s="26">
        <f t="shared" si="4"/>
        <v>2.2898294473909977E-3</v>
      </c>
      <c r="I62" s="26">
        <f t="shared" si="4"/>
        <v>0</v>
      </c>
      <c r="J62" s="26">
        <f t="shared" si="4"/>
        <v>0.31820499131095492</v>
      </c>
      <c r="K62" s="26">
        <f t="shared" si="4"/>
        <v>0</v>
      </c>
      <c r="L62" s="26">
        <f t="shared" si="4"/>
        <v>1.8253534625086876E-3</v>
      </c>
      <c r="M62" s="26">
        <f t="shared" si="4"/>
        <v>1.7389980873993685E-4</v>
      </c>
      <c r="N62" s="26">
        <f t="shared" si="4"/>
        <v>0</v>
      </c>
      <c r="O62" s="26">
        <f t="shared" si="4"/>
        <v>2.8240139880844444E-6</v>
      </c>
      <c r="P62" s="26">
        <f t="shared" si="4"/>
        <v>2.3781170425974271E-6</v>
      </c>
      <c r="Q62" s="26">
        <f t="shared" si="4"/>
        <v>1.0624386520119168E-2</v>
      </c>
      <c r="R62" s="26">
        <f t="shared" si="4"/>
        <v>8.0409785238195183E-2</v>
      </c>
      <c r="S62" s="26">
        <f t="shared" si="4"/>
        <v>0.33019411974889468</v>
      </c>
      <c r="T62" s="26">
        <f t="shared" si="4"/>
        <v>9.270019137896901E-2</v>
      </c>
      <c r="U62" s="26">
        <f t="shared" si="4"/>
        <v>0.15743580718940456</v>
      </c>
    </row>
    <row r="63" spans="2:21">
      <c r="B63" t="s">
        <v>21</v>
      </c>
      <c r="C63" t="s">
        <v>50</v>
      </c>
      <c r="D63" s="21"/>
      <c r="E63" s="21"/>
      <c r="F63" s="26">
        <f t="shared" si="4"/>
        <v>0.27888350244723054</v>
      </c>
      <c r="G63" s="26">
        <f t="shared" si="4"/>
        <v>3.9521464164647933E-2</v>
      </c>
      <c r="H63" s="26">
        <f t="shared" si="4"/>
        <v>3.3107666536150868E-2</v>
      </c>
      <c r="I63" s="26">
        <f t="shared" si="4"/>
        <v>0.22689729353809393</v>
      </c>
      <c r="J63" s="26">
        <f t="shared" si="4"/>
        <v>7.0255401186864755E-2</v>
      </c>
      <c r="K63" s="26">
        <f t="shared" si="4"/>
        <v>2.8350756363948171E-2</v>
      </c>
      <c r="L63" s="26">
        <f t="shared" si="4"/>
        <v>1.6654562569536378E-2</v>
      </c>
      <c r="M63" s="26">
        <f t="shared" si="4"/>
        <v>4.793750685444835E-2</v>
      </c>
      <c r="N63" s="26">
        <f t="shared" si="4"/>
        <v>8.9118132434929821E-3</v>
      </c>
      <c r="O63" s="26">
        <f t="shared" si="4"/>
        <v>3.2883977610025886E-2</v>
      </c>
      <c r="P63" s="26">
        <f t="shared" si="4"/>
        <v>2.5106503026853331E-2</v>
      </c>
      <c r="Q63" s="26">
        <f t="shared" si="4"/>
        <v>2.8837063929766864E-2</v>
      </c>
      <c r="R63" s="26">
        <f t="shared" si="4"/>
        <v>6.988398779546965E-3</v>
      </c>
      <c r="S63" s="26">
        <f t="shared" si="4"/>
        <v>6.5210053459367539E-3</v>
      </c>
      <c r="T63" s="26">
        <f t="shared" si="4"/>
        <v>1.6637851335631455E-2</v>
      </c>
      <c r="U63" s="26">
        <f t="shared" si="4"/>
        <v>0.13250523306782488</v>
      </c>
    </row>
    <row r="64" spans="2:21">
      <c r="B64" t="s">
        <v>22</v>
      </c>
      <c r="C64" t="s">
        <v>51</v>
      </c>
      <c r="D64" s="21"/>
      <c r="E64" s="21"/>
      <c r="F64" s="26">
        <f t="shared" si="4"/>
        <v>0.40095967935080168</v>
      </c>
      <c r="G64" s="26">
        <f t="shared" si="4"/>
        <v>3.3770004848806781E-2</v>
      </c>
      <c r="H64" s="26">
        <f t="shared" si="4"/>
        <v>2.7285469294991115E-2</v>
      </c>
      <c r="I64" s="26">
        <f t="shared" si="4"/>
        <v>0.20710707661520647</v>
      </c>
      <c r="J64" s="26">
        <f t="shared" si="4"/>
        <v>2.716528880638084E-2</v>
      </c>
      <c r="K64" s="26">
        <f t="shared" si="4"/>
        <v>3.4776888199339717E-2</v>
      </c>
      <c r="L64" s="26">
        <f t="shared" si="4"/>
        <v>3.205912081432119E-2</v>
      </c>
      <c r="M64" s="26">
        <f t="shared" si="4"/>
        <v>2.8699675611264044E-2</v>
      </c>
      <c r="N64" s="26">
        <f t="shared" si="4"/>
        <v>1.7417182371882521E-3</v>
      </c>
      <c r="O64" s="26">
        <f t="shared" si="4"/>
        <v>1.1004513209374095E-2</v>
      </c>
      <c r="P64" s="26">
        <f t="shared" si="4"/>
        <v>1.0924031135420223E-2</v>
      </c>
      <c r="Q64" s="26">
        <f t="shared" si="4"/>
        <v>3.3205470527696478E-2</v>
      </c>
      <c r="R64" s="26">
        <f t="shared" si="4"/>
        <v>7.5374051104750046E-3</v>
      </c>
      <c r="S64" s="26">
        <f t="shared" si="4"/>
        <v>1.452779721599127E-2</v>
      </c>
      <c r="T64" s="26">
        <f t="shared" si="4"/>
        <v>1.8240990750484777E-2</v>
      </c>
      <c r="U64" s="26">
        <f t="shared" si="4"/>
        <v>0.11099487027225806</v>
      </c>
    </row>
    <row r="65" spans="2:21">
      <c r="B65" t="s">
        <v>23</v>
      </c>
      <c r="C65" t="s">
        <v>52</v>
      </c>
      <c r="D65" s="21"/>
      <c r="E65" s="21"/>
      <c r="F65" s="26">
        <f t="shared" si="4"/>
        <v>0</v>
      </c>
      <c r="G65" s="26">
        <f t="shared" si="4"/>
        <v>0</v>
      </c>
      <c r="H65" s="26">
        <f t="shared" si="4"/>
        <v>0</v>
      </c>
      <c r="I65" s="26">
        <f t="shared" si="4"/>
        <v>0</v>
      </c>
      <c r="J65" s="26">
        <f t="shared" si="4"/>
        <v>0</v>
      </c>
      <c r="K65" s="26">
        <f t="shared" si="4"/>
        <v>1</v>
      </c>
      <c r="L65" s="26">
        <f t="shared" si="4"/>
        <v>0</v>
      </c>
      <c r="M65" s="26">
        <f t="shared" si="4"/>
        <v>0</v>
      </c>
      <c r="N65" s="26">
        <f t="shared" si="4"/>
        <v>0</v>
      </c>
      <c r="O65" s="26">
        <f t="shared" si="4"/>
        <v>0</v>
      </c>
      <c r="P65" s="26">
        <f t="shared" si="4"/>
        <v>0</v>
      </c>
      <c r="Q65" s="26">
        <f t="shared" si="4"/>
        <v>0</v>
      </c>
      <c r="R65" s="26">
        <f t="shared" si="4"/>
        <v>0</v>
      </c>
      <c r="S65" s="26">
        <f t="shared" si="4"/>
        <v>0</v>
      </c>
      <c r="T65" s="26">
        <f t="shared" si="4"/>
        <v>0</v>
      </c>
      <c r="U65" s="26">
        <f t="shared" si="4"/>
        <v>0</v>
      </c>
    </row>
    <row r="66" spans="2:21">
      <c r="D66" s="21"/>
      <c r="E66" s="21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DD4A-6C66-4CE9-8A82-74931624FC00}">
  <dimension ref="B1:AL77"/>
  <sheetViews>
    <sheetView topLeftCell="R7" zoomScaleNormal="100" workbookViewId="0">
      <selection activeCell="AL30" sqref="AL30"/>
    </sheetView>
  </sheetViews>
  <sheetFormatPr baseColWidth="10" defaultRowHeight="15"/>
  <cols>
    <col min="2" max="2" width="36.5703125" customWidth="1"/>
    <col min="3" max="3" width="11.85546875" customWidth="1"/>
    <col min="4" max="4" width="11.85546875" bestFit="1" customWidth="1"/>
    <col min="5" max="5" width="11.5703125" bestFit="1" customWidth="1"/>
    <col min="6" max="6" width="11.85546875" bestFit="1" customWidth="1"/>
    <col min="7" max="19" width="11.5703125" bestFit="1" customWidth="1"/>
    <col min="24" max="24" width="13.5703125" bestFit="1" customWidth="1"/>
  </cols>
  <sheetData>
    <row r="1" spans="2:38">
      <c r="C1" s="7" t="s">
        <v>282</v>
      </c>
      <c r="U1" s="7" t="s">
        <v>283</v>
      </c>
    </row>
    <row r="2" spans="2:38">
      <c r="B2" t="s">
        <v>1</v>
      </c>
      <c r="C2" t="s">
        <v>0</v>
      </c>
      <c r="D2" t="s">
        <v>4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U2" t="s">
        <v>1</v>
      </c>
      <c r="V2" t="s">
        <v>0</v>
      </c>
      <c r="W2" t="s">
        <v>4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D2" t="s">
        <v>15</v>
      </c>
      <c r="AE2" t="s">
        <v>16</v>
      </c>
      <c r="AF2" t="s">
        <v>17</v>
      </c>
      <c r="AG2" t="s">
        <v>18</v>
      </c>
      <c r="AH2" t="s">
        <v>19</v>
      </c>
      <c r="AI2" t="s">
        <v>20</v>
      </c>
      <c r="AJ2" t="s">
        <v>21</v>
      </c>
      <c r="AK2" t="s">
        <v>22</v>
      </c>
      <c r="AL2" t="s">
        <v>23</v>
      </c>
    </row>
    <row r="3" spans="2:38">
      <c r="B3" t="s">
        <v>32</v>
      </c>
      <c r="C3" t="s">
        <v>4</v>
      </c>
      <c r="D3" s="26">
        <v>0.77955170406292629</v>
      </c>
      <c r="E3" s="26">
        <v>0.28704247707257979</v>
      </c>
      <c r="F3" s="26">
        <v>0.37059492156962404</v>
      </c>
      <c r="G3" s="26">
        <v>0.62678184737081488</v>
      </c>
      <c r="H3" s="26">
        <v>0.3604609115798238</v>
      </c>
      <c r="I3" s="26">
        <v>5.4119905523019436E-2</v>
      </c>
      <c r="J3" s="26">
        <v>0.31327026009970094</v>
      </c>
      <c r="K3" s="26">
        <v>0.27575799386886446</v>
      </c>
      <c r="L3" s="26">
        <v>0.34380183756061378</v>
      </c>
      <c r="M3" s="26">
        <v>0.36259083898136307</v>
      </c>
      <c r="N3" s="26">
        <v>0.45238365385210505</v>
      </c>
      <c r="O3" s="26">
        <v>0.54132418624826417</v>
      </c>
      <c r="P3" s="26">
        <v>0.29525882591437252</v>
      </c>
      <c r="Q3" s="26">
        <v>0.57407926134659271</v>
      </c>
      <c r="R3" s="26">
        <v>0.56355419370542259</v>
      </c>
      <c r="S3" s="26">
        <v>0.29837796986656967</v>
      </c>
      <c r="U3" t="s">
        <v>32</v>
      </c>
      <c r="V3" t="s">
        <v>4</v>
      </c>
      <c r="W3" s="26">
        <v>0.84161605948981244</v>
      </c>
      <c r="X3" s="26">
        <v>1.0795716848114829E-2</v>
      </c>
      <c r="Y3" s="26">
        <v>1.5579927255538811E-2</v>
      </c>
      <c r="Z3" s="26">
        <v>5.3768729464876062E-2</v>
      </c>
      <c r="AA3" s="26">
        <v>9.4105877821303342E-3</v>
      </c>
      <c r="AB3" s="26">
        <v>2.0719119925527584E-3</v>
      </c>
      <c r="AC3" s="26">
        <v>6.7044597024167544E-3</v>
      </c>
      <c r="AD3" s="26">
        <v>4.0905317228725939E-3</v>
      </c>
      <c r="AE3" s="26">
        <v>2.3882158510120763E-3</v>
      </c>
      <c r="AF3" s="26">
        <v>4.289480987695886E-3</v>
      </c>
      <c r="AG3" s="26">
        <v>4.3759213803038904E-3</v>
      </c>
      <c r="AH3" s="26">
        <v>1.2997357825186765E-2</v>
      </c>
      <c r="AI3" s="26">
        <v>1.4314388421507462E-3</v>
      </c>
      <c r="AJ3" s="26">
        <v>1.2521366111391987E-2</v>
      </c>
      <c r="AK3" s="26">
        <v>8.8443651482391604E-3</v>
      </c>
      <c r="AL3" s="26">
        <v>9.1139295957047544E-3</v>
      </c>
    </row>
    <row r="4" spans="2:38">
      <c r="B4" t="s">
        <v>38</v>
      </c>
      <c r="C4" t="s">
        <v>9</v>
      </c>
      <c r="D4" s="26">
        <v>9.0198047562514358E-2</v>
      </c>
      <c r="E4" s="26">
        <v>4.6393474116328284E-2</v>
      </c>
      <c r="F4" s="26">
        <v>3.4150082537670649E-2</v>
      </c>
      <c r="G4" s="26">
        <v>5.0159227354557356E-2</v>
      </c>
      <c r="H4" s="26">
        <v>2.4189873984600787E-2</v>
      </c>
      <c r="I4" s="26">
        <v>8.0083357140579622E-3</v>
      </c>
      <c r="J4" s="26">
        <v>3.2633345223538557E-2</v>
      </c>
      <c r="K4" s="26">
        <v>2.8558394974805456E-2</v>
      </c>
      <c r="L4" s="26">
        <v>4.4438651208440143E-2</v>
      </c>
      <c r="M4" s="26">
        <v>4.6316633798727747E-2</v>
      </c>
      <c r="N4" s="26">
        <v>4.3382849143458621E-2</v>
      </c>
      <c r="O4" s="26">
        <v>0.1219799965746359</v>
      </c>
      <c r="P4" s="26">
        <v>3.7588584444808219E-2</v>
      </c>
      <c r="Q4" s="26">
        <v>8.9080219748313219E-2</v>
      </c>
      <c r="R4" s="26">
        <v>7.595179329655681E-2</v>
      </c>
      <c r="S4" s="26">
        <v>4.0902527743097127E-2</v>
      </c>
      <c r="U4" t="s">
        <v>38</v>
      </c>
      <c r="V4" t="s">
        <v>9</v>
      </c>
      <c r="W4" s="26">
        <v>0.84169335580343163</v>
      </c>
      <c r="X4" s="26">
        <v>1.5081685659736666E-2</v>
      </c>
      <c r="Y4" s="26">
        <v>1.2409245966011935E-2</v>
      </c>
      <c r="Z4" s="26">
        <v>3.7192200607128099E-2</v>
      </c>
      <c r="AA4" s="26">
        <v>5.4585821760649135E-3</v>
      </c>
      <c r="AB4" s="26">
        <v>2.6499898985465325E-3</v>
      </c>
      <c r="AC4" s="26">
        <v>6.0366206602734491E-3</v>
      </c>
      <c r="AD4" s="26">
        <v>3.661618749294414E-3</v>
      </c>
      <c r="AE4" s="26">
        <v>2.6681726314321114E-3</v>
      </c>
      <c r="AF4" s="26">
        <v>4.7360096815316968E-3</v>
      </c>
      <c r="AG4" s="26">
        <v>3.6271736736355666E-3</v>
      </c>
      <c r="AH4" s="26">
        <v>2.5314766970622359E-2</v>
      </c>
      <c r="AI4" s="26">
        <v>1.5751196640835376E-3</v>
      </c>
      <c r="AJ4" s="26">
        <v>1.6793793505299387E-2</v>
      </c>
      <c r="AK4" s="26">
        <v>1.0302833569967777E-2</v>
      </c>
      <c r="AL4" s="26">
        <v>1.0798830782939856E-2</v>
      </c>
    </row>
    <row r="5" spans="2:38">
      <c r="B5" t="s">
        <v>39</v>
      </c>
      <c r="C5" t="s">
        <v>10</v>
      </c>
      <c r="D5" s="26">
        <v>1.9231592402533658E-2</v>
      </c>
      <c r="E5" s="26">
        <v>7.2342212056316401E-3</v>
      </c>
      <c r="F5" s="26">
        <v>8.0406645157389094E-3</v>
      </c>
      <c r="G5" s="26">
        <v>9.6684063108440164E-3</v>
      </c>
      <c r="H5" s="26">
        <v>4.349005179797142E-3</v>
      </c>
      <c r="I5" s="26">
        <v>1.063639933812918E-3</v>
      </c>
      <c r="J5" s="26">
        <v>6.5612183971592922E-3</v>
      </c>
      <c r="K5" s="26">
        <v>5.8380786765402856E-3</v>
      </c>
      <c r="L5" s="26">
        <v>8.0625432123168292E-3</v>
      </c>
      <c r="M5" s="26">
        <v>9.9934961012904128E-3</v>
      </c>
      <c r="N5" s="26">
        <v>7.1744985993442804E-3</v>
      </c>
      <c r="O5" s="26">
        <v>1.9432224770718962E-2</v>
      </c>
      <c r="P5" s="26">
        <v>7.2518987094163483E-3</v>
      </c>
      <c r="Q5" s="26">
        <v>2.1401286473333322E-2</v>
      </c>
      <c r="R5" s="26">
        <v>1.697483621887395E-2</v>
      </c>
      <c r="S5" s="26">
        <v>5.3986484886954832E-3</v>
      </c>
      <c r="U5" t="s">
        <v>39</v>
      </c>
      <c r="V5" t="s">
        <v>10</v>
      </c>
      <c r="W5" s="26">
        <v>0.85700845648570223</v>
      </c>
      <c r="X5" s="26">
        <v>1.1230468475541214E-2</v>
      </c>
      <c r="Y5" s="26">
        <v>1.3952713502984019E-2</v>
      </c>
      <c r="Z5" s="26">
        <v>3.4234897357239287E-2</v>
      </c>
      <c r="AA5" s="26">
        <v>4.6865070110823654E-3</v>
      </c>
      <c r="AB5" s="26">
        <v>1.6807753935017139E-3</v>
      </c>
      <c r="AC5" s="26">
        <v>5.7960201109889852E-3</v>
      </c>
      <c r="AD5" s="26">
        <v>3.5745581809435937E-3</v>
      </c>
      <c r="AE5" s="26">
        <v>2.3117358652814928E-3</v>
      </c>
      <c r="AF5" s="26">
        <v>4.8798462631895233E-3</v>
      </c>
      <c r="AG5" s="26">
        <v>2.86454028632733E-3</v>
      </c>
      <c r="AH5" s="26">
        <v>1.9258432765183815E-2</v>
      </c>
      <c r="AI5" s="26">
        <v>1.4511837656524089E-3</v>
      </c>
      <c r="AJ5" s="26">
        <v>1.9267284441786311E-2</v>
      </c>
      <c r="AK5" s="26">
        <v>1.0996066153886206E-2</v>
      </c>
      <c r="AL5" s="26">
        <v>6.8065139407095564E-3</v>
      </c>
    </row>
    <row r="6" spans="2:38">
      <c r="B6" t="s">
        <v>40</v>
      </c>
      <c r="C6" t="s">
        <v>11</v>
      </c>
      <c r="D6" s="26">
        <v>2.338507477350248E-2</v>
      </c>
      <c r="E6" s="26">
        <v>0.10092071562265467</v>
      </c>
      <c r="F6" s="26">
        <v>6.4493717593902752E-2</v>
      </c>
      <c r="G6" s="26">
        <v>9.2176604018838829E-2</v>
      </c>
      <c r="H6" s="26">
        <v>3.6758049521862533E-2</v>
      </c>
      <c r="I6" s="26">
        <v>2.4561579478735874E-2</v>
      </c>
      <c r="J6" s="26">
        <v>3.4011169042661236E-2</v>
      </c>
      <c r="K6" s="26">
        <v>4.5794411437298739E-2</v>
      </c>
      <c r="L6" s="26">
        <v>4.8220230064900331E-2</v>
      </c>
      <c r="M6" s="26">
        <v>5.4819706692793423E-2</v>
      </c>
      <c r="N6" s="26">
        <v>5.051861397331768E-2</v>
      </c>
      <c r="O6" s="26">
        <v>2.8866334007766295E-2</v>
      </c>
      <c r="P6" s="26">
        <v>2.0585852194069134E-2</v>
      </c>
      <c r="Q6" s="26">
        <v>1.6895892801741048E-2</v>
      </c>
      <c r="R6" s="26">
        <v>2.9539259202824721E-2</v>
      </c>
      <c r="S6" s="26">
        <v>3.7782892063829121E-2</v>
      </c>
      <c r="U6" t="s">
        <v>40</v>
      </c>
      <c r="V6" t="s">
        <v>11</v>
      </c>
      <c r="W6" s="26">
        <v>0.53466910569242143</v>
      </c>
      <c r="X6" s="26">
        <v>8.0382753024339434E-2</v>
      </c>
      <c r="Y6" s="26">
        <v>5.741965941979256E-2</v>
      </c>
      <c r="Z6" s="26">
        <v>0.16746008478762736</v>
      </c>
      <c r="AA6" s="26">
        <v>2.0323021225683708E-2</v>
      </c>
      <c r="AB6" s="26">
        <v>1.9913509455490062E-2</v>
      </c>
      <c r="AC6" s="26">
        <v>1.5414995977136242E-2</v>
      </c>
      <c r="AD6" s="26">
        <v>1.4386043678411403E-2</v>
      </c>
      <c r="AE6" s="26">
        <v>7.0936850057121666E-3</v>
      </c>
      <c r="AF6" s="26">
        <v>1.3734152528696598E-2</v>
      </c>
      <c r="AG6" s="26">
        <v>1.0348830459606955E-2</v>
      </c>
      <c r="AH6" s="26">
        <v>1.4677987549551436E-2</v>
      </c>
      <c r="AI6" s="26">
        <v>2.1135668959474962E-3</v>
      </c>
      <c r="AJ6" s="26">
        <v>7.8043769927870609E-3</v>
      </c>
      <c r="AK6" s="26">
        <v>9.8176561403208306E-3</v>
      </c>
      <c r="AL6" s="26">
        <v>2.4440571166475227E-2</v>
      </c>
    </row>
    <row r="7" spans="2:38">
      <c r="B7" t="s">
        <v>41</v>
      </c>
      <c r="C7" t="s">
        <v>12</v>
      </c>
      <c r="D7" s="26">
        <v>9.0183201531405591E-3</v>
      </c>
      <c r="E7" s="26">
        <v>3.6854384568142967E-2</v>
      </c>
      <c r="F7" s="26">
        <v>3.6208600580985795E-2</v>
      </c>
      <c r="G7" s="26">
        <v>1.6828618288756945E-2</v>
      </c>
      <c r="H7" s="26">
        <v>0.11349868001567845</v>
      </c>
      <c r="I7" s="26">
        <v>3.1627596879202489E-2</v>
      </c>
      <c r="J7" s="26">
        <v>8.020028833432373E-2</v>
      </c>
      <c r="K7" s="26">
        <v>9.5287191279765093E-2</v>
      </c>
      <c r="L7" s="26">
        <v>2.3051720131904457E-2</v>
      </c>
      <c r="M7" s="26">
        <v>5.4720005687955806E-2</v>
      </c>
      <c r="N7" s="26">
        <v>8.5584343683544437E-2</v>
      </c>
      <c r="O7" s="26">
        <v>2.6866697616108961E-2</v>
      </c>
      <c r="P7" s="26">
        <v>3.4131687901155637E-2</v>
      </c>
      <c r="Q7" s="26">
        <v>1.6623885355287603E-2</v>
      </c>
      <c r="R7" s="26">
        <v>3.5352824420765268E-2</v>
      </c>
      <c r="S7" s="26">
        <v>0.10650027918877898</v>
      </c>
      <c r="U7" t="s">
        <v>41</v>
      </c>
      <c r="V7" t="s">
        <v>12</v>
      </c>
      <c r="W7" s="26">
        <v>0.34762081382173132</v>
      </c>
      <c r="X7" s="26">
        <v>4.9488639394687998E-2</v>
      </c>
      <c r="Y7" s="26">
        <v>5.4348646946773528E-2</v>
      </c>
      <c r="Z7" s="26">
        <v>5.1543375733521614E-2</v>
      </c>
      <c r="AA7" s="26">
        <v>0.10579384916024322</v>
      </c>
      <c r="AB7" s="26">
        <v>4.3230623921870194E-2</v>
      </c>
      <c r="AC7" s="26">
        <v>6.1281809596976045E-2</v>
      </c>
      <c r="AD7" s="26">
        <v>5.0465806042072271E-2</v>
      </c>
      <c r="AE7" s="26">
        <v>5.7171522201300076E-3</v>
      </c>
      <c r="AF7" s="26">
        <v>2.3112402294121516E-2</v>
      </c>
      <c r="AG7" s="26">
        <v>2.9557518195664524E-2</v>
      </c>
      <c r="AH7" s="26">
        <v>2.3031539341652921E-2</v>
      </c>
      <c r="AI7" s="26">
        <v>5.9079758225510188E-3</v>
      </c>
      <c r="AJ7" s="26">
        <v>1.2945637007883988E-2</v>
      </c>
      <c r="AK7" s="26">
        <v>1.9809163169361859E-2</v>
      </c>
      <c r="AL7" s="26">
        <v>0.11614504733075801</v>
      </c>
    </row>
    <row r="8" spans="2:38">
      <c r="B8" t="s">
        <v>42</v>
      </c>
      <c r="C8" t="s">
        <v>13</v>
      </c>
      <c r="D8" s="26">
        <v>9.5767969891257052E-3</v>
      </c>
      <c r="E8" s="26">
        <v>7.6393273636548145E-2</v>
      </c>
      <c r="F8" s="26">
        <v>4.7368113862365259E-2</v>
      </c>
      <c r="G8" s="26">
        <v>1.3029320502797885E-2</v>
      </c>
      <c r="H8" s="26">
        <v>3.6496355269977312E-2</v>
      </c>
      <c r="I8" s="26">
        <v>0.27742924040437122</v>
      </c>
      <c r="J8" s="26">
        <v>9.434786122425684E-2</v>
      </c>
      <c r="K8" s="26">
        <v>3.7068489742559815E-2</v>
      </c>
      <c r="L8" s="26">
        <v>0.29803478842733977</v>
      </c>
      <c r="M8" s="26">
        <v>2.6630860171819239E-2</v>
      </c>
      <c r="N8" s="26">
        <v>2.8507648486298495E-2</v>
      </c>
      <c r="O8" s="26">
        <v>1.4561287312309393E-2</v>
      </c>
      <c r="P8" s="26">
        <v>4.1969356308994982E-2</v>
      </c>
      <c r="Q8" s="26">
        <v>2.7912894664895591E-2</v>
      </c>
      <c r="R8" s="26">
        <v>6.6796194361334153E-3</v>
      </c>
      <c r="S8" s="26">
        <v>6.7816400742008912E-2</v>
      </c>
      <c r="U8" t="s">
        <v>42</v>
      </c>
      <c r="V8" t="s">
        <v>13</v>
      </c>
      <c r="W8" s="26">
        <v>0.2835494175311159</v>
      </c>
      <c r="X8" s="26">
        <v>7.879521168131233E-2</v>
      </c>
      <c r="Y8" s="26">
        <v>5.4612422748250393E-2</v>
      </c>
      <c r="Z8" s="26">
        <v>3.0653108398863298E-2</v>
      </c>
      <c r="AA8" s="26">
        <v>2.6130484272898366E-2</v>
      </c>
      <c r="AB8" s="26">
        <v>0.29127680129662564</v>
      </c>
      <c r="AC8" s="26">
        <v>5.5375296697408274E-2</v>
      </c>
      <c r="AD8" s="26">
        <v>1.5079812298441459E-2</v>
      </c>
      <c r="AE8" s="26">
        <v>5.6776907376482139E-2</v>
      </c>
      <c r="AF8" s="26">
        <v>8.6399753566625218E-3</v>
      </c>
      <c r="AG8" s="26">
        <v>7.5624652357075299E-3</v>
      </c>
      <c r="AH8" s="26">
        <v>9.5881938183311945E-3</v>
      </c>
      <c r="AI8" s="26">
        <v>5.5800951836663245E-3</v>
      </c>
      <c r="AJ8" s="26">
        <v>1.6696449259002478E-2</v>
      </c>
      <c r="AK8" s="26">
        <v>2.8748956638044339E-3</v>
      </c>
      <c r="AL8" s="26">
        <v>5.6808463181427647E-2</v>
      </c>
    </row>
    <row r="9" spans="2:38">
      <c r="B9" t="s">
        <v>43</v>
      </c>
      <c r="C9" t="s">
        <v>14</v>
      </c>
      <c r="D9" s="26">
        <v>1.2423941462632024E-2</v>
      </c>
      <c r="E9" s="26">
        <v>7.0450434486264299E-2</v>
      </c>
      <c r="F9" s="26">
        <v>0.12810744727173246</v>
      </c>
      <c r="G9" s="26">
        <v>3.7070989108100201E-2</v>
      </c>
      <c r="H9" s="26">
        <v>0.12783291699124497</v>
      </c>
      <c r="I9" s="26">
        <v>7.3752370777124598E-2</v>
      </c>
      <c r="J9" s="26">
        <v>0.22963045675550936</v>
      </c>
      <c r="K9" s="26">
        <v>0.1653506194690163</v>
      </c>
      <c r="L9" s="26">
        <v>2.3708413123277289E-2</v>
      </c>
      <c r="M9" s="26">
        <v>5.9684366986145432E-2</v>
      </c>
      <c r="N9" s="26">
        <v>6.5368664314535044E-2</v>
      </c>
      <c r="O9" s="26">
        <v>4.1481543606474706E-2</v>
      </c>
      <c r="P9" s="26">
        <v>0.15065709173948572</v>
      </c>
      <c r="Q9" s="26">
        <v>4.2979488313264383E-2</v>
      </c>
      <c r="R9" s="26">
        <v>0.15598866274773249</v>
      </c>
      <c r="S9" s="26">
        <v>7.3912155629049625E-2</v>
      </c>
      <c r="U9" t="s">
        <v>43</v>
      </c>
      <c r="V9" t="s">
        <v>14</v>
      </c>
      <c r="W9" s="26">
        <v>0.28520723173413332</v>
      </c>
      <c r="X9" s="26">
        <v>5.6340544521759538E-2</v>
      </c>
      <c r="Y9" s="26">
        <v>0.11451763943911784</v>
      </c>
      <c r="Z9" s="26">
        <v>6.7620688160147574E-2</v>
      </c>
      <c r="AA9" s="26">
        <v>7.0963221149494229E-2</v>
      </c>
      <c r="AB9" s="26">
        <v>6.0037459655311071E-2</v>
      </c>
      <c r="AC9" s="26">
        <v>0.10449756120160771</v>
      </c>
      <c r="AD9" s="26">
        <v>5.2154228870516711E-2</v>
      </c>
      <c r="AE9" s="26">
        <v>3.501869174140311E-3</v>
      </c>
      <c r="AF9" s="26">
        <v>1.5013452012182802E-2</v>
      </c>
      <c r="AG9" s="26">
        <v>1.3445107093063654E-2</v>
      </c>
      <c r="AH9" s="26">
        <v>2.1177983266152837E-2</v>
      </c>
      <c r="AI9" s="26">
        <v>1.5530718101681006E-2</v>
      </c>
      <c r="AJ9" s="26">
        <v>1.9933021933872769E-2</v>
      </c>
      <c r="AK9" s="26">
        <v>5.2054234197374746E-2</v>
      </c>
      <c r="AL9" s="26">
        <v>4.8005039489443881E-2</v>
      </c>
    </row>
    <row r="10" spans="2:38">
      <c r="B10" t="s">
        <v>44</v>
      </c>
      <c r="C10" t="s">
        <v>15</v>
      </c>
      <c r="D10" s="26">
        <v>1.6377774226342325E-2</v>
      </c>
      <c r="E10" s="26">
        <v>4.8331767170677276E-2</v>
      </c>
      <c r="F10" s="26">
        <v>3.6532910635958253E-2</v>
      </c>
      <c r="G10" s="26">
        <v>1.4948672045284522E-2</v>
      </c>
      <c r="H10" s="26">
        <v>7.4414836869073034E-2</v>
      </c>
      <c r="I10" s="26">
        <v>0.22487152498991766</v>
      </c>
      <c r="J10" s="26">
        <v>0.1191313837638772</v>
      </c>
      <c r="K10" s="26">
        <v>7.7261937693257246E-2</v>
      </c>
      <c r="L10" s="26">
        <v>0.10721620877182039</v>
      </c>
      <c r="M10" s="26">
        <v>0.13532726217058483</v>
      </c>
      <c r="N10" s="26">
        <v>9.5993403743056968E-2</v>
      </c>
      <c r="O10" s="26">
        <v>6.7076562406199178E-2</v>
      </c>
      <c r="P10" s="26">
        <v>0.1136520754221759</v>
      </c>
      <c r="Q10" s="26">
        <v>4.291419617656942E-2</v>
      </c>
      <c r="R10" s="26">
        <v>3.6891378479037347E-2</v>
      </c>
      <c r="S10" s="26">
        <v>0.19021502914032631</v>
      </c>
      <c r="U10" t="s">
        <v>44</v>
      </c>
      <c r="V10" t="s">
        <v>15</v>
      </c>
      <c r="W10" s="26">
        <v>0.35846670430773331</v>
      </c>
      <c r="X10" s="26">
        <v>3.6852151267543147E-2</v>
      </c>
      <c r="Y10" s="26">
        <v>3.1136879846079029E-2</v>
      </c>
      <c r="Z10" s="26">
        <v>2.599805347881777E-2</v>
      </c>
      <c r="AA10" s="26">
        <v>3.9386098428330019E-2</v>
      </c>
      <c r="AB10" s="26">
        <v>0.1745314086396918</v>
      </c>
      <c r="AC10" s="26">
        <v>5.1688705742491181E-2</v>
      </c>
      <c r="AD10" s="26">
        <v>2.3234969371677475E-2</v>
      </c>
      <c r="AE10" s="26">
        <v>1.5099086862146024E-2</v>
      </c>
      <c r="AF10" s="26">
        <v>3.2456229824105988E-2</v>
      </c>
      <c r="AG10" s="26">
        <v>1.8824734175200884E-2</v>
      </c>
      <c r="AH10" s="26">
        <v>3.2650760070235138E-2</v>
      </c>
      <c r="AI10" s="26">
        <v>1.1170487692572522E-2</v>
      </c>
      <c r="AJ10" s="26">
        <v>1.8976044597426255E-2</v>
      </c>
      <c r="AK10" s="26">
        <v>1.1737638134245693E-2</v>
      </c>
      <c r="AL10" s="26">
        <v>0.11779004756170378</v>
      </c>
    </row>
    <row r="11" spans="2:38">
      <c r="B11" t="s">
        <v>45</v>
      </c>
      <c r="C11" t="s">
        <v>16</v>
      </c>
      <c r="D11" s="26">
        <v>4.3295796452078421E-3</v>
      </c>
      <c r="E11" s="26">
        <v>0.15892496348452934</v>
      </c>
      <c r="F11" s="26">
        <v>5.2403308125198722E-2</v>
      </c>
      <c r="G11" s="26">
        <v>8.2891707914354816E-3</v>
      </c>
      <c r="H11" s="26">
        <v>3.9864832891192595E-2</v>
      </c>
      <c r="I11" s="26">
        <v>4.0279902715820638E-2</v>
      </c>
      <c r="J11" s="26">
        <v>5.3589330334493108E-3</v>
      </c>
      <c r="K11" s="26">
        <v>7.3822220855935877E-3</v>
      </c>
      <c r="L11" s="26">
        <v>9.0857395239427041E-3</v>
      </c>
      <c r="M11" s="26">
        <v>6.4782392342100009E-2</v>
      </c>
      <c r="N11" s="26">
        <v>5.7110114805167874E-4</v>
      </c>
      <c r="O11" s="26">
        <v>1.5339589636188347E-3</v>
      </c>
      <c r="P11" s="26">
        <v>1.0506351949656805E-2</v>
      </c>
      <c r="Q11" s="26">
        <v>2.4169649445235645E-2</v>
      </c>
      <c r="R11" s="26">
        <v>3.4123730668082254E-4</v>
      </c>
      <c r="S11" s="26">
        <v>7.4146829881723106E-4</v>
      </c>
      <c r="U11" t="s">
        <v>45</v>
      </c>
      <c r="V11" t="s">
        <v>16</v>
      </c>
      <c r="W11" s="26">
        <v>0.26185579894240574</v>
      </c>
      <c r="X11" s="26">
        <v>0.33484576501911734</v>
      </c>
      <c r="Y11" s="26">
        <v>0.12341616299183679</v>
      </c>
      <c r="Z11" s="26">
        <v>3.9835642519793303E-2</v>
      </c>
      <c r="AA11" s="26">
        <v>5.8303670361231678E-2</v>
      </c>
      <c r="AB11" s="26">
        <v>8.6387332021421084E-2</v>
      </c>
      <c r="AC11" s="26">
        <v>6.4249584176130402E-3</v>
      </c>
      <c r="AD11" s="26">
        <v>6.1345983651687136E-3</v>
      </c>
      <c r="AE11" s="26">
        <v>3.535680709617755E-3</v>
      </c>
      <c r="AF11" s="26">
        <v>4.2933102777225035E-2</v>
      </c>
      <c r="AG11" s="26">
        <v>3.0947317746438991E-4</v>
      </c>
      <c r="AH11" s="26">
        <v>2.0632828078113973E-3</v>
      </c>
      <c r="AI11" s="26">
        <v>2.8534431758648945E-3</v>
      </c>
      <c r="AJ11" s="26">
        <v>2.9532321074466353E-2</v>
      </c>
      <c r="AK11" s="26">
        <v>3.0000939711464939E-4</v>
      </c>
      <c r="AL11" s="26">
        <v>1.2687582418478896E-3</v>
      </c>
    </row>
    <row r="12" spans="2:38">
      <c r="B12" t="s">
        <v>46</v>
      </c>
      <c r="C12" t="s">
        <v>17</v>
      </c>
      <c r="D12" s="26">
        <v>2.7661887520087948E-2</v>
      </c>
      <c r="E12" s="26">
        <v>0.14305532202673041</v>
      </c>
      <c r="F12" s="26">
        <v>0.20425849654728959</v>
      </c>
      <c r="G12" s="26">
        <v>6.789650861356733E-2</v>
      </c>
      <c r="H12" s="26">
        <v>0.12878784325901049</v>
      </c>
      <c r="I12" s="26">
        <v>0.23757879103625534</v>
      </c>
      <c r="J12" s="26">
        <v>5.452660548352968E-2</v>
      </c>
      <c r="K12" s="26">
        <v>0.19864535521323465</v>
      </c>
      <c r="L12" s="26">
        <v>7.7377430671849046E-2</v>
      </c>
      <c r="M12" s="26">
        <v>0.14256407837714391</v>
      </c>
      <c r="N12" s="26">
        <v>0.10905572701230684</v>
      </c>
      <c r="O12" s="26">
        <v>7.5310399288018054E-2</v>
      </c>
      <c r="P12" s="26">
        <v>0.23635632724018632</v>
      </c>
      <c r="Q12" s="26">
        <v>0.11847527066509907</v>
      </c>
      <c r="R12" s="26">
        <v>4.5550716809018121E-2</v>
      </c>
      <c r="S12" s="26">
        <v>6.3210410449959162E-2</v>
      </c>
      <c r="U12" t="s">
        <v>46</v>
      </c>
      <c r="V12" t="s">
        <v>17</v>
      </c>
      <c r="W12" s="26">
        <v>0.38440108409274937</v>
      </c>
      <c r="X12" s="26">
        <v>6.9253709268503161E-2</v>
      </c>
      <c r="Y12" s="26">
        <v>0.11052990502033114</v>
      </c>
      <c r="Z12" s="26">
        <v>7.4971208370749762E-2</v>
      </c>
      <c r="AA12" s="26">
        <v>4.3277996540811908E-2</v>
      </c>
      <c r="AB12" s="26">
        <v>0.11707270323310372</v>
      </c>
      <c r="AC12" s="26">
        <v>1.5020582774742842E-2</v>
      </c>
      <c r="AD12" s="26">
        <v>3.7928334529640423E-2</v>
      </c>
      <c r="AE12" s="26">
        <v>6.9185230428926497E-3</v>
      </c>
      <c r="AF12" s="26">
        <v>2.1708595921416739E-2</v>
      </c>
      <c r="AG12" s="26">
        <v>1.3578280871301923E-2</v>
      </c>
      <c r="AH12" s="26">
        <v>2.3274818232027959E-2</v>
      </c>
      <c r="AI12" s="26">
        <v>1.4749280871515103E-2</v>
      </c>
      <c r="AJ12" s="26">
        <v>3.3261457002154E-2</v>
      </c>
      <c r="AK12" s="26">
        <v>9.2015268609926069E-3</v>
      </c>
      <c r="AL12" s="26">
        <v>2.4851993367066803E-2</v>
      </c>
    </row>
    <row r="13" spans="2:38">
      <c r="B13" t="s">
        <v>47</v>
      </c>
      <c r="C13" t="s">
        <v>18</v>
      </c>
      <c r="D13" s="26">
        <v>5.0005327292173933E-5</v>
      </c>
      <c r="E13" s="26">
        <v>1.8429395734958058E-4</v>
      </c>
      <c r="F13" s="26">
        <v>2.666665421016608E-5</v>
      </c>
      <c r="G13" s="26">
        <v>2.7172123149816884E-8</v>
      </c>
      <c r="H13" s="26">
        <v>1.4050635011165555E-6</v>
      </c>
      <c r="I13" s="26">
        <v>7.6544556189400681E-4</v>
      </c>
      <c r="J13" s="26">
        <v>1.3322166102119813E-5</v>
      </c>
      <c r="K13" s="26">
        <v>9.1034203249996568E-4</v>
      </c>
      <c r="L13" s="26">
        <v>0</v>
      </c>
      <c r="M13" s="26">
        <v>8.2963182723215861E-7</v>
      </c>
      <c r="N13" s="26">
        <v>1.7849051126647912E-2</v>
      </c>
      <c r="O13" s="26">
        <v>9.1693560502996007E-4</v>
      </c>
      <c r="P13" s="26">
        <v>3.9539707697681394E-4</v>
      </c>
      <c r="Q13" s="26">
        <v>3.1329876067447411E-6</v>
      </c>
      <c r="R13" s="26">
        <v>9.8739311387461502E-5</v>
      </c>
      <c r="S13" s="26">
        <v>1.21382272958866E-2</v>
      </c>
      <c r="U13" t="s">
        <v>47</v>
      </c>
      <c r="V13" t="s">
        <v>18</v>
      </c>
      <c r="W13" s="26">
        <v>8.0081222250004816E-2</v>
      </c>
      <c r="X13" s="26">
        <v>1.0281624576027206E-2</v>
      </c>
      <c r="Y13" s="26">
        <v>1.6629524120453222E-3</v>
      </c>
      <c r="Z13" s="26">
        <v>3.4576598630839483E-6</v>
      </c>
      <c r="AA13" s="26">
        <v>5.4412647319057928E-5</v>
      </c>
      <c r="AB13" s="26">
        <v>4.3468425924005002E-2</v>
      </c>
      <c r="AC13" s="26">
        <v>4.2292639588458397E-4</v>
      </c>
      <c r="AD13" s="26">
        <v>2.0030951515237542E-2</v>
      </c>
      <c r="AE13" s="26">
        <v>0</v>
      </c>
      <c r="AF13" s="26">
        <v>1.4558567844563995E-5</v>
      </c>
      <c r="AG13" s="26">
        <v>0.25610795614813781</v>
      </c>
      <c r="AH13" s="26">
        <v>3.2657415424729837E-2</v>
      </c>
      <c r="AI13" s="26">
        <v>2.8434702821414051E-3</v>
      </c>
      <c r="AJ13" s="26">
        <v>1.0136402861777682E-4</v>
      </c>
      <c r="AK13" s="26">
        <v>2.2986158805585978E-3</v>
      </c>
      <c r="AL13" s="26">
        <v>0.54997064628758341</v>
      </c>
    </row>
    <row r="14" spans="2:38">
      <c r="B14" t="s">
        <v>48</v>
      </c>
      <c r="C14" t="s">
        <v>19</v>
      </c>
      <c r="D14" s="26">
        <v>1.5962500465990146E-5</v>
      </c>
      <c r="E14" s="26">
        <v>0</v>
      </c>
      <c r="F14" s="26">
        <v>9.4550185643399104E-7</v>
      </c>
      <c r="G14" s="26">
        <v>0</v>
      </c>
      <c r="H14" s="26">
        <v>0</v>
      </c>
      <c r="I14" s="26">
        <v>0</v>
      </c>
      <c r="J14" s="26">
        <v>2.866214737977585E-8</v>
      </c>
      <c r="K14" s="26">
        <v>8.0720064660079997E-6</v>
      </c>
      <c r="L14" s="26">
        <v>0</v>
      </c>
      <c r="M14" s="26">
        <v>0</v>
      </c>
      <c r="N14" s="26">
        <v>1.2682963158224228E-8</v>
      </c>
      <c r="O14" s="26">
        <v>2.7363211394278168E-2</v>
      </c>
      <c r="P14" s="26">
        <v>7.5916238779548274E-7</v>
      </c>
      <c r="Q14" s="26">
        <v>8.3246349335407842E-6</v>
      </c>
      <c r="R14" s="26">
        <v>7.0511328375813692E-6</v>
      </c>
      <c r="S14" s="26">
        <v>0</v>
      </c>
      <c r="U14" t="s">
        <v>48</v>
      </c>
      <c r="V14" t="s">
        <v>19</v>
      </c>
      <c r="W14" s="26">
        <v>2.5542694290474757E-2</v>
      </c>
      <c r="X14" s="26">
        <v>0</v>
      </c>
      <c r="Y14" s="26">
        <v>5.891488599151299E-5</v>
      </c>
      <c r="Z14" s="26">
        <v>0</v>
      </c>
      <c r="AA14" s="26">
        <v>0</v>
      </c>
      <c r="AB14" s="26">
        <v>0</v>
      </c>
      <c r="AC14" s="26">
        <v>9.091803393752004E-7</v>
      </c>
      <c r="AD14" s="26">
        <v>1.774720022460391E-4</v>
      </c>
      <c r="AE14" s="26">
        <v>0</v>
      </c>
      <c r="AF14" s="26">
        <v>0</v>
      </c>
      <c r="AG14" s="26">
        <v>1.8183606787504008E-7</v>
      </c>
      <c r="AH14" s="26">
        <v>0.97378123920916593</v>
      </c>
      <c r="AI14" s="26">
        <v>5.4550820362512022E-6</v>
      </c>
      <c r="AJ14" s="26">
        <v>2.6911738045505931E-4</v>
      </c>
      <c r="AK14" s="26">
        <v>1.6401613322328615E-4</v>
      </c>
      <c r="AL14" s="26">
        <v>0</v>
      </c>
    </row>
    <row r="15" spans="2:38">
      <c r="B15" t="s">
        <v>49</v>
      </c>
      <c r="C15" t="s">
        <v>20</v>
      </c>
      <c r="D15" s="26">
        <v>3.5533838982531049E-6</v>
      </c>
      <c r="E15" s="26">
        <v>3.267174549211298E-5</v>
      </c>
      <c r="F15" s="26">
        <v>4.4958029630315019E-5</v>
      </c>
      <c r="G15" s="26">
        <v>0</v>
      </c>
      <c r="H15" s="26">
        <v>1.0060475530819129E-2</v>
      </c>
      <c r="I15" s="26">
        <v>0</v>
      </c>
      <c r="J15" s="26">
        <v>7.0399966394205438E-5</v>
      </c>
      <c r="K15" s="26">
        <v>9.6764831610956544E-6</v>
      </c>
      <c r="L15" s="26">
        <v>0</v>
      </c>
      <c r="M15" s="26">
        <v>1.9703755896763766E-7</v>
      </c>
      <c r="N15" s="26">
        <v>2.0292741053158764E-7</v>
      </c>
      <c r="O15" s="26">
        <v>3.6523830052908582E-4</v>
      </c>
      <c r="P15" s="26">
        <v>1.3690177782419355E-2</v>
      </c>
      <c r="Q15" s="26">
        <v>1.249567076797806E-2</v>
      </c>
      <c r="R15" s="26">
        <v>4.8755065822676811E-3</v>
      </c>
      <c r="S15" s="26">
        <v>4.2543644940667234E-3</v>
      </c>
      <c r="U15" t="s">
        <v>49</v>
      </c>
      <c r="V15" t="s">
        <v>20</v>
      </c>
      <c r="W15" s="26">
        <v>4.6477324951263469E-3</v>
      </c>
      <c r="X15" s="26">
        <v>1.4887012686659895E-3</v>
      </c>
      <c r="Y15" s="26">
        <v>2.2898294473909977E-3</v>
      </c>
      <c r="Z15" s="26">
        <v>0</v>
      </c>
      <c r="AA15" s="26">
        <v>0.31820499131095492</v>
      </c>
      <c r="AB15" s="26">
        <v>0</v>
      </c>
      <c r="AC15" s="26">
        <v>1.8253534625086876E-3</v>
      </c>
      <c r="AD15" s="26">
        <v>1.7389980873993685E-4</v>
      </c>
      <c r="AE15" s="26">
        <v>0</v>
      </c>
      <c r="AF15" s="26">
        <v>2.8240139880844444E-6</v>
      </c>
      <c r="AG15" s="26">
        <v>2.3781170425974271E-6</v>
      </c>
      <c r="AH15" s="26">
        <v>1.0624386520119168E-2</v>
      </c>
      <c r="AI15" s="26">
        <v>8.0409785238195183E-2</v>
      </c>
      <c r="AJ15" s="26">
        <v>0.33019411974889468</v>
      </c>
      <c r="AK15" s="26">
        <v>9.270019137896901E-2</v>
      </c>
      <c r="AL15" s="26">
        <v>0.15743580718940456</v>
      </c>
    </row>
    <row r="16" spans="2:38">
      <c r="B16" t="s">
        <v>50</v>
      </c>
      <c r="C16" t="s">
        <v>21</v>
      </c>
      <c r="D16" s="26">
        <v>2.6758118245781329E-3</v>
      </c>
      <c r="E16" s="26">
        <v>1.0885027807941624E-2</v>
      </c>
      <c r="F16" s="26">
        <v>8.1576382701009486E-3</v>
      </c>
      <c r="G16" s="26">
        <v>2.7397932073862333E-2</v>
      </c>
      <c r="H16" s="26">
        <v>2.7875520020345698E-2</v>
      </c>
      <c r="I16" s="26">
        <v>7.6710039917661909E-3</v>
      </c>
      <c r="J16" s="26">
        <v>8.0610283155302994E-3</v>
      </c>
      <c r="K16" s="26">
        <v>3.3475388241387433E-2</v>
      </c>
      <c r="L16" s="26">
        <v>1.3289312903057399E-2</v>
      </c>
      <c r="M16" s="26">
        <v>2.8793751827004836E-2</v>
      </c>
      <c r="N16" s="26">
        <v>2.6885954085035309E-2</v>
      </c>
      <c r="O16" s="26">
        <v>1.2440998271830791E-2</v>
      </c>
      <c r="P16" s="26">
        <v>1.4931711951420084E-2</v>
      </c>
      <c r="Q16" s="26">
        <v>3.0969666863971766E-3</v>
      </c>
      <c r="R16" s="26">
        <v>1.0981662544086095E-2</v>
      </c>
      <c r="S16" s="26">
        <v>4.4936159148504712E-2</v>
      </c>
      <c r="U16" t="s">
        <v>50</v>
      </c>
      <c r="V16" t="s">
        <v>21</v>
      </c>
      <c r="W16" s="26">
        <v>0.27888350244723054</v>
      </c>
      <c r="X16" s="26">
        <v>3.9521464164647933E-2</v>
      </c>
      <c r="Y16" s="26">
        <v>3.3107666536150868E-2</v>
      </c>
      <c r="Z16" s="26">
        <v>0.22689729353809393</v>
      </c>
      <c r="AA16" s="26">
        <v>7.0255401186864755E-2</v>
      </c>
      <c r="AB16" s="26">
        <v>2.8350756363948171E-2</v>
      </c>
      <c r="AC16" s="26">
        <v>1.6654562569536378E-2</v>
      </c>
      <c r="AD16" s="26">
        <v>4.793750685444835E-2</v>
      </c>
      <c r="AE16" s="26">
        <v>8.9118132434929821E-3</v>
      </c>
      <c r="AF16" s="26">
        <v>3.2883977610025886E-2</v>
      </c>
      <c r="AG16" s="26">
        <v>2.5106503026853331E-2</v>
      </c>
      <c r="AH16" s="26">
        <v>2.8837063929766864E-2</v>
      </c>
      <c r="AI16" s="26">
        <v>6.988398779546965E-3</v>
      </c>
      <c r="AJ16" s="26">
        <v>6.5210053459367539E-3</v>
      </c>
      <c r="AK16" s="26">
        <v>1.6637851335631455E-2</v>
      </c>
      <c r="AL16" s="26">
        <v>0.13250523306782488</v>
      </c>
    </row>
    <row r="17" spans="2:38">
      <c r="B17" t="s">
        <v>51</v>
      </c>
      <c r="C17" t="s">
        <v>22</v>
      </c>
      <c r="D17" s="26">
        <v>5.4999481657521518E-3</v>
      </c>
      <c r="E17" s="26">
        <v>1.3296973099129892E-2</v>
      </c>
      <c r="F17" s="26">
        <v>9.6115283037357981E-3</v>
      </c>
      <c r="G17" s="26">
        <v>3.5752676349017048E-2</v>
      </c>
      <c r="H17" s="26">
        <v>1.5409293823072994E-2</v>
      </c>
      <c r="I17" s="26">
        <v>1.3452513236054495E-2</v>
      </c>
      <c r="J17" s="26">
        <v>2.2183699531819874E-2</v>
      </c>
      <c r="K17" s="26">
        <v>2.8651826795549812E-2</v>
      </c>
      <c r="L17" s="26">
        <v>3.7131244005378298E-3</v>
      </c>
      <c r="M17" s="26">
        <v>1.3775580193685015E-2</v>
      </c>
      <c r="N17" s="26">
        <v>1.6724275221923955E-2</v>
      </c>
      <c r="O17" s="26">
        <v>2.0480425634217498E-2</v>
      </c>
      <c r="P17" s="26">
        <v>2.3023902202474328E-2</v>
      </c>
      <c r="Q17" s="26">
        <v>9.8638599327524751E-3</v>
      </c>
      <c r="R17" s="26">
        <v>1.7212518806375789E-2</v>
      </c>
      <c r="S17" s="26">
        <v>5.3813467450410442E-2</v>
      </c>
      <c r="U17" t="s">
        <v>51</v>
      </c>
      <c r="V17" t="s">
        <v>22</v>
      </c>
      <c r="W17" s="26">
        <v>0.40095967935080168</v>
      </c>
      <c r="X17" s="26">
        <v>3.3770004848806781E-2</v>
      </c>
      <c r="Y17" s="26">
        <v>2.7285469294991115E-2</v>
      </c>
      <c r="Z17" s="26">
        <v>0.20710707661520647</v>
      </c>
      <c r="AA17" s="26">
        <v>2.716528880638084E-2</v>
      </c>
      <c r="AB17" s="26">
        <v>3.4776888199339717E-2</v>
      </c>
      <c r="AC17" s="26">
        <v>3.205912081432119E-2</v>
      </c>
      <c r="AD17" s="26">
        <v>2.8699675611264044E-2</v>
      </c>
      <c r="AE17" s="26">
        <v>1.7417182371882521E-3</v>
      </c>
      <c r="AF17" s="26">
        <v>1.1004513209374095E-2</v>
      </c>
      <c r="AG17" s="26">
        <v>1.0924031135420223E-2</v>
      </c>
      <c r="AH17" s="26">
        <v>3.3205470527696478E-2</v>
      </c>
      <c r="AI17" s="26">
        <v>7.5374051104750046E-3</v>
      </c>
      <c r="AJ17" s="26">
        <v>1.452779721599127E-2</v>
      </c>
      <c r="AK17" s="26">
        <v>1.8240990750484777E-2</v>
      </c>
      <c r="AL17" s="26">
        <v>0.11099487027225806</v>
      </c>
    </row>
    <row r="18" spans="2:38">
      <c r="B18" t="s">
        <v>52</v>
      </c>
      <c r="C18" t="s">
        <v>23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4.8181497579672296E-3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U18" t="s">
        <v>52</v>
      </c>
      <c r="V18" t="s">
        <v>23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1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6">
        <v>0</v>
      </c>
      <c r="AL18" s="26">
        <v>0</v>
      </c>
    </row>
    <row r="20" spans="2:38" ht="15.75" thickBot="1">
      <c r="C20" s="31" t="s">
        <v>284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V20" s="31" t="s">
        <v>285</v>
      </c>
    </row>
    <row r="21" spans="2:38">
      <c r="B21" t="s">
        <v>1</v>
      </c>
      <c r="C21" s="29" t="s">
        <v>0</v>
      </c>
      <c r="D21" s="29" t="s">
        <v>4</v>
      </c>
      <c r="E21" s="29" t="s">
        <v>9</v>
      </c>
      <c r="F21" s="29" t="s">
        <v>10</v>
      </c>
      <c r="G21" s="29" t="s">
        <v>11</v>
      </c>
      <c r="H21" s="29" t="s">
        <v>12</v>
      </c>
      <c r="I21" s="29" t="s">
        <v>13</v>
      </c>
      <c r="J21" s="29" t="s">
        <v>14</v>
      </c>
      <c r="K21" s="29" t="s">
        <v>15</v>
      </c>
      <c r="L21" s="29" t="s">
        <v>16</v>
      </c>
      <c r="M21" s="29" t="s">
        <v>17</v>
      </c>
      <c r="N21" s="29" t="s">
        <v>18</v>
      </c>
      <c r="O21" s="29" t="s">
        <v>19</v>
      </c>
      <c r="P21" s="29" t="s">
        <v>20</v>
      </c>
      <c r="Q21" s="29" t="s">
        <v>21</v>
      </c>
      <c r="R21" s="29" t="s">
        <v>22</v>
      </c>
      <c r="S21" s="29" t="s">
        <v>23</v>
      </c>
      <c r="U21" t="s">
        <v>1</v>
      </c>
      <c r="V21" t="s">
        <v>0</v>
      </c>
      <c r="W21" t="s">
        <v>4</v>
      </c>
      <c r="X21" t="s">
        <v>9</v>
      </c>
      <c r="Y21" t="s">
        <v>10</v>
      </c>
      <c r="Z21" t="s">
        <v>11</v>
      </c>
      <c r="AA21" t="s">
        <v>12</v>
      </c>
      <c r="AB21" t="s">
        <v>13</v>
      </c>
      <c r="AC21" t="s">
        <v>14</v>
      </c>
      <c r="AD21" t="s">
        <v>15</v>
      </c>
      <c r="AE21" t="s">
        <v>16</v>
      </c>
      <c r="AF21" t="s">
        <v>17</v>
      </c>
      <c r="AG21" t="s">
        <v>18</v>
      </c>
      <c r="AH21" t="s">
        <v>19</v>
      </c>
      <c r="AI21" t="s">
        <v>20</v>
      </c>
      <c r="AJ21" t="s">
        <v>21</v>
      </c>
      <c r="AK21" t="s">
        <v>22</v>
      </c>
      <c r="AL21" t="s">
        <v>23</v>
      </c>
    </row>
    <row r="22" spans="2:38">
      <c r="B22" t="s">
        <v>32</v>
      </c>
      <c r="C22" t="s">
        <v>4</v>
      </c>
      <c r="D22">
        <v>1</v>
      </c>
      <c r="E22">
        <v>0.77255136957193071</v>
      </c>
      <c r="F22">
        <v>0.8423729648597551</v>
      </c>
      <c r="G22">
        <v>0.98866150335257319</v>
      </c>
      <c r="H22">
        <v>0.87234944907030754</v>
      </c>
      <c r="I22">
        <v>-1.6937464662037688E-2</v>
      </c>
      <c r="J22">
        <v>0.73869075793932448</v>
      </c>
      <c r="K22">
        <v>0.70051020902049543</v>
      </c>
      <c r="L22">
        <v>0.71454833771676929</v>
      </c>
      <c r="M22">
        <v>0.88626093578034482</v>
      </c>
      <c r="N22">
        <v>0.95102315471698617</v>
      </c>
      <c r="O22">
        <v>0.98715521729833322</v>
      </c>
      <c r="P22">
        <v>0.70229896063814345</v>
      </c>
      <c r="Q22">
        <v>0.98478136287548479</v>
      </c>
      <c r="R22">
        <v>0.96649614300232756</v>
      </c>
      <c r="S22">
        <v>0.7892332466915134</v>
      </c>
      <c r="U22" t="s">
        <v>32</v>
      </c>
      <c r="V22" t="s">
        <v>4</v>
      </c>
      <c r="W22" s="39">
        <v>1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</row>
    <row r="23" spans="2:38">
      <c r="B23" t="s">
        <v>38</v>
      </c>
      <c r="C23" t="s">
        <v>9</v>
      </c>
      <c r="D23">
        <v>0.77255136957193071</v>
      </c>
      <c r="E23">
        <v>1</v>
      </c>
      <c r="F23">
        <v>0.90621761562745862</v>
      </c>
      <c r="G23">
        <v>0.80914257275813828</v>
      </c>
      <c r="H23">
        <v>0.84267171873394453</v>
      </c>
      <c r="I23">
        <v>0.31428437142256971</v>
      </c>
      <c r="J23">
        <v>0.68643855912028895</v>
      </c>
      <c r="K23">
        <v>0.76897645006620619</v>
      </c>
      <c r="L23">
        <v>0.69212038577916069</v>
      </c>
      <c r="M23">
        <v>0.88380633278063259</v>
      </c>
      <c r="N23">
        <v>0.81146851612723736</v>
      </c>
      <c r="O23">
        <v>0.77969847098471234</v>
      </c>
      <c r="P23">
        <v>0.77669356147166246</v>
      </c>
      <c r="Q23">
        <v>0.82799621171230642</v>
      </c>
      <c r="R23">
        <v>0.77456664034703737</v>
      </c>
      <c r="S23">
        <v>0.6639490485293924</v>
      </c>
      <c r="U23" t="s">
        <v>38</v>
      </c>
      <c r="V23" t="s">
        <v>9</v>
      </c>
      <c r="W23" s="39">
        <v>-4.8246609999339461E-2</v>
      </c>
      <c r="X23" s="39">
        <v>1</v>
      </c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</row>
    <row r="24" spans="2:38">
      <c r="B24" t="s">
        <v>39</v>
      </c>
      <c r="C24" t="s">
        <v>10</v>
      </c>
      <c r="D24">
        <v>0.8423729648597551</v>
      </c>
      <c r="E24">
        <v>0.90621761562745862</v>
      </c>
      <c r="F24">
        <v>1</v>
      </c>
      <c r="G24">
        <v>0.87917007932189328</v>
      </c>
      <c r="H24">
        <v>0.94800826899697066</v>
      </c>
      <c r="I24">
        <v>0.3022381438883685</v>
      </c>
      <c r="J24">
        <v>0.81651099058736443</v>
      </c>
      <c r="K24">
        <v>0.93821242723700937</v>
      </c>
      <c r="L24">
        <v>0.68934029874765279</v>
      </c>
      <c r="M24">
        <v>0.92934027872925062</v>
      </c>
      <c r="N24">
        <v>0.91466421280570576</v>
      </c>
      <c r="O24">
        <v>0.86813167109383271</v>
      </c>
      <c r="P24">
        <v>0.93929213333308648</v>
      </c>
      <c r="Q24">
        <v>0.9102989961434661</v>
      </c>
      <c r="R24">
        <v>0.88891999635959962</v>
      </c>
      <c r="S24">
        <v>0.75241251373271179</v>
      </c>
      <c r="U24" t="s">
        <v>39</v>
      </c>
      <c r="V24" t="s">
        <v>10</v>
      </c>
      <c r="W24" s="39">
        <v>2.0186183173045751E-2</v>
      </c>
      <c r="X24" s="39">
        <v>0.73200366860128185</v>
      </c>
      <c r="Y24" s="39">
        <v>1</v>
      </c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</row>
    <row r="25" spans="2:38">
      <c r="B25" t="s">
        <v>40</v>
      </c>
      <c r="C25" t="s">
        <v>11</v>
      </c>
      <c r="D25">
        <v>0.98866150335257319</v>
      </c>
      <c r="E25">
        <v>0.80914257275813828</v>
      </c>
      <c r="F25">
        <v>0.87917007932189328</v>
      </c>
      <c r="G25">
        <v>1</v>
      </c>
      <c r="H25">
        <v>0.89313512342873402</v>
      </c>
      <c r="I25">
        <v>6.9198631961911077E-3</v>
      </c>
      <c r="J25">
        <v>0.75098119646243267</v>
      </c>
      <c r="K25">
        <v>0.74661046161034084</v>
      </c>
      <c r="L25">
        <v>0.71096265066570341</v>
      </c>
      <c r="M25">
        <v>0.90322102700850304</v>
      </c>
      <c r="N25">
        <v>0.96135445872840108</v>
      </c>
      <c r="O25">
        <v>0.97662309834235195</v>
      </c>
      <c r="P25">
        <v>0.73618969881015328</v>
      </c>
      <c r="Q25">
        <v>0.97974505323854499</v>
      </c>
      <c r="R25">
        <v>0.9653300760924256</v>
      </c>
      <c r="S25">
        <v>0.7939161371936666</v>
      </c>
      <c r="U25" t="s">
        <v>40</v>
      </c>
      <c r="V25" t="s">
        <v>11</v>
      </c>
      <c r="W25" s="39">
        <v>0.2199751215210175</v>
      </c>
      <c r="X25" s="39">
        <v>7.4833506599281216E-2</v>
      </c>
      <c r="Y25" s="39">
        <v>0.20278885949748693</v>
      </c>
      <c r="Z25" s="39">
        <v>1</v>
      </c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</row>
    <row r="26" spans="2:38">
      <c r="B26" t="s">
        <v>41</v>
      </c>
      <c r="C26" t="s">
        <v>12</v>
      </c>
      <c r="D26">
        <v>0.87234944907030754</v>
      </c>
      <c r="E26">
        <v>0.84267171873394453</v>
      </c>
      <c r="F26">
        <v>0.94800826899697066</v>
      </c>
      <c r="G26">
        <v>0.89313512342873402</v>
      </c>
      <c r="H26">
        <v>1</v>
      </c>
      <c r="I26">
        <v>0.23726121966311389</v>
      </c>
      <c r="J26">
        <v>0.89387759511099185</v>
      </c>
      <c r="K26">
        <v>0.93745423680539586</v>
      </c>
      <c r="L26">
        <v>0.68824645932397133</v>
      </c>
      <c r="M26">
        <v>0.9453295107498465</v>
      </c>
      <c r="N26">
        <v>0.96249844359771064</v>
      </c>
      <c r="O26">
        <v>0.89269006939012041</v>
      </c>
      <c r="P26">
        <v>0.89566849457715947</v>
      </c>
      <c r="Q26">
        <v>0.91408562931201509</v>
      </c>
      <c r="R26">
        <v>0.92847433835022386</v>
      </c>
      <c r="S26">
        <v>0.87492747330742604</v>
      </c>
      <c r="U26" t="s">
        <v>41</v>
      </c>
      <c r="V26" t="s">
        <v>12</v>
      </c>
      <c r="W26" s="39">
        <v>-0.35781306754432435</v>
      </c>
      <c r="X26" s="39">
        <v>-7.8297651996025119E-4</v>
      </c>
      <c r="Y26" s="39">
        <v>2.3515992723752429E-2</v>
      </c>
      <c r="Z26" s="39">
        <v>-8.6352709661872334E-2</v>
      </c>
      <c r="AA26" s="39">
        <v>1</v>
      </c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</row>
    <row r="27" spans="2:38">
      <c r="B27" t="s">
        <v>42</v>
      </c>
      <c r="C27" t="s">
        <v>13</v>
      </c>
      <c r="D27">
        <v>-1.6937464662037688E-2</v>
      </c>
      <c r="E27">
        <v>0.31428437142256971</v>
      </c>
      <c r="F27">
        <v>0.3022381438883685</v>
      </c>
      <c r="G27">
        <v>6.9198631961911077E-3</v>
      </c>
      <c r="H27">
        <v>0.23726121966311389</v>
      </c>
      <c r="I27">
        <v>1</v>
      </c>
      <c r="J27">
        <v>0.32322956615919823</v>
      </c>
      <c r="K27">
        <v>0.38447307936770359</v>
      </c>
      <c r="L27">
        <v>0.57376015948590831</v>
      </c>
      <c r="M27">
        <v>0.3069335331816021</v>
      </c>
      <c r="N27">
        <v>0.17339481823167338</v>
      </c>
      <c r="O27">
        <v>5.2869784646082316E-2</v>
      </c>
      <c r="P27">
        <v>0.47565183650539161</v>
      </c>
      <c r="Q27">
        <v>0.10119331609974694</v>
      </c>
      <c r="R27">
        <v>1.6604170588164772E-2</v>
      </c>
      <c r="S27">
        <v>0.36559756896191259</v>
      </c>
      <c r="U27" t="s">
        <v>42</v>
      </c>
      <c r="V27" t="s">
        <v>13</v>
      </c>
      <c r="W27" s="39">
        <v>-0.38066959178463367</v>
      </c>
      <c r="X27" s="39">
        <v>-7.4544760434838556E-2</v>
      </c>
      <c r="Y27" s="39">
        <v>-0.12995539710488768</v>
      </c>
      <c r="Z27" s="39">
        <v>-0.26653895692175056</v>
      </c>
      <c r="AA27" s="39">
        <v>-0.20158574066779444</v>
      </c>
      <c r="AB27" s="39">
        <v>1</v>
      </c>
      <c r="AC27" s="39"/>
      <c r="AD27" s="39"/>
      <c r="AE27" s="39"/>
      <c r="AF27" s="39"/>
      <c r="AG27" s="39"/>
      <c r="AH27" s="39"/>
      <c r="AI27" s="39"/>
      <c r="AJ27" s="39"/>
      <c r="AK27" s="39"/>
      <c r="AL27" s="39"/>
    </row>
    <row r="28" spans="2:38">
      <c r="B28" t="s">
        <v>43</v>
      </c>
      <c r="C28" t="s">
        <v>14</v>
      </c>
      <c r="D28">
        <v>0.73869075793932448</v>
      </c>
      <c r="E28">
        <v>0.68643855912028895</v>
      </c>
      <c r="F28">
        <v>0.81651099058736443</v>
      </c>
      <c r="G28">
        <v>0.75098119646243267</v>
      </c>
      <c r="H28">
        <v>0.89387759511099185</v>
      </c>
      <c r="I28">
        <v>0.32322956615919823</v>
      </c>
      <c r="J28">
        <v>1</v>
      </c>
      <c r="K28">
        <v>0.86029665701338853</v>
      </c>
      <c r="L28">
        <v>0.70103070786870125</v>
      </c>
      <c r="M28">
        <v>0.80237113796502368</v>
      </c>
      <c r="N28">
        <v>0.83380368851166775</v>
      </c>
      <c r="O28">
        <v>0.76765880179427803</v>
      </c>
      <c r="P28">
        <v>0.81696330046407351</v>
      </c>
      <c r="Q28">
        <v>0.76765552898159251</v>
      </c>
      <c r="R28">
        <v>0.86500446683819499</v>
      </c>
      <c r="S28">
        <v>0.85383561892043913</v>
      </c>
      <c r="U28" t="s">
        <v>43</v>
      </c>
      <c r="V28" t="s">
        <v>14</v>
      </c>
      <c r="W28" s="39">
        <v>-2.2485300979360464E-2</v>
      </c>
      <c r="X28" s="39">
        <v>5.4701242918644609E-2</v>
      </c>
      <c r="Y28" s="39">
        <v>0.50396723853182512</v>
      </c>
      <c r="Z28" s="39">
        <v>0.13285204642379847</v>
      </c>
      <c r="AA28" s="39">
        <v>7.2127772861072775E-2</v>
      </c>
      <c r="AB28" s="39">
        <v>-6.1552341099074752E-2</v>
      </c>
      <c r="AC28" s="39">
        <v>1</v>
      </c>
      <c r="AD28" s="39"/>
      <c r="AE28" s="39"/>
      <c r="AF28" s="39"/>
      <c r="AG28" s="39"/>
      <c r="AH28" s="39"/>
      <c r="AI28" s="39"/>
      <c r="AJ28" s="39"/>
      <c r="AK28" s="39"/>
      <c r="AL28" s="39"/>
    </row>
    <row r="29" spans="2:38">
      <c r="B29" t="s">
        <v>44</v>
      </c>
      <c r="C29" t="s">
        <v>15</v>
      </c>
      <c r="D29">
        <v>0.70051020902049543</v>
      </c>
      <c r="E29">
        <v>0.76897645006620619</v>
      </c>
      <c r="F29">
        <v>0.93821242723700937</v>
      </c>
      <c r="G29">
        <v>0.74661046161034084</v>
      </c>
      <c r="H29">
        <v>0.93745423680539586</v>
      </c>
      <c r="I29">
        <v>0.38447307936770359</v>
      </c>
      <c r="J29">
        <v>0.86029665701338853</v>
      </c>
      <c r="K29">
        <v>1</v>
      </c>
      <c r="L29">
        <v>0.59156091185065585</v>
      </c>
      <c r="M29">
        <v>0.8684944933590717</v>
      </c>
      <c r="N29">
        <v>0.85634388523442484</v>
      </c>
      <c r="O29">
        <v>0.75408670352793783</v>
      </c>
      <c r="P29">
        <v>0.96645443771267392</v>
      </c>
      <c r="Q29">
        <v>0.78689155172346692</v>
      </c>
      <c r="R29">
        <v>0.80546284949794744</v>
      </c>
      <c r="S29">
        <v>0.78712260631357656</v>
      </c>
      <c r="U29" t="s">
        <v>44</v>
      </c>
      <c r="V29" t="s">
        <v>15</v>
      </c>
      <c r="W29" s="39">
        <v>-7.8104076951057935E-2</v>
      </c>
      <c r="X29" s="39">
        <v>2.6284858537224728E-2</v>
      </c>
      <c r="Y29" s="39">
        <v>0.50673277680876239</v>
      </c>
      <c r="Z29" s="39">
        <v>0.50563967840671864</v>
      </c>
      <c r="AA29" s="39">
        <v>6.9803561081937762E-2</v>
      </c>
      <c r="AB29" s="39">
        <v>-0.20474112359745958</v>
      </c>
      <c r="AC29" s="39">
        <v>0.69869321994294575</v>
      </c>
      <c r="AD29" s="39">
        <v>1</v>
      </c>
      <c r="AE29" s="39"/>
      <c r="AF29" s="39"/>
      <c r="AG29" s="39"/>
      <c r="AH29" s="39"/>
      <c r="AI29" s="39"/>
      <c r="AJ29" s="39"/>
      <c r="AK29" s="39"/>
      <c r="AL29" s="39"/>
    </row>
    <row r="30" spans="2:38">
      <c r="B30" t="s">
        <v>45</v>
      </c>
      <c r="C30" t="s">
        <v>16</v>
      </c>
      <c r="D30">
        <v>0.71454833771676929</v>
      </c>
      <c r="E30">
        <v>0.69212038577916069</v>
      </c>
      <c r="F30">
        <v>0.68934029874765279</v>
      </c>
      <c r="G30">
        <v>0.71096265066570341</v>
      </c>
      <c r="H30">
        <v>0.68824645932397133</v>
      </c>
      <c r="I30">
        <v>0.57376015948590831</v>
      </c>
      <c r="J30">
        <v>0.70103070786870125</v>
      </c>
      <c r="K30">
        <v>0.59156091185065585</v>
      </c>
      <c r="L30">
        <v>1</v>
      </c>
      <c r="M30">
        <v>0.71806085092131633</v>
      </c>
      <c r="N30">
        <v>0.73722939311175106</v>
      </c>
      <c r="O30">
        <v>0.71622155134821364</v>
      </c>
      <c r="P30">
        <v>0.62525114816226435</v>
      </c>
      <c r="Q30">
        <v>0.73500009912615127</v>
      </c>
      <c r="R30">
        <v>0.68006009676522661</v>
      </c>
      <c r="S30">
        <v>0.74167309889201483</v>
      </c>
      <c r="U30" t="s">
        <v>45</v>
      </c>
      <c r="V30" t="s">
        <v>16</v>
      </c>
      <c r="W30" s="39">
        <v>-1.5153862326178684E-2</v>
      </c>
      <c r="X30" s="39">
        <v>0.13265999227701647</v>
      </c>
      <c r="Y30" s="39">
        <v>0.1811647512459158</v>
      </c>
      <c r="Z30" s="39">
        <v>-1.4364586509921756E-2</v>
      </c>
      <c r="AA30" s="39">
        <v>-9.4513292406432206E-2</v>
      </c>
      <c r="AB30" s="39">
        <v>0.14287585861240418</v>
      </c>
      <c r="AC30" s="39">
        <v>0.38231420885552336</v>
      </c>
      <c r="AD30" s="39">
        <v>8.3139021859637355E-2</v>
      </c>
      <c r="AE30" s="39">
        <v>1</v>
      </c>
      <c r="AF30" s="39"/>
      <c r="AG30" s="39"/>
      <c r="AH30" s="39"/>
      <c r="AI30" s="39"/>
      <c r="AJ30" s="39"/>
      <c r="AK30" s="39"/>
      <c r="AL30" s="39"/>
    </row>
    <row r="31" spans="2:38">
      <c r="B31" t="s">
        <v>46</v>
      </c>
      <c r="C31" t="s">
        <v>17</v>
      </c>
      <c r="D31">
        <v>0.88626093578034482</v>
      </c>
      <c r="E31">
        <v>0.88380633278063259</v>
      </c>
      <c r="F31">
        <v>0.92934027872925062</v>
      </c>
      <c r="G31">
        <v>0.90322102700850304</v>
      </c>
      <c r="H31">
        <v>0.9453295107498465</v>
      </c>
      <c r="I31">
        <v>0.3069335331816021</v>
      </c>
      <c r="J31">
        <v>0.80237113796502368</v>
      </c>
      <c r="K31">
        <v>0.8684944933590717</v>
      </c>
      <c r="L31">
        <v>0.71806085092131633</v>
      </c>
      <c r="M31">
        <v>1</v>
      </c>
      <c r="N31">
        <v>0.96342868871787934</v>
      </c>
      <c r="O31">
        <v>0.91869470841210432</v>
      </c>
      <c r="P31">
        <v>0.8893028336341986</v>
      </c>
      <c r="Q31">
        <v>0.93355942583497598</v>
      </c>
      <c r="R31">
        <v>0.89262753006101714</v>
      </c>
      <c r="S31">
        <v>0.8972679568233175</v>
      </c>
      <c r="U31" t="s">
        <v>46</v>
      </c>
      <c r="V31" t="s">
        <v>17</v>
      </c>
      <c r="W31" s="39">
        <v>1.3696229434146385E-2</v>
      </c>
      <c r="X31" s="39">
        <v>0.70589769245717471</v>
      </c>
      <c r="Y31" s="39">
        <v>0.67062666195696696</v>
      </c>
      <c r="Z31" s="39">
        <v>0.37688475921307485</v>
      </c>
      <c r="AA31" s="39">
        <v>4.2422652791752641E-2</v>
      </c>
      <c r="AB31" s="39">
        <v>-0.15296755820876456</v>
      </c>
      <c r="AC31" s="39">
        <v>0.30250314210950874</v>
      </c>
      <c r="AD31" s="39">
        <v>0.49916651455111599</v>
      </c>
      <c r="AE31" s="39">
        <v>0.12128644584844367</v>
      </c>
      <c r="AF31" s="39">
        <v>1</v>
      </c>
      <c r="AG31" s="39"/>
      <c r="AH31" s="39"/>
      <c r="AI31" s="39"/>
      <c r="AJ31" s="39"/>
      <c r="AK31" s="39"/>
      <c r="AL31" s="39"/>
    </row>
    <row r="32" spans="2:38">
      <c r="B32" t="s">
        <v>47</v>
      </c>
      <c r="C32" t="s">
        <v>18</v>
      </c>
      <c r="D32">
        <v>0.95102315471698617</v>
      </c>
      <c r="E32">
        <v>0.81146851612723736</v>
      </c>
      <c r="F32">
        <v>0.91466421280570576</v>
      </c>
      <c r="G32">
        <v>0.96135445872840108</v>
      </c>
      <c r="H32">
        <v>0.96249844359771064</v>
      </c>
      <c r="I32">
        <v>0.17339481823167338</v>
      </c>
      <c r="J32">
        <v>0.83380368851166775</v>
      </c>
      <c r="K32">
        <v>0.85634388523442484</v>
      </c>
      <c r="L32">
        <v>0.73722939311175106</v>
      </c>
      <c r="M32">
        <v>0.96342868871787934</v>
      </c>
      <c r="N32">
        <v>1</v>
      </c>
      <c r="O32">
        <v>0.96555409205590947</v>
      </c>
      <c r="P32">
        <v>0.84164036791909125</v>
      </c>
      <c r="Q32">
        <v>0.96925453547412099</v>
      </c>
      <c r="R32">
        <v>0.95586049385585203</v>
      </c>
      <c r="S32">
        <v>0.90430816667226654</v>
      </c>
      <c r="U32" t="s">
        <v>47</v>
      </c>
      <c r="V32" t="s">
        <v>18</v>
      </c>
      <c r="W32" s="39">
        <v>-0.25715984015356108</v>
      </c>
      <c r="X32" s="39">
        <v>-0.14647458777548167</v>
      </c>
      <c r="Y32" s="39">
        <v>-0.20777624313223031</v>
      </c>
      <c r="Z32" s="39">
        <v>-0.15996197206559762</v>
      </c>
      <c r="AA32" s="39">
        <v>-0.16218131550671988</v>
      </c>
      <c r="AB32" s="39">
        <v>-0.11053685763023723</v>
      </c>
      <c r="AC32" s="39">
        <v>-0.12479318089109591</v>
      </c>
      <c r="AD32" s="39">
        <v>0.13966587968325442</v>
      </c>
      <c r="AE32" s="39">
        <v>-0.11810810031678673</v>
      </c>
      <c r="AF32" s="39">
        <v>-0.18366173868030924</v>
      </c>
      <c r="AG32" s="39">
        <v>1</v>
      </c>
      <c r="AH32" s="39"/>
      <c r="AI32" s="39"/>
      <c r="AJ32" s="39"/>
      <c r="AK32" s="39"/>
      <c r="AL32" s="39"/>
    </row>
    <row r="33" spans="2:38">
      <c r="B33" t="s">
        <v>48</v>
      </c>
      <c r="C33" t="s">
        <v>19</v>
      </c>
      <c r="D33">
        <v>0.98715521729833322</v>
      </c>
      <c r="E33">
        <v>0.77969847098471234</v>
      </c>
      <c r="F33">
        <v>0.86813167109383271</v>
      </c>
      <c r="G33">
        <v>0.97662309834235195</v>
      </c>
      <c r="H33">
        <v>0.89269006939012041</v>
      </c>
      <c r="I33">
        <v>5.2869784646082316E-2</v>
      </c>
      <c r="J33">
        <v>0.76765880179427803</v>
      </c>
      <c r="K33">
        <v>0.75408670352793783</v>
      </c>
      <c r="L33">
        <v>0.71622155134821364</v>
      </c>
      <c r="M33">
        <v>0.91869470841210432</v>
      </c>
      <c r="N33">
        <v>0.96555409205590947</v>
      </c>
      <c r="O33">
        <v>1</v>
      </c>
      <c r="P33">
        <v>0.76538140225927609</v>
      </c>
      <c r="Q33">
        <v>0.98997201367586574</v>
      </c>
      <c r="R33">
        <v>0.96810399139096559</v>
      </c>
      <c r="S33">
        <v>0.82854094111280363</v>
      </c>
      <c r="U33" t="s">
        <v>48</v>
      </c>
      <c r="V33" t="s">
        <v>19</v>
      </c>
      <c r="W33" s="39">
        <v>-0.30697633079409342</v>
      </c>
      <c r="X33" s="39">
        <v>-0.18831904880742492</v>
      </c>
      <c r="Y33" s="39">
        <v>-0.26394757678353309</v>
      </c>
      <c r="Z33" s="39">
        <v>-0.21714669520598084</v>
      </c>
      <c r="AA33" s="39">
        <v>-0.17728898854507974</v>
      </c>
      <c r="AB33" s="39">
        <v>-0.14990067510649008</v>
      </c>
      <c r="AC33" s="39">
        <v>-0.20181569097011681</v>
      </c>
      <c r="AD33" s="39">
        <v>-0.245574682796175</v>
      </c>
      <c r="AE33" s="39">
        <v>-0.14635268964106327</v>
      </c>
      <c r="AF33" s="39">
        <v>-0.26006423806956147</v>
      </c>
      <c r="AG33" s="39">
        <v>-8.7464823417817084E-2</v>
      </c>
      <c r="AH33" s="39">
        <v>1</v>
      </c>
      <c r="AI33" s="39"/>
      <c r="AJ33" s="39"/>
      <c r="AK33" s="39"/>
      <c r="AL33" s="39"/>
    </row>
    <row r="34" spans="2:38">
      <c r="B34" t="s">
        <v>49</v>
      </c>
      <c r="C34" t="s">
        <v>20</v>
      </c>
      <c r="D34">
        <v>0.70229896063814345</v>
      </c>
      <c r="E34">
        <v>0.77669356147166246</v>
      </c>
      <c r="F34">
        <v>0.93929213333308648</v>
      </c>
      <c r="G34">
        <v>0.73618969881015328</v>
      </c>
      <c r="H34">
        <v>0.89566849457715947</v>
      </c>
      <c r="I34">
        <v>0.47565183650539161</v>
      </c>
      <c r="J34">
        <v>0.81696330046407351</v>
      </c>
      <c r="K34">
        <v>0.96645443771267392</v>
      </c>
      <c r="L34">
        <v>0.62525114816226435</v>
      </c>
      <c r="M34">
        <v>0.8893028336341986</v>
      </c>
      <c r="N34">
        <v>0.84164036791909125</v>
      </c>
      <c r="O34">
        <v>0.76538140225927609</v>
      </c>
      <c r="P34">
        <v>1</v>
      </c>
      <c r="Q34">
        <v>0.80403857973315473</v>
      </c>
      <c r="R34">
        <v>0.78500356422879514</v>
      </c>
      <c r="S34">
        <v>0.77581690370040446</v>
      </c>
      <c r="U34" t="s">
        <v>49</v>
      </c>
      <c r="V34" t="s">
        <v>20</v>
      </c>
      <c r="W34" s="39">
        <v>-0.34920112365598471</v>
      </c>
      <c r="X34" s="39">
        <v>-0.14480072156768095</v>
      </c>
      <c r="Y34" s="39">
        <v>-8.0396803860142724E-2</v>
      </c>
      <c r="Z34" s="39">
        <v>-0.16362945392939299</v>
      </c>
      <c r="AA34" s="39">
        <v>0.94585432624645405</v>
      </c>
      <c r="AB34" s="39">
        <v>-0.16241423273883157</v>
      </c>
      <c r="AC34" s="39">
        <v>-1.3613026464724511E-2</v>
      </c>
      <c r="AD34" s="39">
        <v>-6.9396884347206117E-2</v>
      </c>
      <c r="AE34" s="39">
        <v>-9.4758225953830474E-2</v>
      </c>
      <c r="AF34" s="39">
        <v>-0.14450503893645569</v>
      </c>
      <c r="AG34" s="39">
        <v>-0.11622924801613087</v>
      </c>
      <c r="AH34" s="39">
        <v>-0.1422787073202442</v>
      </c>
      <c r="AI34" s="39">
        <v>1</v>
      </c>
      <c r="AJ34" s="39"/>
      <c r="AK34" s="39"/>
      <c r="AL34" s="39"/>
    </row>
    <row r="35" spans="2:38">
      <c r="B35" t="s">
        <v>50</v>
      </c>
      <c r="C35" t="s">
        <v>21</v>
      </c>
      <c r="D35">
        <v>0.98478136287548479</v>
      </c>
      <c r="E35">
        <v>0.82799621171230642</v>
      </c>
      <c r="F35">
        <v>0.9102989961434661</v>
      </c>
      <c r="G35">
        <v>0.97974505323854499</v>
      </c>
      <c r="H35">
        <v>0.91408562931201509</v>
      </c>
      <c r="I35">
        <v>0.10119331609974694</v>
      </c>
      <c r="J35">
        <v>0.76765552898159251</v>
      </c>
      <c r="K35">
        <v>0.78689155172346692</v>
      </c>
      <c r="L35">
        <v>0.73500009912615127</v>
      </c>
      <c r="M35">
        <v>0.93355942583497598</v>
      </c>
      <c r="N35">
        <v>0.96925453547412099</v>
      </c>
      <c r="O35">
        <v>0.98997201367586574</v>
      </c>
      <c r="P35">
        <v>0.80403857973315473</v>
      </c>
      <c r="Q35">
        <v>1</v>
      </c>
      <c r="R35">
        <v>0.96571918897878828</v>
      </c>
      <c r="S35">
        <v>0.80879681644820256</v>
      </c>
      <c r="U35" t="s">
        <v>50</v>
      </c>
      <c r="V35" t="s">
        <v>21</v>
      </c>
      <c r="W35" s="39">
        <v>-0.28865708139052704</v>
      </c>
      <c r="X35" s="39">
        <v>-9.8593036542665616E-2</v>
      </c>
      <c r="Y35" s="39">
        <v>-0.15282937725086343</v>
      </c>
      <c r="Z35" s="39">
        <v>-0.22858570044375118</v>
      </c>
      <c r="AA35" s="39">
        <v>0.92883665510494717</v>
      </c>
      <c r="AB35" s="39">
        <v>-0.15857460604423035</v>
      </c>
      <c r="AC35" s="39">
        <v>-0.16038140999150458</v>
      </c>
      <c r="AD35" s="39">
        <v>-0.24175592793258774</v>
      </c>
      <c r="AE35" s="39">
        <v>-0.11897771163475852</v>
      </c>
      <c r="AF35" s="39">
        <v>-0.19772179267408857</v>
      </c>
      <c r="AG35" s="39">
        <v>-0.15002174725242257</v>
      </c>
      <c r="AH35" s="39">
        <v>-0.12169835057845707</v>
      </c>
      <c r="AI35" s="39">
        <v>0.97780494739321333</v>
      </c>
      <c r="AJ35" s="39">
        <v>1</v>
      </c>
      <c r="AK35" s="39"/>
      <c r="AL35" s="39"/>
    </row>
    <row r="36" spans="2:38">
      <c r="B36" t="s">
        <v>51</v>
      </c>
      <c r="C36" t="s">
        <v>22</v>
      </c>
      <c r="D36">
        <v>0.96649614300232756</v>
      </c>
      <c r="E36">
        <v>0.77456664034703737</v>
      </c>
      <c r="F36">
        <v>0.88891999635959962</v>
      </c>
      <c r="G36">
        <v>0.9653300760924256</v>
      </c>
      <c r="H36">
        <v>0.92847433835022386</v>
      </c>
      <c r="I36">
        <v>1.6604170588164772E-2</v>
      </c>
      <c r="J36">
        <v>0.86500446683819499</v>
      </c>
      <c r="K36">
        <v>0.80546284949794744</v>
      </c>
      <c r="L36">
        <v>0.68006009676522661</v>
      </c>
      <c r="M36">
        <v>0.89262753006101714</v>
      </c>
      <c r="N36">
        <v>0.95586049385585203</v>
      </c>
      <c r="O36">
        <v>0.96810399139096559</v>
      </c>
      <c r="P36">
        <v>0.78500356422879514</v>
      </c>
      <c r="Q36">
        <v>0.96571918897878828</v>
      </c>
      <c r="R36">
        <v>1</v>
      </c>
      <c r="S36">
        <v>0.81787253884052746</v>
      </c>
      <c r="U36" t="s">
        <v>51</v>
      </c>
      <c r="V36" t="s">
        <v>22</v>
      </c>
      <c r="W36" s="39">
        <v>-0.22046145829234881</v>
      </c>
      <c r="X36" s="39">
        <v>-0.20377204302382299</v>
      </c>
      <c r="Y36" s="39">
        <v>1.1679992886493387E-3</v>
      </c>
      <c r="Z36" s="39">
        <v>-3.243753023140062E-2</v>
      </c>
      <c r="AA36" s="39">
        <v>0.8966545882856779</v>
      </c>
      <c r="AB36" s="39">
        <v>-0.25126814639443779</v>
      </c>
      <c r="AC36" s="39">
        <v>0.246017140354199</v>
      </c>
      <c r="AD36" s="39">
        <v>0.13363999069551125</v>
      </c>
      <c r="AE36" s="39">
        <v>-0.18543324750261464</v>
      </c>
      <c r="AF36" s="39">
        <v>-0.14434856519327985</v>
      </c>
      <c r="AG36" s="39">
        <v>-0.15816073167707903</v>
      </c>
      <c r="AH36" s="39">
        <v>-0.18476219729914431</v>
      </c>
      <c r="AI36" s="39">
        <v>0.91220890113947095</v>
      </c>
      <c r="AJ36" s="39">
        <v>0.85931246575514419</v>
      </c>
      <c r="AK36" s="39">
        <v>1</v>
      </c>
      <c r="AL36" s="39"/>
    </row>
    <row r="37" spans="2:38" ht="15.75" thickBot="1">
      <c r="B37" t="s">
        <v>52</v>
      </c>
      <c r="C37" s="28" t="s">
        <v>23</v>
      </c>
      <c r="D37" s="28">
        <v>0.7892332466915134</v>
      </c>
      <c r="E37" s="28">
        <v>0.6639490485293924</v>
      </c>
      <c r="F37" s="28">
        <v>0.75241251373271179</v>
      </c>
      <c r="G37" s="28">
        <v>0.7939161371936666</v>
      </c>
      <c r="H37" s="28">
        <v>0.87492747330742604</v>
      </c>
      <c r="I37" s="28">
        <v>0.36559756896191259</v>
      </c>
      <c r="J37" s="28">
        <v>0.85383561892043913</v>
      </c>
      <c r="K37" s="28">
        <v>0.78712260631357656</v>
      </c>
      <c r="L37" s="28">
        <v>0.74167309889201483</v>
      </c>
      <c r="M37" s="28">
        <v>0.8972679568233175</v>
      </c>
      <c r="N37" s="28">
        <v>0.90430816667226654</v>
      </c>
      <c r="O37" s="28">
        <v>0.82854094111280363</v>
      </c>
      <c r="P37" s="28">
        <v>0.77581690370040446</v>
      </c>
      <c r="Q37" s="28">
        <v>0.80879681644820256</v>
      </c>
      <c r="R37" s="28">
        <v>0.81787253884052746</v>
      </c>
      <c r="S37" s="28">
        <v>1</v>
      </c>
      <c r="U37" t="s">
        <v>52</v>
      </c>
      <c r="V37" t="s">
        <v>23</v>
      </c>
      <c r="W37" s="40">
        <v>-0.36337533333706507</v>
      </c>
      <c r="X37" s="40">
        <v>-0.20926674174160689</v>
      </c>
      <c r="Y37" s="40">
        <v>-0.27816393745336698</v>
      </c>
      <c r="Z37" s="40">
        <v>-8.599801931780808E-2</v>
      </c>
      <c r="AA37" s="40">
        <v>0.11237998348953271</v>
      </c>
      <c r="AB37" s="40">
        <v>-0.16454954263739849</v>
      </c>
      <c r="AC37" s="40">
        <v>-6.3059233189680736E-2</v>
      </c>
      <c r="AD37" s="40">
        <v>0.19934339172444906</v>
      </c>
      <c r="AE37" s="40">
        <v>-8.3549099804467258E-2</v>
      </c>
      <c r="AF37" s="40">
        <v>-0.14692069108394418</v>
      </c>
      <c r="AG37" s="40">
        <v>0.93964077402397439</v>
      </c>
      <c r="AH37" s="40">
        <v>-0.14691244037072301</v>
      </c>
      <c r="AI37" s="40">
        <v>0.1480457070848881</v>
      </c>
      <c r="AJ37" s="40">
        <v>9.6266728931412734E-2</v>
      </c>
      <c r="AK37" s="40">
        <v>9.1880727864024514E-2</v>
      </c>
      <c r="AL37" s="40">
        <v>1</v>
      </c>
    </row>
    <row r="39" spans="2:38" ht="15.75" thickBot="1">
      <c r="C39" s="31" t="s">
        <v>286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V39" s="31" t="s">
        <v>287</v>
      </c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</row>
    <row r="40" spans="2:38">
      <c r="B40" t="s">
        <v>1</v>
      </c>
      <c r="C40" s="29" t="s">
        <v>0</v>
      </c>
      <c r="D40" s="29" t="s">
        <v>4</v>
      </c>
      <c r="E40" s="29" t="s">
        <v>9</v>
      </c>
      <c r="F40" s="29" t="s">
        <v>10</v>
      </c>
      <c r="G40" s="29" t="s">
        <v>11</v>
      </c>
      <c r="H40" s="29" t="s">
        <v>12</v>
      </c>
      <c r="I40" s="29" t="s">
        <v>13</v>
      </c>
      <c r="J40" s="29" t="s">
        <v>14</v>
      </c>
      <c r="K40" s="29" t="s">
        <v>15</v>
      </c>
      <c r="L40" s="29" t="s">
        <v>16</v>
      </c>
      <c r="M40" s="29" t="s">
        <v>17</v>
      </c>
      <c r="N40" s="29" t="s">
        <v>18</v>
      </c>
      <c r="O40" s="29" t="s">
        <v>19</v>
      </c>
      <c r="P40" s="29" t="s">
        <v>20</v>
      </c>
      <c r="Q40" s="29" t="s">
        <v>21</v>
      </c>
      <c r="R40" s="29" t="s">
        <v>22</v>
      </c>
      <c r="S40" s="29" t="s">
        <v>23</v>
      </c>
      <c r="U40" t="s">
        <v>1</v>
      </c>
      <c r="V40" s="29" t="s">
        <v>0</v>
      </c>
      <c r="W40" s="29" t="s">
        <v>4</v>
      </c>
      <c r="X40" s="29" t="s">
        <v>9</v>
      </c>
      <c r="Y40" s="29" t="s">
        <v>10</v>
      </c>
      <c r="Z40" s="29" t="s">
        <v>11</v>
      </c>
      <c r="AA40" s="29" t="s">
        <v>12</v>
      </c>
      <c r="AB40" s="29" t="s">
        <v>13</v>
      </c>
      <c r="AC40" s="29" t="s">
        <v>14</v>
      </c>
      <c r="AD40" s="29" t="s">
        <v>15</v>
      </c>
      <c r="AE40" s="29" t="s">
        <v>16</v>
      </c>
      <c r="AF40" s="29" t="s">
        <v>17</v>
      </c>
      <c r="AG40" s="29" t="s">
        <v>18</v>
      </c>
      <c r="AH40" s="29" t="s">
        <v>19</v>
      </c>
      <c r="AI40" s="29" t="s">
        <v>20</v>
      </c>
      <c r="AJ40" s="29" t="s">
        <v>21</v>
      </c>
      <c r="AK40" s="29" t="s">
        <v>22</v>
      </c>
      <c r="AL40" s="29" t="s">
        <v>23</v>
      </c>
    </row>
    <row r="41" spans="2:38">
      <c r="B41" t="s">
        <v>32</v>
      </c>
      <c r="C41" t="s">
        <v>4</v>
      </c>
      <c r="D41" s="26">
        <f>+CORREL($D$3:$D$18,W3:W18)</f>
        <v>0.52195252110284063</v>
      </c>
      <c r="E41" s="38">
        <f t="shared" ref="E41:S41" si="0">+CORREL($D$3:$D$18,X3:X18)</f>
        <v>-0.14527007753970575</v>
      </c>
      <c r="F41" s="26">
        <f t="shared" si="0"/>
        <v>-0.15722472971495971</v>
      </c>
      <c r="G41" s="26">
        <f t="shared" si="0"/>
        <v>-3.6785849990954904E-2</v>
      </c>
      <c r="H41" s="26">
        <f t="shared" si="0"/>
        <v>-0.16451675060171556</v>
      </c>
      <c r="I41" s="26">
        <f t="shared" si="0"/>
        <v>-0.14840827306963708</v>
      </c>
      <c r="J41" s="26">
        <f t="shared" si="0"/>
        <v>-0.15747458291433922</v>
      </c>
      <c r="K41" s="26">
        <f t="shared" si="0"/>
        <v>-0.22561371600171273</v>
      </c>
      <c r="L41" s="26">
        <f t="shared" si="0"/>
        <v>-9.6688138081121422E-2</v>
      </c>
      <c r="M41" s="26">
        <f t="shared" si="0"/>
        <v>-0.18731852569984717</v>
      </c>
      <c r="N41" s="26">
        <f t="shared" si="0"/>
        <v>-0.10790594086360467</v>
      </c>
      <c r="O41" s="26">
        <f t="shared" si="0"/>
        <v>-9.2507743875292522E-2</v>
      </c>
      <c r="P41" s="26">
        <f t="shared" si="0"/>
        <v>-0.13766515679656813</v>
      </c>
      <c r="Q41" s="26">
        <f t="shared" si="0"/>
        <v>-8.6536872313794866E-2</v>
      </c>
      <c r="R41" s="26">
        <f t="shared" si="0"/>
        <v>-0.10045665474882298</v>
      </c>
      <c r="S41" s="26">
        <f t="shared" si="0"/>
        <v>-0.18133884999875405</v>
      </c>
      <c r="U41" t="s">
        <v>32</v>
      </c>
      <c r="V41" t="s">
        <v>4</v>
      </c>
      <c r="W41" s="26">
        <f>+CORREL($W$3:$W$18,D3:D18)</f>
        <v>0.52195252110284063</v>
      </c>
      <c r="X41" s="26">
        <f t="shared" ref="X41:AL41" si="1">+CORREL($W$3:$W$18,E3:E18)</f>
        <v>0.46418063229383433</v>
      </c>
      <c r="Y41" s="26">
        <f t="shared" si="1"/>
        <v>0.46081403356226097</v>
      </c>
      <c r="Z41" s="26">
        <f t="shared" si="1"/>
        <v>0.52277208475832737</v>
      </c>
      <c r="AA41" s="26">
        <f t="shared" si="1"/>
        <v>0.44218756226715944</v>
      </c>
      <c r="AB41" s="26">
        <f t="shared" si="1"/>
        <v>1.3560998772012847E-2</v>
      </c>
      <c r="AC41" s="26">
        <f t="shared" si="1"/>
        <v>0.38550822103243981</v>
      </c>
      <c r="AD41" s="26">
        <f t="shared" si="1"/>
        <v>0.40250763204453449</v>
      </c>
      <c r="AE41" s="26">
        <f t="shared" si="1"/>
        <v>0.38244707145660561</v>
      </c>
      <c r="AF41" s="26">
        <f t="shared" si="1"/>
        <v>0.50633570279865148</v>
      </c>
      <c r="AG41" s="26">
        <f t="shared" si="1"/>
        <v>0.50494319398044607</v>
      </c>
      <c r="AH41" s="26">
        <f t="shared" si="1"/>
        <v>0.56762974602841487</v>
      </c>
      <c r="AI41" s="26">
        <f t="shared" si="1"/>
        <v>0.38989379502776733</v>
      </c>
      <c r="AJ41" s="26">
        <f t="shared" si="1"/>
        <v>0.53684297405578085</v>
      </c>
      <c r="AK41" s="26">
        <f t="shared" si="1"/>
        <v>0.51430128903087513</v>
      </c>
      <c r="AL41" s="26">
        <f t="shared" si="1"/>
        <v>0.44923036153149692</v>
      </c>
    </row>
    <row r="42" spans="2:38">
      <c r="B42" t="s">
        <v>38</v>
      </c>
      <c r="C42" t="s">
        <v>9</v>
      </c>
      <c r="D42" s="26">
        <f>+CORREL($E$3:$E$18,W3:W18)</f>
        <v>0.46418063229383433</v>
      </c>
      <c r="E42" s="26">
        <f t="shared" ref="E42:S42" si="2">+CORREL($E$3:$E$18,X3:X18)</f>
        <v>0.39878076357534853</v>
      </c>
      <c r="F42" s="26">
        <f t="shared" si="2"/>
        <v>0.44414584063838453</v>
      </c>
      <c r="G42" s="26">
        <f t="shared" si="2"/>
        <v>3.8113777715236268E-2</v>
      </c>
      <c r="H42" s="26">
        <f t="shared" si="2"/>
        <v>-0.16877373882487065</v>
      </c>
      <c r="I42" s="26">
        <f t="shared" si="2"/>
        <v>-0.16634361888932619</v>
      </c>
      <c r="J42" s="26">
        <f t="shared" si="2"/>
        <v>6.4878140502287844E-3</v>
      </c>
      <c r="K42" s="26">
        <f t="shared" si="2"/>
        <v>-5.8011612302385211E-2</v>
      </c>
      <c r="L42" s="26">
        <f t="shared" si="2"/>
        <v>8.8851262166426068E-2</v>
      </c>
      <c r="M42" s="26">
        <f t="shared" si="2"/>
        <v>0.24882102453467794</v>
      </c>
      <c r="N42" s="26">
        <f t="shared" si="2"/>
        <v>-0.2218547459270668</v>
      </c>
      <c r="O42" s="26">
        <f t="shared" si="2"/>
        <v>-0.22481194263694135</v>
      </c>
      <c r="P42" s="26">
        <f t="shared" si="2"/>
        <v>-0.18702273284560775</v>
      </c>
      <c r="Q42" s="26">
        <f t="shared" si="2"/>
        <v>-0.15546089799372101</v>
      </c>
      <c r="R42" s="26">
        <f t="shared" si="2"/>
        <v>-0.19777643999413191</v>
      </c>
      <c r="S42" s="26">
        <f t="shared" si="2"/>
        <v>-0.34651134530710631</v>
      </c>
      <c r="U42" t="s">
        <v>38</v>
      </c>
      <c r="V42" t="s">
        <v>9</v>
      </c>
      <c r="W42" s="26">
        <f>+CORREL($X$3:$X$18,D3:D18)</f>
        <v>-0.14527007753970575</v>
      </c>
      <c r="X42" s="26">
        <f t="shared" ref="X42:AL42" si="3">+CORREL($X$3:$X$18,E3:E18)</f>
        <v>0.39878076357534853</v>
      </c>
      <c r="Y42" s="26">
        <f t="shared" si="3"/>
        <v>3.7464793543109873E-2</v>
      </c>
      <c r="Z42" s="26">
        <f t="shared" si="3"/>
        <v>-0.12181247374048294</v>
      </c>
      <c r="AA42" s="26">
        <f t="shared" si="3"/>
        <v>-1.9602698372352699E-2</v>
      </c>
      <c r="AB42" s="26">
        <f t="shared" si="3"/>
        <v>0.15391205140307174</v>
      </c>
      <c r="AC42" s="26">
        <f t="shared" si="3"/>
        <v>-8.8614071528907504E-2</v>
      </c>
      <c r="AD42" s="26">
        <f t="shared" si="3"/>
        <v>-6.3181475193532802E-2</v>
      </c>
      <c r="AE42" s="26">
        <f t="shared" si="3"/>
        <v>-3.4862168921474493E-2</v>
      </c>
      <c r="AF42" s="26">
        <f t="shared" si="3"/>
        <v>3.3542227892920849E-2</v>
      </c>
      <c r="AG42" s="26">
        <f t="shared" si="3"/>
        <v>-0.14187041762118877</v>
      </c>
      <c r="AH42" s="26">
        <f t="shared" si="3"/>
        <v>-0.17183374917362687</v>
      </c>
      <c r="AI42" s="26">
        <f t="shared" si="3"/>
        <v>-6.7252435474609198E-2</v>
      </c>
      <c r="AJ42" s="26">
        <f t="shared" si="3"/>
        <v>-0.11120037476305474</v>
      </c>
      <c r="AK42" s="26">
        <f t="shared" si="3"/>
        <v>-0.15014716371742265</v>
      </c>
      <c r="AL42" s="26">
        <f t="shared" si="3"/>
        <v>-0.15192096068541833</v>
      </c>
    </row>
    <row r="43" spans="2:38">
      <c r="B43" t="s">
        <v>39</v>
      </c>
      <c r="C43" t="s">
        <v>10</v>
      </c>
      <c r="D43" s="26">
        <f>+CORREL($F$3:$F$18,W3:W18)</f>
        <v>0.46081403356226097</v>
      </c>
      <c r="E43" s="26">
        <f t="shared" ref="E43:S43" si="4">+CORREL($F$3:$F$18,X3:X18)</f>
        <v>3.7464793543109873E-2</v>
      </c>
      <c r="F43" s="26">
        <f t="shared" si="4"/>
        <v>0.30758120394489152</v>
      </c>
      <c r="G43" s="26">
        <f t="shared" si="4"/>
        <v>2.6621824467163966E-2</v>
      </c>
      <c r="H43" s="26">
        <f t="shared" si="4"/>
        <v>-0.14371378412912483</v>
      </c>
      <c r="I43" s="26">
        <f t="shared" si="4"/>
        <v>-0.15958388769622653</v>
      </c>
      <c r="J43" s="26">
        <f t="shared" si="4"/>
        <v>9.0480316056754551E-2</v>
      </c>
      <c r="K43" s="26">
        <f t="shared" si="4"/>
        <v>7.7578029681965338E-2</v>
      </c>
      <c r="L43" s="26">
        <f t="shared" si="4"/>
        <v>-1.246504680330637E-2</v>
      </c>
      <c r="M43" s="26">
        <f t="shared" si="4"/>
        <v>3.1207136275230609E-2</v>
      </c>
      <c r="N43" s="26">
        <f t="shared" si="4"/>
        <v>-0.16691536558739714</v>
      </c>
      <c r="O43" s="26">
        <f t="shared" si="4"/>
        <v>-0.17404216387431884</v>
      </c>
      <c r="P43" s="26">
        <f t="shared" si="4"/>
        <v>-0.10811975486949622</v>
      </c>
      <c r="Q43" s="26">
        <f t="shared" si="4"/>
        <v>-0.12533918313289566</v>
      </c>
      <c r="R43" s="26">
        <f t="shared" si="4"/>
        <v>-5.9827833164948462E-2</v>
      </c>
      <c r="S43" s="26">
        <f t="shared" si="4"/>
        <v>-0.27645193386568506</v>
      </c>
      <c r="U43" t="s">
        <v>39</v>
      </c>
      <c r="V43" t="s">
        <v>10</v>
      </c>
      <c r="W43" s="26">
        <f>+CORREL($Y$3:$Y$18,D3:D18)</f>
        <v>-0.15722472971495971</v>
      </c>
      <c r="X43" s="26">
        <f t="shared" ref="X43:AL43" si="5">+CORREL($Y$3:$Y$18,E3:E18)</f>
        <v>0.44414584063838453</v>
      </c>
      <c r="Y43" s="26">
        <f t="shared" si="5"/>
        <v>0.30758120394489152</v>
      </c>
      <c r="Z43" s="26">
        <f t="shared" si="5"/>
        <v>-8.5025587549740697E-2</v>
      </c>
      <c r="AA43" s="26">
        <f t="shared" si="5"/>
        <v>0.22485040607696485</v>
      </c>
      <c r="AB43" s="26">
        <f t="shared" si="5"/>
        <v>0.43249424792336877</v>
      </c>
      <c r="AC43" s="26">
        <f t="shared" si="5"/>
        <v>0.23768535103876803</v>
      </c>
      <c r="AD43" s="26">
        <f t="shared" si="5"/>
        <v>0.38241024310415239</v>
      </c>
      <c r="AE43" s="26">
        <f t="shared" si="5"/>
        <v>2.718812227730005E-2</v>
      </c>
      <c r="AF43" s="26">
        <f t="shared" si="5"/>
        <v>0.16102291231046861</v>
      </c>
      <c r="AG43" s="26">
        <f t="shared" si="5"/>
        <v>6.1439641311793554E-6</v>
      </c>
      <c r="AH43" s="26">
        <f t="shared" si="5"/>
        <v>-0.1237917423036098</v>
      </c>
      <c r="AI43" s="26">
        <f t="shared" si="5"/>
        <v>0.3350792432055843</v>
      </c>
      <c r="AJ43" s="26">
        <f t="shared" si="5"/>
        <v>-4.8366090914423752E-2</v>
      </c>
      <c r="AK43" s="26">
        <f t="shared" si="5"/>
        <v>-2.1517596996685432E-2</v>
      </c>
      <c r="AL43" s="26">
        <f t="shared" si="5"/>
        <v>1.1326474124900378E-2</v>
      </c>
    </row>
    <row r="44" spans="2:38">
      <c r="B44" t="s">
        <v>40</v>
      </c>
      <c r="C44" t="s">
        <v>11</v>
      </c>
      <c r="D44" s="26">
        <f>+CORREL($G$3:$G$18,W3:W18)</f>
        <v>0.52277208475832737</v>
      </c>
      <c r="E44" s="26">
        <f t="shared" ref="E44:S44" si="6">+CORREL($G$3:$G$18,X3:X18)</f>
        <v>-0.12181247374048294</v>
      </c>
      <c r="F44" s="26">
        <f t="shared" si="6"/>
        <v>-8.5025587549740697E-2</v>
      </c>
      <c r="G44" s="26">
        <f t="shared" si="6"/>
        <v>6.5775070873136457E-2</v>
      </c>
      <c r="H44" s="26">
        <f t="shared" si="6"/>
        <v>-0.16899362082359681</v>
      </c>
      <c r="I44" s="26">
        <f t="shared" si="6"/>
        <v>-0.16877112865477592</v>
      </c>
      <c r="J44" s="26">
        <f t="shared" si="6"/>
        <v>-0.1263870792358873</v>
      </c>
      <c r="K44" s="26">
        <f t="shared" si="6"/>
        <v>-0.15764167109695224</v>
      </c>
      <c r="L44" s="26">
        <f t="shared" si="6"/>
        <v>-9.4445601354720174E-2</v>
      </c>
      <c r="M44" s="26">
        <f t="shared" si="6"/>
        <v>-0.14660939065722503</v>
      </c>
      <c r="N44" s="26">
        <f t="shared" si="6"/>
        <v>-0.12249707896871774</v>
      </c>
      <c r="O44" s="26">
        <f t="shared" si="6"/>
        <v>-0.11440613767438269</v>
      </c>
      <c r="P44" s="26">
        <f t="shared" si="6"/>
        <v>-0.14445869509601117</v>
      </c>
      <c r="Q44" s="26">
        <f t="shared" si="6"/>
        <v>-0.10656565823926081</v>
      </c>
      <c r="R44" s="26">
        <f t="shared" si="6"/>
        <v>-9.7769351627290779E-2</v>
      </c>
      <c r="S44" s="26">
        <f t="shared" si="6"/>
        <v>-0.19772426969964146</v>
      </c>
      <c r="U44" t="s">
        <v>40</v>
      </c>
      <c r="V44" t="s">
        <v>11</v>
      </c>
      <c r="W44" s="26">
        <f>+CORREL($Z$3:$Z$18,D3:D18)</f>
        <v>-3.6785849990954904E-2</v>
      </c>
      <c r="X44" s="26">
        <f t="shared" ref="X44:AL44" si="7">+CORREL($Z$3:$Z$18,E3:E18)</f>
        <v>3.8113777715236268E-2</v>
      </c>
      <c r="Y44" s="26">
        <f t="shared" si="7"/>
        <v>2.6621824467163966E-2</v>
      </c>
      <c r="Z44" s="26">
        <f t="shared" si="7"/>
        <v>6.5775070873136457E-2</v>
      </c>
      <c r="AA44" s="26">
        <f t="shared" si="7"/>
        <v>1.3200330200337401E-2</v>
      </c>
      <c r="AB44" s="26">
        <f t="shared" si="7"/>
        <v>-0.11003127754384313</v>
      </c>
      <c r="AC44" s="26">
        <f t="shared" si="7"/>
        <v>-3.2589814969932844E-2</v>
      </c>
      <c r="AD44" s="26">
        <f t="shared" si="7"/>
        <v>9.0575081809507962E-2</v>
      </c>
      <c r="AE44" s="26">
        <f t="shared" si="7"/>
        <v>-9.0460969469616917E-2</v>
      </c>
      <c r="AF44" s="26">
        <f t="shared" si="7"/>
        <v>1.0100007331383739E-2</v>
      </c>
      <c r="AG44" s="26">
        <f t="shared" si="7"/>
        <v>8.5617632366639818E-3</v>
      </c>
      <c r="AH44" s="26">
        <f t="shared" si="7"/>
        <v>-3.6775868643574072E-2</v>
      </c>
      <c r="AI44" s="26">
        <f t="shared" si="7"/>
        <v>-1.3042164780978113E-3</v>
      </c>
      <c r="AJ44" s="26">
        <f t="shared" si="7"/>
        <v>-4.9106569603031919E-2</v>
      </c>
      <c r="AK44" s="26">
        <f t="shared" si="7"/>
        <v>-1.2546683083836821E-2</v>
      </c>
      <c r="AL44" s="26">
        <f t="shared" si="7"/>
        <v>4.7127390880180767E-2</v>
      </c>
    </row>
    <row r="45" spans="2:38">
      <c r="B45" t="s">
        <v>41</v>
      </c>
      <c r="C45" t="s">
        <v>12</v>
      </c>
      <c r="D45" s="26">
        <f>+CORREL($H$3:$H$18,W3:W18)</f>
        <v>0.44218756226715944</v>
      </c>
      <c r="E45" s="26">
        <f t="shared" ref="E45:S45" si="8">+CORREL($H$3:$H$18,X3:X18)</f>
        <v>-1.9602698372352699E-2</v>
      </c>
      <c r="F45" s="26">
        <f t="shared" si="8"/>
        <v>0.22485040607696485</v>
      </c>
      <c r="G45" s="26">
        <f t="shared" si="8"/>
        <v>1.3200330200337401E-2</v>
      </c>
      <c r="H45" s="26">
        <f t="shared" si="8"/>
        <v>-6.7768758237362545E-2</v>
      </c>
      <c r="I45" s="26">
        <f t="shared" si="8"/>
        <v>-0.18156458351861773</v>
      </c>
      <c r="J45" s="26">
        <f t="shared" si="8"/>
        <v>0.21564616419931712</v>
      </c>
      <c r="K45" s="26">
        <f t="shared" si="8"/>
        <v>0.17231415943803483</v>
      </c>
      <c r="L45" s="26">
        <f t="shared" si="8"/>
        <v>-2.6259569400841527E-2</v>
      </c>
      <c r="M45" s="26">
        <f t="shared" si="8"/>
        <v>8.5732480397867405E-2</v>
      </c>
      <c r="N45" s="26">
        <f t="shared" si="8"/>
        <v>-0.15653956752837056</v>
      </c>
      <c r="O45" s="26">
        <f t="shared" si="8"/>
        <v>-0.18491608528779505</v>
      </c>
      <c r="P45" s="26">
        <f t="shared" si="8"/>
        <v>-9.5974734753339952E-2</v>
      </c>
      <c r="Q45" s="26">
        <f t="shared" si="8"/>
        <v>-0.12106447691279476</v>
      </c>
      <c r="R45" s="26">
        <f t="shared" si="8"/>
        <v>-6.8574606802194126E-4</v>
      </c>
      <c r="S45" s="26">
        <f t="shared" si="8"/>
        <v>-0.21909008650669817</v>
      </c>
      <c r="U45" t="s">
        <v>41</v>
      </c>
      <c r="V45" t="s">
        <v>12</v>
      </c>
      <c r="W45" s="26">
        <f>+CORREL($AA$3:$AA$18,D3:D18)</f>
        <v>-0.16451675060171556</v>
      </c>
      <c r="X45" s="26">
        <f t="shared" ref="X45:AL45" si="9">+CORREL($AA$3:$AA$18,E3:E18)</f>
        <v>-0.16877373882487065</v>
      </c>
      <c r="Y45" s="26">
        <f t="shared" si="9"/>
        <v>-0.14371378412912483</v>
      </c>
      <c r="Z45" s="26">
        <f t="shared" si="9"/>
        <v>-0.16899362082359681</v>
      </c>
      <c r="AA45" s="26">
        <f t="shared" si="9"/>
        <v>-6.7768758237362545E-2</v>
      </c>
      <c r="AB45" s="26">
        <f t="shared" si="9"/>
        <v>-9.6836914067278318E-2</v>
      </c>
      <c r="AC45" s="26">
        <f t="shared" si="9"/>
        <v>-9.7060265302499171E-2</v>
      </c>
      <c r="AD45" s="26">
        <f t="shared" si="9"/>
        <v>-8.5805500537273593E-2</v>
      </c>
      <c r="AE45" s="26">
        <f t="shared" si="9"/>
        <v>-0.19738132554536436</v>
      </c>
      <c r="AF45" s="26">
        <f t="shared" si="9"/>
        <v>-0.15653436399151344</v>
      </c>
      <c r="AG45" s="26">
        <f t="shared" si="9"/>
        <v>-0.14835069324600633</v>
      </c>
      <c r="AH45" s="26">
        <f t="shared" si="9"/>
        <v>-0.19329836977486384</v>
      </c>
      <c r="AI45" s="26">
        <f t="shared" si="9"/>
        <v>-9.2669713530949271E-2</v>
      </c>
      <c r="AJ45" s="26">
        <f t="shared" si="9"/>
        <v>-0.15472116287507648</v>
      </c>
      <c r="AK45" s="26">
        <f t="shared" si="9"/>
        <v>-0.13699314700490892</v>
      </c>
      <c r="AL45" s="26">
        <f t="shared" si="9"/>
        <v>-0.12383045187314905</v>
      </c>
    </row>
    <row r="46" spans="2:38">
      <c r="B46" t="s">
        <v>42</v>
      </c>
      <c r="C46" t="s">
        <v>13</v>
      </c>
      <c r="D46" s="26">
        <f>+CORREL($I$3:$I$18,W3:W18)</f>
        <v>1.3560998772012847E-2</v>
      </c>
      <c r="E46" s="26">
        <f t="shared" ref="E46:S46" si="10">+CORREL($I$3:$I$18,X3:X18)</f>
        <v>0.15391205140307174</v>
      </c>
      <c r="F46" s="26">
        <f t="shared" si="10"/>
        <v>0.43249424792336877</v>
      </c>
      <c r="G46" s="26">
        <f t="shared" si="10"/>
        <v>-0.11003127754384313</v>
      </c>
      <c r="H46" s="26">
        <f t="shared" si="10"/>
        <v>-9.6836914067278318E-2</v>
      </c>
      <c r="I46" s="26">
        <f t="shared" si="10"/>
        <v>0.12625646440526239</v>
      </c>
      <c r="J46" s="26">
        <f t="shared" si="10"/>
        <v>0.42915607397283678</v>
      </c>
      <c r="K46" s="26">
        <f t="shared" si="10"/>
        <v>0.23374496744340936</v>
      </c>
      <c r="L46" s="26">
        <f t="shared" si="10"/>
        <v>0.74269301217905548</v>
      </c>
      <c r="M46" s="26">
        <f t="shared" si="10"/>
        <v>0.31127294777294867</v>
      </c>
      <c r="N46" s="26">
        <f t="shared" si="10"/>
        <v>-0.13872834373221746</v>
      </c>
      <c r="O46" s="26">
        <f t="shared" si="10"/>
        <v>-0.17480500531296078</v>
      </c>
      <c r="P46" s="26">
        <f t="shared" si="10"/>
        <v>-2.5404967931956693E-2</v>
      </c>
      <c r="Q46" s="26">
        <f t="shared" si="10"/>
        <v>-0.11155632123936131</v>
      </c>
      <c r="R46" s="26">
        <f t="shared" si="10"/>
        <v>-0.15821054421522959</v>
      </c>
      <c r="S46" s="26">
        <f t="shared" si="10"/>
        <v>-0.13528751775731079</v>
      </c>
      <c r="U46" t="s">
        <v>42</v>
      </c>
      <c r="V46" t="s">
        <v>13</v>
      </c>
      <c r="W46" s="26">
        <f>+CORREL($AB$3:$AB$18,D3:D18)</f>
        <v>-0.14840827306963708</v>
      </c>
      <c r="X46" s="26">
        <f t="shared" ref="X46:AL46" si="11">+CORREL($AB$3:$AB$18,E3:E18)</f>
        <v>-0.16634361888932619</v>
      </c>
      <c r="Y46" s="26">
        <f t="shared" si="11"/>
        <v>-0.15958388769622653</v>
      </c>
      <c r="Z46" s="26">
        <f t="shared" si="11"/>
        <v>-0.16877112865477592</v>
      </c>
      <c r="AA46" s="26">
        <f t="shared" si="11"/>
        <v>-0.18156458351861773</v>
      </c>
      <c r="AB46" s="26">
        <f t="shared" si="11"/>
        <v>0.12625646440526239</v>
      </c>
      <c r="AC46" s="26">
        <f t="shared" si="11"/>
        <v>-0.13133372398620696</v>
      </c>
      <c r="AD46" s="26">
        <f t="shared" si="11"/>
        <v>-0.17435207693619953</v>
      </c>
      <c r="AE46" s="26">
        <f t="shared" si="11"/>
        <v>2.5619397780086324E-3</v>
      </c>
      <c r="AF46" s="26">
        <f t="shared" si="11"/>
        <v>-0.1655619024806958</v>
      </c>
      <c r="AG46" s="26">
        <f t="shared" si="11"/>
        <v>-0.16991155954058129</v>
      </c>
      <c r="AH46" s="26">
        <f t="shared" si="11"/>
        <v>-0.17846856892869209</v>
      </c>
      <c r="AI46" s="26">
        <f t="shared" si="11"/>
        <v>-0.13601559280714606</v>
      </c>
      <c r="AJ46" s="26">
        <f t="shared" si="11"/>
        <v>-0.1573281582701446</v>
      </c>
      <c r="AK46" s="26">
        <f t="shared" si="11"/>
        <v>-0.17684174542877096</v>
      </c>
      <c r="AL46" s="26">
        <f t="shared" si="11"/>
        <v>-0.14944578673316164</v>
      </c>
    </row>
    <row r="47" spans="2:38">
      <c r="B47" t="s">
        <v>43</v>
      </c>
      <c r="C47" t="s">
        <v>14</v>
      </c>
      <c r="D47" s="26">
        <f>+CORREL($J$3:$J$18,W3:W18)</f>
        <v>0.38550822103243981</v>
      </c>
      <c r="E47" s="26">
        <f t="shared" ref="E47:S47" si="12">+CORREL($J$3:$J$18,X3:X18)</f>
        <v>-8.8614071528907504E-2</v>
      </c>
      <c r="F47" s="26">
        <f t="shared" si="12"/>
        <v>0.23768535103876803</v>
      </c>
      <c r="G47" s="26">
        <f t="shared" si="12"/>
        <v>-3.2589814969932844E-2</v>
      </c>
      <c r="H47" s="26">
        <f t="shared" si="12"/>
        <v>-9.7060265302499171E-2</v>
      </c>
      <c r="I47" s="26">
        <f t="shared" si="12"/>
        <v>-0.13133372398620696</v>
      </c>
      <c r="J47" s="26">
        <f t="shared" si="12"/>
        <v>0.52036810014083335</v>
      </c>
      <c r="K47" s="26">
        <f t="shared" si="12"/>
        <v>0.23364544414207877</v>
      </c>
      <c r="L47" s="26">
        <f t="shared" si="12"/>
        <v>0.14493737463447862</v>
      </c>
      <c r="M47" s="26">
        <f t="shared" si="12"/>
        <v>2.3833563138464867E-2</v>
      </c>
      <c r="N47" s="26">
        <f t="shared" si="12"/>
        <v>-0.15689468906157392</v>
      </c>
      <c r="O47" s="26">
        <f t="shared" si="12"/>
        <v>-0.18338245196525274</v>
      </c>
      <c r="P47" s="26">
        <f t="shared" si="12"/>
        <v>-9.3911428155019627E-2</v>
      </c>
      <c r="Q47" s="26">
        <f t="shared" si="12"/>
        <v>-0.15691431337155495</v>
      </c>
      <c r="R47" s="26">
        <f t="shared" si="12"/>
        <v>9.699684312901255E-2</v>
      </c>
      <c r="S47" s="26">
        <f t="shared" si="12"/>
        <v>-0.19912163502516569</v>
      </c>
      <c r="U47" t="s">
        <v>43</v>
      </c>
      <c r="V47" t="s">
        <v>14</v>
      </c>
      <c r="W47" s="26">
        <f>+CORREL($AC$3:$AC$18,D3:D18)</f>
        <v>-0.15747458291433922</v>
      </c>
      <c r="X47" s="26">
        <f t="shared" ref="X47:AL47" si="13">+CORREL($AC$3:$AC$18,E3:E18)</f>
        <v>6.4878140502287844E-3</v>
      </c>
      <c r="Y47" s="26">
        <f t="shared" si="13"/>
        <v>9.0480316056754551E-2</v>
      </c>
      <c r="Z47" s="26">
        <f t="shared" si="13"/>
        <v>-0.1263870792358873</v>
      </c>
      <c r="AA47" s="26">
        <f t="shared" si="13"/>
        <v>0.21564616419931712</v>
      </c>
      <c r="AB47" s="26">
        <f t="shared" si="13"/>
        <v>0.42915607397283678</v>
      </c>
      <c r="AC47" s="26">
        <f t="shared" si="13"/>
        <v>0.52036810014083335</v>
      </c>
      <c r="AD47" s="26">
        <f t="shared" si="13"/>
        <v>0.34548538507878113</v>
      </c>
      <c r="AE47" s="26">
        <f t="shared" si="13"/>
        <v>0.15127779677425399</v>
      </c>
      <c r="AF47" s="26">
        <f t="shared" si="13"/>
        <v>3.5487552066751721E-2</v>
      </c>
      <c r="AG47" s="26">
        <f t="shared" si="13"/>
        <v>3.3805731905819841E-2</v>
      </c>
      <c r="AH47" s="26">
        <f t="shared" si="13"/>
        <v>-0.11042589957615744</v>
      </c>
      <c r="AI47" s="26">
        <f t="shared" si="13"/>
        <v>0.23605140832274171</v>
      </c>
      <c r="AJ47" s="26">
        <f t="shared" si="13"/>
        <v>-0.11670643666275218</v>
      </c>
      <c r="AK47" s="26">
        <f t="shared" si="13"/>
        <v>5.2312389123786988E-2</v>
      </c>
      <c r="AL47" s="26">
        <f t="shared" si="13"/>
        <v>0.29106392146396487</v>
      </c>
    </row>
    <row r="48" spans="2:38">
      <c r="B48" t="s">
        <v>44</v>
      </c>
      <c r="C48" t="s">
        <v>15</v>
      </c>
      <c r="D48" s="26">
        <f>+CORREL($K$3:$K$18,W3:W18)</f>
        <v>0.40250763204453449</v>
      </c>
      <c r="E48" s="26">
        <f t="shared" ref="E48:S48" si="14">+CORREL($K$3:$K$18,X3:X18)</f>
        <v>-6.3181475193532802E-2</v>
      </c>
      <c r="F48" s="26">
        <f t="shared" si="14"/>
        <v>0.38241024310415239</v>
      </c>
      <c r="G48" s="26">
        <f t="shared" si="14"/>
        <v>9.0575081809507962E-2</v>
      </c>
      <c r="H48" s="26">
        <f t="shared" si="14"/>
        <v>-8.5805500537273593E-2</v>
      </c>
      <c r="I48" s="26">
        <f t="shared" si="14"/>
        <v>-0.17435207693619953</v>
      </c>
      <c r="J48" s="26">
        <f t="shared" si="14"/>
        <v>0.34548538507878113</v>
      </c>
      <c r="K48" s="26">
        <f t="shared" si="14"/>
        <v>0.36348704577130392</v>
      </c>
      <c r="L48" s="26">
        <f t="shared" si="14"/>
        <v>-4.383692320404438E-3</v>
      </c>
      <c r="M48" s="26">
        <f t="shared" si="14"/>
        <v>0.12362922957700376</v>
      </c>
      <c r="N48" s="26">
        <f t="shared" si="14"/>
        <v>-0.15749177260953956</v>
      </c>
      <c r="O48" s="26">
        <f t="shared" si="14"/>
        <v>-0.19892707468530738</v>
      </c>
      <c r="P48" s="26">
        <f t="shared" si="14"/>
        <v>-7.758847343470561E-2</v>
      </c>
      <c r="Q48" s="26">
        <f t="shared" si="14"/>
        <v>-0.15480275108559813</v>
      </c>
      <c r="R48" s="26">
        <f t="shared" si="14"/>
        <v>3.5463114393899646E-2</v>
      </c>
      <c r="S48" s="26">
        <f t="shared" si="14"/>
        <v>-0.22839646339766725</v>
      </c>
      <c r="U48" t="s">
        <v>44</v>
      </c>
      <c r="V48" t="s">
        <v>15</v>
      </c>
      <c r="W48" s="26">
        <f>+CORREL($AD$3:$AD$18,D3:D18)</f>
        <v>-0.22561371600171273</v>
      </c>
      <c r="X48" s="26">
        <f t="shared" ref="X48:AL48" si="15">+CORREL($AD$3:$AD$18,E3:E18)</f>
        <v>-5.8011612302385211E-2</v>
      </c>
      <c r="Y48" s="26">
        <f t="shared" si="15"/>
        <v>7.7578029681965338E-2</v>
      </c>
      <c r="Z48" s="26">
        <f t="shared" si="15"/>
        <v>-0.15764167109695224</v>
      </c>
      <c r="AA48" s="26">
        <f t="shared" si="15"/>
        <v>0.17231415943803483</v>
      </c>
      <c r="AB48" s="26">
        <f t="shared" si="15"/>
        <v>0.23374496744340936</v>
      </c>
      <c r="AC48" s="26">
        <f t="shared" si="15"/>
        <v>0.23364544414207877</v>
      </c>
      <c r="AD48" s="26">
        <f t="shared" si="15"/>
        <v>0.36348704577130392</v>
      </c>
      <c r="AE48" s="26">
        <f t="shared" si="15"/>
        <v>-0.12741476867463838</v>
      </c>
      <c r="AF48" s="26">
        <f t="shared" si="15"/>
        <v>9.4296299182270015E-3</v>
      </c>
      <c r="AG48" s="26">
        <f t="shared" si="15"/>
        <v>5.878516154255926E-3</v>
      </c>
      <c r="AH48" s="26">
        <f t="shared" si="15"/>
        <v>-0.17958190386580913</v>
      </c>
      <c r="AI48" s="26">
        <f t="shared" si="15"/>
        <v>0.22293194152046469</v>
      </c>
      <c r="AJ48" s="26">
        <f t="shared" si="15"/>
        <v>-0.16743368948759993</v>
      </c>
      <c r="AK48" s="26">
        <f t="shared" si="15"/>
        <v>-6.406836948580738E-2</v>
      </c>
      <c r="AL48" s="26">
        <f t="shared" si="15"/>
        <v>0.1634825108288156</v>
      </c>
    </row>
    <row r="49" spans="2:38">
      <c r="B49" t="s">
        <v>45</v>
      </c>
      <c r="C49" t="s">
        <v>16</v>
      </c>
      <c r="D49" s="26">
        <f>+CORREL($L$3:$L$18,W3:W18)</f>
        <v>0.38244707145660561</v>
      </c>
      <c r="E49" s="26">
        <f t="shared" ref="E49:S49" si="16">+CORREL($L$3:$L$18,X3:X18)</f>
        <v>-3.4862168921474493E-2</v>
      </c>
      <c r="F49" s="26">
        <f t="shared" si="16"/>
        <v>2.718812227730005E-2</v>
      </c>
      <c r="G49" s="26">
        <f t="shared" si="16"/>
        <v>-9.0460969469616917E-2</v>
      </c>
      <c r="H49" s="26">
        <f t="shared" si="16"/>
        <v>-0.19738132554536436</v>
      </c>
      <c r="I49" s="26">
        <f t="shared" si="16"/>
        <v>2.5619397780086324E-3</v>
      </c>
      <c r="J49" s="26">
        <f t="shared" si="16"/>
        <v>0.15127779677425399</v>
      </c>
      <c r="K49" s="26">
        <f t="shared" si="16"/>
        <v>-0.12741476867463838</v>
      </c>
      <c r="L49" s="26">
        <f t="shared" si="16"/>
        <v>0.61466843127325543</v>
      </c>
      <c r="M49" s="26">
        <f t="shared" si="16"/>
        <v>-7.3693486545833839E-2</v>
      </c>
      <c r="N49" s="26">
        <f t="shared" si="16"/>
        <v>-0.1607961302913771</v>
      </c>
      <c r="O49" s="26">
        <f t="shared" si="16"/>
        <v>-0.16568567836199755</v>
      </c>
      <c r="P49" s="26">
        <f t="shared" si="16"/>
        <v>-0.15209536329464091</v>
      </c>
      <c r="Q49" s="26">
        <f t="shared" si="16"/>
        <v>-0.13742589378776005</v>
      </c>
      <c r="R49" s="26">
        <f t="shared" si="16"/>
        <v>-0.20508576357260183</v>
      </c>
      <c r="S49" s="26">
        <f t="shared" si="16"/>
        <v>-0.20080051248104028</v>
      </c>
      <c r="U49" t="s">
        <v>45</v>
      </c>
      <c r="V49" t="s">
        <v>16</v>
      </c>
      <c r="W49" s="26">
        <f>+CORREL($AE$3:$AE$18,D3:D18)</f>
        <v>-9.6688138081121422E-2</v>
      </c>
      <c r="X49" s="26">
        <f t="shared" ref="X49:AL49" si="17">+CORREL($AE$3:$AE$18,E3:E18)</f>
        <v>8.8851262166426068E-2</v>
      </c>
      <c r="Y49" s="26">
        <f t="shared" si="17"/>
        <v>-1.246504680330637E-2</v>
      </c>
      <c r="Z49" s="26">
        <f t="shared" si="17"/>
        <v>-9.4445601354720174E-2</v>
      </c>
      <c r="AA49" s="26">
        <f t="shared" si="17"/>
        <v>-2.6259569400841527E-2</v>
      </c>
      <c r="AB49" s="26">
        <f t="shared" si="17"/>
        <v>0.74269301217905548</v>
      </c>
      <c r="AC49" s="26">
        <f t="shared" si="17"/>
        <v>0.14493737463447862</v>
      </c>
      <c r="AD49" s="26">
        <f t="shared" si="17"/>
        <v>-4.383692320404438E-3</v>
      </c>
      <c r="AE49" s="26">
        <f t="shared" si="17"/>
        <v>0.61466843127325543</v>
      </c>
      <c r="AF49" s="26">
        <f t="shared" si="17"/>
        <v>-1.6744015212328617E-2</v>
      </c>
      <c r="AG49" s="26">
        <f t="shared" si="17"/>
        <v>-3.9918876360674281E-2</v>
      </c>
      <c r="AH49" s="26">
        <f t="shared" si="17"/>
        <v>-9.56974877771163E-2</v>
      </c>
      <c r="AI49" s="26">
        <f t="shared" si="17"/>
        <v>1.8417818541332322E-2</v>
      </c>
      <c r="AJ49" s="26">
        <f t="shared" si="17"/>
        <v>-7.1780435363495099E-2</v>
      </c>
      <c r="AK49" s="26">
        <f t="shared" si="17"/>
        <v>-0.1166068976043213</v>
      </c>
      <c r="AL49" s="26">
        <f t="shared" si="17"/>
        <v>0.14075279312120884</v>
      </c>
    </row>
    <row r="50" spans="2:38">
      <c r="B50" t="s">
        <v>46</v>
      </c>
      <c r="C50" t="s">
        <v>17</v>
      </c>
      <c r="D50" s="26">
        <f>+CORREL($M$3:$M$18,W3:W18)</f>
        <v>0.50633570279865148</v>
      </c>
      <c r="E50" s="26">
        <f t="shared" ref="E50:S50" si="18">+CORREL($M$3:$M$18,X3:X18)</f>
        <v>3.3542227892920849E-2</v>
      </c>
      <c r="F50" s="26">
        <f t="shared" si="18"/>
        <v>0.16102291231046861</v>
      </c>
      <c r="G50" s="26">
        <f t="shared" si="18"/>
        <v>1.0100007331383739E-2</v>
      </c>
      <c r="H50" s="26">
        <f t="shared" si="18"/>
        <v>-0.15653436399151344</v>
      </c>
      <c r="I50" s="26">
        <f t="shared" si="18"/>
        <v>-0.1655619024806958</v>
      </c>
      <c r="J50" s="26">
        <f t="shared" si="18"/>
        <v>3.5487552066751721E-2</v>
      </c>
      <c r="K50" s="26">
        <f t="shared" si="18"/>
        <v>9.4296299182270015E-3</v>
      </c>
      <c r="L50" s="26">
        <f t="shared" si="18"/>
        <v>-1.6744015212328617E-2</v>
      </c>
      <c r="M50" s="26">
        <f t="shared" si="18"/>
        <v>0.15441895960476362</v>
      </c>
      <c r="N50" s="26">
        <f t="shared" si="18"/>
        <v>-0.16892264736818985</v>
      </c>
      <c r="O50" s="26">
        <f t="shared" si="18"/>
        <v>-0.18359026499829756</v>
      </c>
      <c r="P50" s="26">
        <f t="shared" si="18"/>
        <v>-0.14224270231065286</v>
      </c>
      <c r="Q50" s="26">
        <f t="shared" si="18"/>
        <v>-0.14483137601785934</v>
      </c>
      <c r="R50" s="26">
        <f t="shared" si="18"/>
        <v>-0.13384548455555506</v>
      </c>
      <c r="S50" s="26">
        <f t="shared" si="18"/>
        <v>-0.24023106661300447</v>
      </c>
      <c r="U50" t="s">
        <v>46</v>
      </c>
      <c r="V50" t="s">
        <v>17</v>
      </c>
      <c r="W50" s="26">
        <f>+CORREL($AF$3:$AF$18,D3:D18)</f>
        <v>-0.18731852569984717</v>
      </c>
      <c r="X50" s="26">
        <f t="shared" ref="X50:AL50" si="19">+CORREL($AF$3:$AF$18,E3:E18)</f>
        <v>0.24882102453467794</v>
      </c>
      <c r="Y50" s="26">
        <f t="shared" si="19"/>
        <v>3.1207136275230609E-2</v>
      </c>
      <c r="Z50" s="26">
        <f t="shared" si="19"/>
        <v>-0.14660939065722503</v>
      </c>
      <c r="AA50" s="26">
        <f t="shared" si="19"/>
        <v>8.5732480397867405E-2</v>
      </c>
      <c r="AB50" s="26">
        <f t="shared" si="19"/>
        <v>0.31127294777294867</v>
      </c>
      <c r="AC50" s="26">
        <f t="shared" si="19"/>
        <v>2.3833563138464867E-2</v>
      </c>
      <c r="AD50" s="26">
        <f t="shared" si="19"/>
        <v>0.12362922957700376</v>
      </c>
      <c r="AE50" s="26">
        <f t="shared" si="19"/>
        <v>-7.3693486545833839E-2</v>
      </c>
      <c r="AF50" s="26">
        <f t="shared" si="19"/>
        <v>0.15441895960476362</v>
      </c>
      <c r="AG50" s="26">
        <f t="shared" si="19"/>
        <v>-3.6052006366957906E-2</v>
      </c>
      <c r="AH50" s="26">
        <f t="shared" si="19"/>
        <v>-0.15625209925620304</v>
      </c>
      <c r="AI50" s="26">
        <f t="shared" si="19"/>
        <v>9.420390725088533E-2</v>
      </c>
      <c r="AJ50" s="26">
        <f t="shared" si="19"/>
        <v>-0.1316941700408234</v>
      </c>
      <c r="AK50" s="26">
        <f t="shared" si="19"/>
        <v>-0.14915990113448985</v>
      </c>
      <c r="AL50" s="26">
        <f t="shared" si="19"/>
        <v>0.1448388742716146</v>
      </c>
    </row>
    <row r="51" spans="2:38">
      <c r="B51" t="s">
        <v>47</v>
      </c>
      <c r="C51" t="s">
        <v>18</v>
      </c>
      <c r="D51" s="26">
        <f>+CORREL($N$3:$N$18,W3:W18)</f>
        <v>0.50494319398044607</v>
      </c>
      <c r="E51" s="26">
        <f t="shared" ref="E51:S51" si="20">+CORREL($N$3:$N$18,X3:X18)</f>
        <v>-0.14187041762118877</v>
      </c>
      <c r="F51" s="26">
        <f t="shared" si="20"/>
        <v>6.1439641311793554E-6</v>
      </c>
      <c r="G51" s="26">
        <f t="shared" si="20"/>
        <v>8.5617632366639818E-3</v>
      </c>
      <c r="H51" s="26">
        <f t="shared" si="20"/>
        <v>-0.14835069324600633</v>
      </c>
      <c r="I51" s="26">
        <f t="shared" si="20"/>
        <v>-0.16991155954058129</v>
      </c>
      <c r="J51" s="26">
        <f t="shared" si="20"/>
        <v>3.3805731905819841E-2</v>
      </c>
      <c r="K51" s="26">
        <f t="shared" si="20"/>
        <v>5.878516154255926E-3</v>
      </c>
      <c r="L51" s="26">
        <f t="shared" si="20"/>
        <v>-3.9918876360674281E-2</v>
      </c>
      <c r="M51" s="26">
        <f t="shared" si="20"/>
        <v>-3.6052006366957906E-2</v>
      </c>
      <c r="N51" s="26">
        <f t="shared" si="20"/>
        <v>-9.4961437658094699E-2</v>
      </c>
      <c r="O51" s="26">
        <f t="shared" si="20"/>
        <v>-0.15193252815052796</v>
      </c>
      <c r="P51" s="26">
        <f t="shared" si="20"/>
        <v>-0.13900089455997081</v>
      </c>
      <c r="Q51" s="26">
        <f t="shared" si="20"/>
        <v>-0.13705845837270211</v>
      </c>
      <c r="R51" s="26">
        <f t="shared" si="20"/>
        <v>-8.8928357131636687E-2</v>
      </c>
      <c r="S51" s="26">
        <f t="shared" si="20"/>
        <v>-0.15947582444107725</v>
      </c>
      <c r="U51" t="s">
        <v>47</v>
      </c>
      <c r="V51" t="s">
        <v>18</v>
      </c>
      <c r="W51" s="26">
        <f>+CORREL($AG$3:$AG$18,D3:D18)</f>
        <v>-0.10790594086360467</v>
      </c>
      <c r="X51" s="26">
        <f t="shared" ref="X51:AL51" si="21">+CORREL($AG$3:$AG$18,E3:E18)</f>
        <v>-0.2218547459270668</v>
      </c>
      <c r="Y51" s="26">
        <f t="shared" si="21"/>
        <v>-0.16691536558739714</v>
      </c>
      <c r="Z51" s="26">
        <f t="shared" si="21"/>
        <v>-0.12249707896871774</v>
      </c>
      <c r="AA51" s="26">
        <f t="shared" si="21"/>
        <v>-0.15653956752837056</v>
      </c>
      <c r="AB51" s="26">
        <f t="shared" si="21"/>
        <v>-0.13872834373221746</v>
      </c>
      <c r="AC51" s="26">
        <f t="shared" si="21"/>
        <v>-0.15689468906157392</v>
      </c>
      <c r="AD51" s="26">
        <f t="shared" si="21"/>
        <v>-0.15749177260953956</v>
      </c>
      <c r="AE51" s="26">
        <f t="shared" si="21"/>
        <v>-0.1607961302913771</v>
      </c>
      <c r="AF51" s="26">
        <f t="shared" si="21"/>
        <v>-0.16892264736818985</v>
      </c>
      <c r="AG51" s="26">
        <f t="shared" si="21"/>
        <v>-9.4961437658094699E-2</v>
      </c>
      <c r="AH51" s="26">
        <f t="shared" si="21"/>
        <v>-0.13872138286994806</v>
      </c>
      <c r="AI51" s="26">
        <f t="shared" si="21"/>
        <v>-0.16237239035005177</v>
      </c>
      <c r="AJ51" s="26">
        <f t="shared" si="21"/>
        <v>-0.13584666448730057</v>
      </c>
      <c r="AK51" s="26">
        <f t="shared" si="21"/>
        <v>-0.12808309399769965</v>
      </c>
      <c r="AL51" s="26">
        <f t="shared" si="21"/>
        <v>-0.12023620384225897</v>
      </c>
    </row>
    <row r="52" spans="2:38">
      <c r="B52" t="s">
        <v>48</v>
      </c>
      <c r="C52" t="s">
        <v>19</v>
      </c>
      <c r="D52" s="26">
        <f>+CORREL($O$3:$O$18,W3:W18)</f>
        <v>0.56762974602841487</v>
      </c>
      <c r="E52" s="26">
        <f t="shared" ref="E52:S52" si="22">+CORREL($O$3:$O$18,X3:X18)</f>
        <v>-0.17183374917362687</v>
      </c>
      <c r="F52" s="26">
        <f t="shared" si="22"/>
        <v>-0.1237917423036098</v>
      </c>
      <c r="G52" s="26">
        <f t="shared" si="22"/>
        <v>-3.6775868643574072E-2</v>
      </c>
      <c r="H52" s="26">
        <f t="shared" si="22"/>
        <v>-0.19329836977486384</v>
      </c>
      <c r="I52" s="26">
        <f t="shared" si="22"/>
        <v>-0.17846856892869209</v>
      </c>
      <c r="J52" s="26">
        <f t="shared" si="22"/>
        <v>-0.11042589957615744</v>
      </c>
      <c r="K52" s="26">
        <f t="shared" si="22"/>
        <v>-0.17958190386580913</v>
      </c>
      <c r="L52" s="26">
        <f t="shared" si="22"/>
        <v>-9.56974877771163E-2</v>
      </c>
      <c r="M52" s="26">
        <f t="shared" si="22"/>
        <v>-0.15625209925620304</v>
      </c>
      <c r="N52" s="26">
        <f t="shared" si="22"/>
        <v>-0.13872138286994806</v>
      </c>
      <c r="O52" s="26">
        <f t="shared" si="22"/>
        <v>-7.3505892466908085E-2</v>
      </c>
      <c r="P52" s="26">
        <f t="shared" si="22"/>
        <v>-0.15457778470828493</v>
      </c>
      <c r="Q52" s="26">
        <f t="shared" si="22"/>
        <v>-0.11766594948387474</v>
      </c>
      <c r="R52" s="26">
        <f t="shared" si="22"/>
        <v>-0.11131192533083061</v>
      </c>
      <c r="S52" s="26">
        <f t="shared" si="22"/>
        <v>-0.21725351491884135</v>
      </c>
      <c r="U52" t="s">
        <v>48</v>
      </c>
      <c r="V52" t="s">
        <v>19</v>
      </c>
      <c r="W52" s="26">
        <f>+CORREL($AH$3:$AH$18,D3:D18)</f>
        <v>-9.2507743875292522E-2</v>
      </c>
      <c r="X52" s="26">
        <f t="shared" ref="X52:AL52" si="23">+CORREL($AH$3:$AH$18,E3:E18)</f>
        <v>-0.22481194263694135</v>
      </c>
      <c r="Y52" s="26">
        <f t="shared" si="23"/>
        <v>-0.17404216387431884</v>
      </c>
      <c r="Z52" s="26">
        <f t="shared" si="23"/>
        <v>-0.11440613767438269</v>
      </c>
      <c r="AA52" s="26">
        <f t="shared" si="23"/>
        <v>-0.18491608528779505</v>
      </c>
      <c r="AB52" s="26">
        <f t="shared" si="23"/>
        <v>-0.17480500531296078</v>
      </c>
      <c r="AC52" s="26">
        <f t="shared" si="23"/>
        <v>-0.18338245196525274</v>
      </c>
      <c r="AD52" s="26">
        <f t="shared" si="23"/>
        <v>-0.19892707468530738</v>
      </c>
      <c r="AE52" s="26">
        <f t="shared" si="23"/>
        <v>-0.16568567836199755</v>
      </c>
      <c r="AF52" s="26">
        <f t="shared" si="23"/>
        <v>-0.18359026499829756</v>
      </c>
      <c r="AG52" s="26">
        <f t="shared" si="23"/>
        <v>-0.15193252815052796</v>
      </c>
      <c r="AH52" s="26">
        <f t="shared" si="23"/>
        <v>-7.3505892466908085E-2</v>
      </c>
      <c r="AI52" s="26">
        <f t="shared" si="23"/>
        <v>-0.18180599868098643</v>
      </c>
      <c r="AJ52" s="26">
        <f t="shared" si="23"/>
        <v>-0.1238040194979232</v>
      </c>
      <c r="AK52" s="26">
        <f t="shared" si="23"/>
        <v>-0.12321389479374285</v>
      </c>
      <c r="AL52" s="26">
        <f t="shared" si="23"/>
        <v>-0.2002737167551859</v>
      </c>
    </row>
    <row r="53" spans="2:38">
      <c r="B53" t="s">
        <v>49</v>
      </c>
      <c r="C53" t="s">
        <v>20</v>
      </c>
      <c r="D53" s="26">
        <f>+CORREL($P$3:$P$18,W3:W18)</f>
        <v>0.38989379502776733</v>
      </c>
      <c r="E53" s="26">
        <f t="shared" ref="E53:S53" si="24">+CORREL($P$3:$P$18,X3:X18)</f>
        <v>-6.7252435474609198E-2</v>
      </c>
      <c r="F53" s="26">
        <f t="shared" si="24"/>
        <v>0.3350792432055843</v>
      </c>
      <c r="G53" s="26">
        <f t="shared" si="24"/>
        <v>-1.3042164780978113E-3</v>
      </c>
      <c r="H53" s="26">
        <f t="shared" si="24"/>
        <v>-9.2669713530949271E-2</v>
      </c>
      <c r="I53" s="26">
        <f t="shared" si="24"/>
        <v>-0.13601559280714606</v>
      </c>
      <c r="J53" s="26">
        <f t="shared" si="24"/>
        <v>0.23605140832274171</v>
      </c>
      <c r="K53" s="26">
        <f t="shared" si="24"/>
        <v>0.22293194152046469</v>
      </c>
      <c r="L53" s="26">
        <f t="shared" si="24"/>
        <v>1.8417818541332322E-2</v>
      </c>
      <c r="M53" s="26">
        <f t="shared" si="24"/>
        <v>9.420390725088533E-2</v>
      </c>
      <c r="N53" s="26">
        <f t="shared" si="24"/>
        <v>-0.16237239035005177</v>
      </c>
      <c r="O53" s="26">
        <f t="shared" si="24"/>
        <v>-0.18180599868098643</v>
      </c>
      <c r="P53" s="26">
        <f t="shared" si="24"/>
        <v>-2.02790614811835E-2</v>
      </c>
      <c r="Q53" s="26">
        <f t="shared" si="24"/>
        <v>-8.9591968214295145E-2</v>
      </c>
      <c r="R53" s="26">
        <f t="shared" si="24"/>
        <v>2.314295391630599E-2</v>
      </c>
      <c r="S53" s="26">
        <f t="shared" si="24"/>
        <v>-0.22952090676448375</v>
      </c>
      <c r="U53" t="s">
        <v>49</v>
      </c>
      <c r="V53" t="s">
        <v>20</v>
      </c>
      <c r="W53" s="26">
        <f>+CORREL($AI$3:$AI$18,D3:D18)</f>
        <v>-0.13766515679656813</v>
      </c>
      <c r="X53" s="26">
        <f t="shared" ref="X53:AL53" si="25">+CORREL($AI$3:$AI$18,E3:E18)</f>
        <v>-0.18702273284560775</v>
      </c>
      <c r="Y53" s="26">
        <f t="shared" si="25"/>
        <v>-0.10811975486949622</v>
      </c>
      <c r="Z53" s="26">
        <f t="shared" si="25"/>
        <v>-0.14445869509601117</v>
      </c>
      <c r="AA53" s="26">
        <f t="shared" si="25"/>
        <v>-9.5974734753339952E-2</v>
      </c>
      <c r="AB53" s="26">
        <f t="shared" si="25"/>
        <v>-2.5404967931956693E-2</v>
      </c>
      <c r="AC53" s="26">
        <f t="shared" si="25"/>
        <v>-9.3911428155019627E-2</v>
      </c>
      <c r="AD53" s="26">
        <f t="shared" si="25"/>
        <v>-7.758847343470561E-2</v>
      </c>
      <c r="AE53" s="26">
        <f t="shared" si="25"/>
        <v>-0.15209536329464091</v>
      </c>
      <c r="AF53" s="26">
        <f t="shared" si="25"/>
        <v>-0.14224270231065286</v>
      </c>
      <c r="AG53" s="26">
        <f t="shared" si="25"/>
        <v>-0.13900089455997081</v>
      </c>
      <c r="AH53" s="26">
        <f t="shared" si="25"/>
        <v>-0.15457778470828493</v>
      </c>
      <c r="AI53" s="26">
        <f t="shared" si="25"/>
        <v>-2.02790614811835E-2</v>
      </c>
      <c r="AJ53" s="26">
        <f t="shared" si="25"/>
        <v>-0.11417689712219878</v>
      </c>
      <c r="AK53" s="26">
        <f t="shared" si="25"/>
        <v>-0.11445936811112517</v>
      </c>
      <c r="AL53" s="26">
        <f t="shared" si="25"/>
        <v>-0.13375485090642059</v>
      </c>
    </row>
    <row r="54" spans="2:38">
      <c r="B54" t="s">
        <v>50</v>
      </c>
      <c r="C54" t="s">
        <v>21</v>
      </c>
      <c r="D54" s="26">
        <f>+CORREL($Q$3:$Q$18,W3:W18)</f>
        <v>0.53684297405578085</v>
      </c>
      <c r="E54" s="26">
        <f t="shared" ref="E54:S54" si="26">+CORREL($Q$3:$Q$18,X3:X18)</f>
        <v>-0.11120037476305474</v>
      </c>
      <c r="F54" s="26">
        <f t="shared" si="26"/>
        <v>-4.8366090914423752E-2</v>
      </c>
      <c r="G54" s="26">
        <f t="shared" si="26"/>
        <v>-4.9106569603031919E-2</v>
      </c>
      <c r="H54" s="26">
        <f t="shared" si="26"/>
        <v>-0.15472116287507648</v>
      </c>
      <c r="I54" s="26">
        <f t="shared" si="26"/>
        <v>-0.1573281582701446</v>
      </c>
      <c r="J54" s="26">
        <f t="shared" si="26"/>
        <v>-0.11670643666275218</v>
      </c>
      <c r="K54" s="26">
        <f t="shared" si="26"/>
        <v>-0.16743368948759993</v>
      </c>
      <c r="L54" s="26">
        <f t="shared" si="26"/>
        <v>-7.1780435363495099E-2</v>
      </c>
      <c r="M54" s="26">
        <f t="shared" si="26"/>
        <v>-0.1316941700408234</v>
      </c>
      <c r="N54" s="26">
        <f t="shared" si="26"/>
        <v>-0.13584666448730057</v>
      </c>
      <c r="O54" s="26">
        <f t="shared" si="26"/>
        <v>-0.1238040194979232</v>
      </c>
      <c r="P54" s="26">
        <f t="shared" si="26"/>
        <v>-0.11417689712219878</v>
      </c>
      <c r="Q54" s="26">
        <f t="shared" si="26"/>
        <v>-7.8642874973257684E-2</v>
      </c>
      <c r="R54" s="26">
        <f t="shared" si="26"/>
        <v>-9.1484166445155307E-2</v>
      </c>
      <c r="S54" s="26">
        <f t="shared" si="26"/>
        <v>-0.21624120434757751</v>
      </c>
      <c r="U54" t="s">
        <v>50</v>
      </c>
      <c r="V54" t="s">
        <v>21</v>
      </c>
      <c r="W54" s="26">
        <f>+CORREL($AJ$3:$AJ$18,D3:D18)</f>
        <v>-8.6536872313794866E-2</v>
      </c>
      <c r="X54" s="26">
        <f t="shared" ref="X54:AL54" si="27">+CORREL($AJ$3:$AJ$18,E3:E18)</f>
        <v>-0.15546089799372101</v>
      </c>
      <c r="Y54" s="26">
        <f t="shared" si="27"/>
        <v>-0.12533918313289566</v>
      </c>
      <c r="Z54" s="26">
        <f t="shared" si="27"/>
        <v>-0.10656565823926081</v>
      </c>
      <c r="AA54" s="26">
        <f t="shared" si="27"/>
        <v>-0.12106447691279476</v>
      </c>
      <c r="AB54" s="26">
        <f t="shared" si="27"/>
        <v>-0.11155632123936131</v>
      </c>
      <c r="AC54" s="26">
        <f t="shared" si="27"/>
        <v>-0.15691431337155495</v>
      </c>
      <c r="AD54" s="26">
        <f t="shared" si="27"/>
        <v>-0.15480275108559813</v>
      </c>
      <c r="AE54" s="26">
        <f t="shared" si="27"/>
        <v>-0.13742589378776005</v>
      </c>
      <c r="AF54" s="26">
        <f t="shared" si="27"/>
        <v>-0.14483137601785934</v>
      </c>
      <c r="AG54" s="26">
        <f t="shared" si="27"/>
        <v>-0.13705845837270211</v>
      </c>
      <c r="AH54" s="26">
        <f t="shared" si="27"/>
        <v>-0.11766594948387474</v>
      </c>
      <c r="AI54" s="26">
        <f t="shared" si="27"/>
        <v>-8.9591968214295145E-2</v>
      </c>
      <c r="AJ54" s="26">
        <f t="shared" si="27"/>
        <v>-7.8642874973257684E-2</v>
      </c>
      <c r="AK54" s="26">
        <f t="shared" si="27"/>
        <v>-0.10197474974036676</v>
      </c>
      <c r="AL54" s="26">
        <f t="shared" si="27"/>
        <v>-0.17431384162219268</v>
      </c>
    </row>
    <row r="55" spans="2:38">
      <c r="B55" t="s">
        <v>51</v>
      </c>
      <c r="C55" t="s">
        <v>22</v>
      </c>
      <c r="D55" s="26">
        <f>+CORREL($R$3:$R$18,W3:W18)</f>
        <v>0.51430128903087513</v>
      </c>
      <c r="E55" s="26">
        <f t="shared" ref="E55:S55" si="28">+CORREL($R$3:$R$18,X3:X18)</f>
        <v>-0.15014716371742265</v>
      </c>
      <c r="F55" s="26">
        <f t="shared" si="28"/>
        <v>-2.1517596996685432E-2</v>
      </c>
      <c r="G55" s="26">
        <f t="shared" si="28"/>
        <v>-1.2546683083836821E-2</v>
      </c>
      <c r="H55" s="26">
        <f t="shared" si="28"/>
        <v>-0.13699314700490892</v>
      </c>
      <c r="I55" s="26">
        <f t="shared" si="28"/>
        <v>-0.17684174542877096</v>
      </c>
      <c r="J55" s="26">
        <f t="shared" si="28"/>
        <v>5.2312389123786988E-2</v>
      </c>
      <c r="K55" s="26">
        <f t="shared" si="28"/>
        <v>-6.406836948580738E-2</v>
      </c>
      <c r="L55" s="26">
        <f t="shared" si="28"/>
        <v>-0.1166068976043213</v>
      </c>
      <c r="M55" s="26">
        <f t="shared" si="28"/>
        <v>-0.14915990113448985</v>
      </c>
      <c r="N55" s="26">
        <f t="shared" si="28"/>
        <v>-0.12808309399769965</v>
      </c>
      <c r="O55" s="26">
        <f t="shared" si="28"/>
        <v>-0.12321389479374285</v>
      </c>
      <c r="P55" s="26">
        <f t="shared" si="28"/>
        <v>-0.11445936811112517</v>
      </c>
      <c r="Q55" s="26">
        <f t="shared" si="28"/>
        <v>-0.10197474974036676</v>
      </c>
      <c r="R55" s="26">
        <f t="shared" si="28"/>
        <v>5.2209979398035412E-3</v>
      </c>
      <c r="S55" s="26">
        <f t="shared" si="28"/>
        <v>-0.20142068281591113</v>
      </c>
      <c r="U55" t="s">
        <v>51</v>
      </c>
      <c r="V55" t="s">
        <v>22</v>
      </c>
      <c r="W55" s="26">
        <f>+CORREL($AK$3:$AK$18,D3:D18)</f>
        <v>-0.10045665474882298</v>
      </c>
      <c r="X55" s="26">
        <f t="shared" ref="X55:AL55" si="29">+CORREL($AK$3:$AK$18,E3:E18)</f>
        <v>-0.19777643999413191</v>
      </c>
      <c r="Y55" s="26">
        <f t="shared" si="29"/>
        <v>-5.9827833164948462E-2</v>
      </c>
      <c r="Z55" s="26">
        <f t="shared" si="29"/>
        <v>-9.7769351627290779E-2</v>
      </c>
      <c r="AA55" s="26">
        <f t="shared" si="29"/>
        <v>-6.8574606802194126E-4</v>
      </c>
      <c r="AB55" s="26">
        <f t="shared" si="29"/>
        <v>-0.15821054421522959</v>
      </c>
      <c r="AC55" s="26">
        <f t="shared" si="29"/>
        <v>9.699684312901255E-2</v>
      </c>
      <c r="AD55" s="26">
        <f t="shared" si="29"/>
        <v>3.5463114393899646E-2</v>
      </c>
      <c r="AE55" s="26">
        <f t="shared" si="29"/>
        <v>-0.20508576357260183</v>
      </c>
      <c r="AF55" s="26">
        <f t="shared" si="29"/>
        <v>-0.13384548455555506</v>
      </c>
      <c r="AG55" s="26">
        <f t="shared" si="29"/>
        <v>-8.8928357131636687E-2</v>
      </c>
      <c r="AH55" s="26">
        <f t="shared" si="29"/>
        <v>-0.11131192533083061</v>
      </c>
      <c r="AI55" s="26">
        <f t="shared" si="29"/>
        <v>2.314295391630599E-2</v>
      </c>
      <c r="AJ55" s="26">
        <f t="shared" si="29"/>
        <v>-9.1484166445155307E-2</v>
      </c>
      <c r="AK55" s="26">
        <f t="shared" si="29"/>
        <v>5.2209979398035412E-3</v>
      </c>
      <c r="AL55" s="26">
        <f t="shared" si="29"/>
        <v>-7.0331162420482832E-2</v>
      </c>
    </row>
    <row r="56" spans="2:38" ht="15.75" thickBot="1">
      <c r="B56" t="s">
        <v>52</v>
      </c>
      <c r="C56" s="28" t="s">
        <v>23</v>
      </c>
      <c r="D56" s="30">
        <f>+CORREL($R$3:$R$18,W3:W18)</f>
        <v>0.51430128903087513</v>
      </c>
      <c r="E56" s="30">
        <f t="shared" ref="E56:S56" si="30">+CORREL($R$3:$R$18,X3:X18)</f>
        <v>-0.15014716371742265</v>
      </c>
      <c r="F56" s="30">
        <f t="shared" si="30"/>
        <v>-2.1517596996685432E-2</v>
      </c>
      <c r="G56" s="30">
        <f t="shared" si="30"/>
        <v>-1.2546683083836821E-2</v>
      </c>
      <c r="H56" s="30">
        <f t="shared" si="30"/>
        <v>-0.13699314700490892</v>
      </c>
      <c r="I56" s="30">
        <f t="shared" si="30"/>
        <v>-0.17684174542877096</v>
      </c>
      <c r="J56" s="30">
        <f t="shared" si="30"/>
        <v>5.2312389123786988E-2</v>
      </c>
      <c r="K56" s="30">
        <f t="shared" si="30"/>
        <v>-6.406836948580738E-2</v>
      </c>
      <c r="L56" s="30">
        <f t="shared" si="30"/>
        <v>-0.1166068976043213</v>
      </c>
      <c r="M56" s="30">
        <f t="shared" si="30"/>
        <v>-0.14915990113448985</v>
      </c>
      <c r="N56" s="30">
        <f t="shared" si="30"/>
        <v>-0.12808309399769965</v>
      </c>
      <c r="O56" s="30">
        <f t="shared" si="30"/>
        <v>-0.12321389479374285</v>
      </c>
      <c r="P56" s="30">
        <f t="shared" si="30"/>
        <v>-0.11445936811112517</v>
      </c>
      <c r="Q56" s="30">
        <f t="shared" si="30"/>
        <v>-0.10197474974036676</v>
      </c>
      <c r="R56" s="30">
        <f t="shared" si="30"/>
        <v>5.2209979398035412E-3</v>
      </c>
      <c r="S56" s="30">
        <f t="shared" si="30"/>
        <v>-0.20142068281591113</v>
      </c>
      <c r="U56" t="s">
        <v>52</v>
      </c>
      <c r="V56" s="28" t="s">
        <v>23</v>
      </c>
      <c r="W56" s="30">
        <f>+CORREL($AL$3:$AL$18,D3:D18)</f>
        <v>-0.18133884999875405</v>
      </c>
      <c r="X56" s="30">
        <f t="shared" ref="X56:AL56" si="31">+CORREL($AL$3:$AL$18,E3:E18)</f>
        <v>-0.34651134530710631</v>
      </c>
      <c r="Y56" s="30">
        <f t="shared" si="31"/>
        <v>-0.27645193386568506</v>
      </c>
      <c r="Z56" s="30">
        <f t="shared" si="31"/>
        <v>-0.19772426969964146</v>
      </c>
      <c r="AA56" s="30">
        <f t="shared" si="31"/>
        <v>-0.21909008650669817</v>
      </c>
      <c r="AB56" s="30">
        <f t="shared" si="31"/>
        <v>-0.13528751775731079</v>
      </c>
      <c r="AC56" s="30">
        <f t="shared" si="31"/>
        <v>-0.19912163502516569</v>
      </c>
      <c r="AD56" s="30">
        <f t="shared" si="31"/>
        <v>-0.22839646339766725</v>
      </c>
      <c r="AE56" s="30">
        <f t="shared" si="31"/>
        <v>-0.20080051248104028</v>
      </c>
      <c r="AF56" s="30">
        <f t="shared" si="31"/>
        <v>-0.24023106661300447</v>
      </c>
      <c r="AG56" s="30">
        <f t="shared" si="31"/>
        <v>-0.15947582444107725</v>
      </c>
      <c r="AH56" s="30">
        <f t="shared" si="31"/>
        <v>-0.21725351491884135</v>
      </c>
      <c r="AI56" s="30">
        <f t="shared" si="31"/>
        <v>-0.22952090676448375</v>
      </c>
      <c r="AJ56" s="30">
        <f t="shared" si="31"/>
        <v>-0.21624120434757751</v>
      </c>
      <c r="AK56" s="30">
        <f t="shared" si="31"/>
        <v>-0.20142068281591113</v>
      </c>
      <c r="AL56" s="30">
        <f t="shared" si="31"/>
        <v>-0.11245091761393732</v>
      </c>
    </row>
    <row r="58" spans="2:38" ht="15.75" thickBot="1">
      <c r="C58" s="31" t="s">
        <v>288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</row>
    <row r="59" spans="2:38">
      <c r="B59" t="s">
        <v>1</v>
      </c>
      <c r="C59" s="29" t="s">
        <v>0</v>
      </c>
      <c r="D59" s="29" t="s">
        <v>4</v>
      </c>
      <c r="E59" s="29" t="s">
        <v>9</v>
      </c>
      <c r="F59" s="29" t="s">
        <v>10</v>
      </c>
      <c r="G59" s="29" t="s">
        <v>11</v>
      </c>
      <c r="H59" s="29" t="s">
        <v>12</v>
      </c>
      <c r="I59" s="29" t="s">
        <v>13</v>
      </c>
      <c r="J59" s="29" t="s">
        <v>14</v>
      </c>
      <c r="K59" s="29" t="s">
        <v>15</v>
      </c>
      <c r="L59" s="29" t="s">
        <v>16</v>
      </c>
      <c r="M59" s="29" t="s">
        <v>17</v>
      </c>
      <c r="N59" s="29" t="s">
        <v>18</v>
      </c>
      <c r="O59" s="29" t="s">
        <v>19</v>
      </c>
      <c r="P59" s="29" t="s">
        <v>20</v>
      </c>
      <c r="Q59" s="29" t="s">
        <v>21</v>
      </c>
      <c r="R59" s="29" t="s">
        <v>22</v>
      </c>
      <c r="S59" s="29" t="s">
        <v>23</v>
      </c>
    </row>
    <row r="60" spans="2:38">
      <c r="B60" t="s">
        <v>32</v>
      </c>
      <c r="C60" t="s">
        <v>4</v>
      </c>
      <c r="D60" s="26">
        <f>+MAX(D22,W22,D41,W41)</f>
        <v>1</v>
      </c>
      <c r="E60" s="26">
        <f t="shared" ref="E60:S60" si="32">+MAX(E22,X22,E41,X41)</f>
        <v>0.77255136957193071</v>
      </c>
      <c r="F60" s="26">
        <f t="shared" si="32"/>
        <v>0.8423729648597551</v>
      </c>
      <c r="G60" s="26">
        <f t="shared" si="32"/>
        <v>0.98866150335257319</v>
      </c>
      <c r="H60" s="26">
        <f t="shared" si="32"/>
        <v>0.87234944907030754</v>
      </c>
      <c r="I60" s="26">
        <f t="shared" si="32"/>
        <v>1.3560998772012847E-2</v>
      </c>
      <c r="J60" s="26">
        <f t="shared" si="32"/>
        <v>0.73869075793932448</v>
      </c>
      <c r="K60" s="26">
        <f t="shared" si="32"/>
        <v>0.70051020902049543</v>
      </c>
      <c r="L60" s="26">
        <f t="shared" si="32"/>
        <v>0.71454833771676929</v>
      </c>
      <c r="M60" s="26">
        <f t="shared" si="32"/>
        <v>0.88626093578034482</v>
      </c>
      <c r="N60" s="26">
        <f t="shared" si="32"/>
        <v>0.95102315471698617</v>
      </c>
      <c r="O60" s="26">
        <f t="shared" si="32"/>
        <v>0.98715521729833322</v>
      </c>
      <c r="P60" s="26">
        <f t="shared" si="32"/>
        <v>0.70229896063814345</v>
      </c>
      <c r="Q60" s="26">
        <f t="shared" si="32"/>
        <v>0.98478136287548479</v>
      </c>
      <c r="R60" s="26">
        <f t="shared" si="32"/>
        <v>0.96649614300232756</v>
      </c>
      <c r="S60" s="26">
        <f t="shared" si="32"/>
        <v>0.7892332466915134</v>
      </c>
    </row>
    <row r="61" spans="2:38">
      <c r="B61" t="s">
        <v>38</v>
      </c>
      <c r="C61" t="s">
        <v>9</v>
      </c>
      <c r="D61" s="26">
        <f t="shared" ref="D61:D75" si="33">+MAX(D23,W23,D42,W42)</f>
        <v>0.77255136957193071</v>
      </c>
      <c r="E61" s="26">
        <f t="shared" ref="E61:E75" si="34">+MAX(E23,X23,E42,X42)</f>
        <v>1</v>
      </c>
      <c r="F61" s="26">
        <f t="shared" ref="F61:F75" si="35">+MAX(F23,Y23,F42,Y42)</f>
        <v>0.90621761562745862</v>
      </c>
      <c r="G61" s="26">
        <f t="shared" ref="G61:G75" si="36">+MAX(G23,Z23,G42,Z42)</f>
        <v>0.80914257275813828</v>
      </c>
      <c r="H61" s="26">
        <f t="shared" ref="H61:H75" si="37">+MAX(H23,AA23,H42,AA42)</f>
        <v>0.84267171873394453</v>
      </c>
      <c r="I61" s="26">
        <f t="shared" ref="I61:I75" si="38">+MAX(I23,AB23,I42,AB42)</f>
        <v>0.31428437142256971</v>
      </c>
      <c r="J61" s="26">
        <f t="shared" ref="J61:J75" si="39">+MAX(J23,AC23,J42,AC42)</f>
        <v>0.68643855912028895</v>
      </c>
      <c r="K61" s="26">
        <f t="shared" ref="K61:K75" si="40">+MAX(K23,AD23,K42,AD42)</f>
        <v>0.76897645006620619</v>
      </c>
      <c r="L61" s="26">
        <f t="shared" ref="L61:L75" si="41">+MAX(L23,AE23,L42,AE42)</f>
        <v>0.69212038577916069</v>
      </c>
      <c r="M61" s="26">
        <f t="shared" ref="M61:M75" si="42">+MAX(M23,AF23,M42,AF42)</f>
        <v>0.88380633278063259</v>
      </c>
      <c r="N61" s="26">
        <f t="shared" ref="N61:N75" si="43">+MAX(N23,AG23,N42,AG42)</f>
        <v>0.81146851612723736</v>
      </c>
      <c r="O61" s="26">
        <f t="shared" ref="O61:O75" si="44">+MAX(O23,AH23,O42,AH42)</f>
        <v>0.77969847098471234</v>
      </c>
      <c r="P61" s="26">
        <f t="shared" ref="P61:P75" si="45">+MAX(P23,AI23,P42,AI42)</f>
        <v>0.77669356147166246</v>
      </c>
      <c r="Q61" s="26">
        <f t="shared" ref="Q61:Q75" si="46">+MAX(Q23,AJ23,Q42,AJ42)</f>
        <v>0.82799621171230642</v>
      </c>
      <c r="R61" s="26">
        <f t="shared" ref="R61:R75" si="47">+MAX(R23,AK23,R42,AK42)</f>
        <v>0.77456664034703737</v>
      </c>
      <c r="S61" s="26">
        <f t="shared" ref="S61:S75" si="48">+MAX(S23,AL23,S42,AL42)</f>
        <v>0.6639490485293924</v>
      </c>
    </row>
    <row r="62" spans="2:38">
      <c r="B62" t="s">
        <v>39</v>
      </c>
      <c r="C62" t="s">
        <v>10</v>
      </c>
      <c r="D62" s="26">
        <f t="shared" si="33"/>
        <v>0.8423729648597551</v>
      </c>
      <c r="E62" s="26">
        <f t="shared" si="34"/>
        <v>0.90621761562745862</v>
      </c>
      <c r="F62" s="26">
        <f t="shared" si="35"/>
        <v>1</v>
      </c>
      <c r="G62" s="26">
        <f t="shared" si="36"/>
        <v>0.87917007932189328</v>
      </c>
      <c r="H62" s="26">
        <f t="shared" si="37"/>
        <v>0.94800826899697066</v>
      </c>
      <c r="I62" s="26">
        <f t="shared" si="38"/>
        <v>0.43249424792336877</v>
      </c>
      <c r="J62" s="26">
        <f t="shared" si="39"/>
        <v>0.81651099058736443</v>
      </c>
      <c r="K62" s="26">
        <f t="shared" si="40"/>
        <v>0.93821242723700937</v>
      </c>
      <c r="L62" s="26">
        <f t="shared" si="41"/>
        <v>0.68934029874765279</v>
      </c>
      <c r="M62" s="26">
        <f t="shared" si="42"/>
        <v>0.92934027872925062</v>
      </c>
      <c r="N62" s="26">
        <f t="shared" si="43"/>
        <v>0.91466421280570576</v>
      </c>
      <c r="O62" s="26">
        <f t="shared" si="44"/>
        <v>0.86813167109383271</v>
      </c>
      <c r="P62" s="26">
        <f t="shared" si="45"/>
        <v>0.93929213333308648</v>
      </c>
      <c r="Q62" s="26">
        <f t="shared" si="46"/>
        <v>0.9102989961434661</v>
      </c>
      <c r="R62" s="26">
        <f t="shared" si="47"/>
        <v>0.88891999635959962</v>
      </c>
      <c r="S62" s="26">
        <f t="shared" si="48"/>
        <v>0.75241251373271179</v>
      </c>
    </row>
    <row r="63" spans="2:38">
      <c r="B63" t="s">
        <v>40</v>
      </c>
      <c r="C63" t="s">
        <v>11</v>
      </c>
      <c r="D63" s="26">
        <f t="shared" si="33"/>
        <v>0.98866150335257319</v>
      </c>
      <c r="E63" s="26">
        <f t="shared" si="34"/>
        <v>0.80914257275813828</v>
      </c>
      <c r="F63" s="26">
        <f t="shared" si="35"/>
        <v>0.87917007932189328</v>
      </c>
      <c r="G63" s="26">
        <f t="shared" si="36"/>
        <v>1</v>
      </c>
      <c r="H63" s="26">
        <f t="shared" si="37"/>
        <v>0.89313512342873402</v>
      </c>
      <c r="I63" s="26">
        <f t="shared" si="38"/>
        <v>6.9198631961911077E-3</v>
      </c>
      <c r="J63" s="26">
        <f t="shared" si="39"/>
        <v>0.75098119646243267</v>
      </c>
      <c r="K63" s="26">
        <f t="shared" si="40"/>
        <v>0.74661046161034084</v>
      </c>
      <c r="L63" s="26">
        <f t="shared" si="41"/>
        <v>0.71096265066570341</v>
      </c>
      <c r="M63" s="26">
        <f t="shared" si="42"/>
        <v>0.90322102700850304</v>
      </c>
      <c r="N63" s="26">
        <f t="shared" si="43"/>
        <v>0.96135445872840108</v>
      </c>
      <c r="O63" s="26">
        <f t="shared" si="44"/>
        <v>0.97662309834235195</v>
      </c>
      <c r="P63" s="26">
        <f t="shared" si="45"/>
        <v>0.73618969881015328</v>
      </c>
      <c r="Q63" s="26">
        <f t="shared" si="46"/>
        <v>0.97974505323854499</v>
      </c>
      <c r="R63" s="26">
        <f t="shared" si="47"/>
        <v>0.9653300760924256</v>
      </c>
      <c r="S63" s="26">
        <f t="shared" si="48"/>
        <v>0.7939161371936666</v>
      </c>
    </row>
    <row r="64" spans="2:38">
      <c r="B64" t="s">
        <v>41</v>
      </c>
      <c r="C64" t="s">
        <v>12</v>
      </c>
      <c r="D64" s="26">
        <f t="shared" si="33"/>
        <v>0.87234944907030754</v>
      </c>
      <c r="E64" s="26">
        <f t="shared" si="34"/>
        <v>0.84267171873394453</v>
      </c>
      <c r="F64" s="26">
        <f t="shared" si="35"/>
        <v>0.94800826899697066</v>
      </c>
      <c r="G64" s="26">
        <f t="shared" si="36"/>
        <v>0.89313512342873402</v>
      </c>
      <c r="H64" s="26">
        <f t="shared" si="37"/>
        <v>1</v>
      </c>
      <c r="I64" s="26">
        <f t="shared" si="38"/>
        <v>0.23726121966311389</v>
      </c>
      <c r="J64" s="26">
        <f t="shared" si="39"/>
        <v>0.89387759511099185</v>
      </c>
      <c r="K64" s="26">
        <f t="shared" si="40"/>
        <v>0.93745423680539586</v>
      </c>
      <c r="L64" s="26">
        <f t="shared" si="41"/>
        <v>0.68824645932397133</v>
      </c>
      <c r="M64" s="26">
        <f t="shared" si="42"/>
        <v>0.9453295107498465</v>
      </c>
      <c r="N64" s="26">
        <f t="shared" si="43"/>
        <v>0.96249844359771064</v>
      </c>
      <c r="O64" s="26">
        <f t="shared" si="44"/>
        <v>0.89269006939012041</v>
      </c>
      <c r="P64" s="26">
        <f t="shared" si="45"/>
        <v>0.89566849457715947</v>
      </c>
      <c r="Q64" s="26">
        <f t="shared" si="46"/>
        <v>0.91408562931201509</v>
      </c>
      <c r="R64" s="26">
        <f t="shared" si="47"/>
        <v>0.92847433835022386</v>
      </c>
      <c r="S64" s="26">
        <f t="shared" si="48"/>
        <v>0.87492747330742604</v>
      </c>
    </row>
    <row r="65" spans="2:19">
      <c r="B65" t="s">
        <v>42</v>
      </c>
      <c r="C65" t="s">
        <v>13</v>
      </c>
      <c r="D65" s="26">
        <f t="shared" si="33"/>
        <v>1.3560998772012847E-2</v>
      </c>
      <c r="E65" s="26">
        <f t="shared" si="34"/>
        <v>0.31428437142256971</v>
      </c>
      <c r="F65" s="26">
        <f t="shared" si="35"/>
        <v>0.43249424792336877</v>
      </c>
      <c r="G65" s="26">
        <f t="shared" si="36"/>
        <v>6.9198631961911077E-3</v>
      </c>
      <c r="H65" s="26">
        <f t="shared" si="37"/>
        <v>0.23726121966311389</v>
      </c>
      <c r="I65" s="26">
        <f t="shared" si="38"/>
        <v>1</v>
      </c>
      <c r="J65" s="26">
        <f t="shared" si="39"/>
        <v>0.42915607397283678</v>
      </c>
      <c r="K65" s="26">
        <f t="shared" si="40"/>
        <v>0.38447307936770359</v>
      </c>
      <c r="L65" s="26">
        <f t="shared" si="41"/>
        <v>0.74269301217905548</v>
      </c>
      <c r="M65" s="26">
        <f t="shared" si="42"/>
        <v>0.31127294777294867</v>
      </c>
      <c r="N65" s="26">
        <f t="shared" si="43"/>
        <v>0.17339481823167338</v>
      </c>
      <c r="O65" s="26">
        <f t="shared" si="44"/>
        <v>5.2869784646082316E-2</v>
      </c>
      <c r="P65" s="26">
        <f t="shared" si="45"/>
        <v>0.47565183650539161</v>
      </c>
      <c r="Q65" s="26">
        <f t="shared" si="46"/>
        <v>0.10119331609974694</v>
      </c>
      <c r="R65" s="26">
        <f t="shared" si="47"/>
        <v>1.6604170588164772E-2</v>
      </c>
      <c r="S65" s="26">
        <f t="shared" si="48"/>
        <v>0.36559756896191259</v>
      </c>
    </row>
    <row r="66" spans="2:19">
      <c r="B66" t="s">
        <v>43</v>
      </c>
      <c r="C66" t="s">
        <v>14</v>
      </c>
      <c r="D66" s="26">
        <f t="shared" si="33"/>
        <v>0.73869075793932448</v>
      </c>
      <c r="E66" s="26">
        <f t="shared" si="34"/>
        <v>0.68643855912028895</v>
      </c>
      <c r="F66" s="26">
        <f t="shared" si="35"/>
        <v>0.81651099058736443</v>
      </c>
      <c r="G66" s="26">
        <f t="shared" si="36"/>
        <v>0.75098119646243267</v>
      </c>
      <c r="H66" s="26">
        <f t="shared" si="37"/>
        <v>0.89387759511099185</v>
      </c>
      <c r="I66" s="26">
        <f t="shared" si="38"/>
        <v>0.42915607397283678</v>
      </c>
      <c r="J66" s="26">
        <f t="shared" si="39"/>
        <v>1</v>
      </c>
      <c r="K66" s="26">
        <f t="shared" si="40"/>
        <v>0.86029665701338853</v>
      </c>
      <c r="L66" s="26">
        <f t="shared" si="41"/>
        <v>0.70103070786870125</v>
      </c>
      <c r="M66" s="26">
        <f t="shared" si="42"/>
        <v>0.80237113796502368</v>
      </c>
      <c r="N66" s="26">
        <f t="shared" si="43"/>
        <v>0.83380368851166775</v>
      </c>
      <c r="O66" s="26">
        <f t="shared" si="44"/>
        <v>0.76765880179427803</v>
      </c>
      <c r="P66" s="26">
        <f t="shared" si="45"/>
        <v>0.81696330046407351</v>
      </c>
      <c r="Q66" s="26">
        <f t="shared" si="46"/>
        <v>0.76765552898159251</v>
      </c>
      <c r="R66" s="26">
        <f t="shared" si="47"/>
        <v>0.86500446683819499</v>
      </c>
      <c r="S66" s="26">
        <f t="shared" si="48"/>
        <v>0.85383561892043913</v>
      </c>
    </row>
    <row r="67" spans="2:19">
      <c r="B67" t="s">
        <v>44</v>
      </c>
      <c r="C67" t="s">
        <v>15</v>
      </c>
      <c r="D67" s="26">
        <f t="shared" si="33"/>
        <v>0.70051020902049543</v>
      </c>
      <c r="E67" s="26">
        <f t="shared" si="34"/>
        <v>0.76897645006620619</v>
      </c>
      <c r="F67" s="26">
        <f t="shared" si="35"/>
        <v>0.93821242723700937</v>
      </c>
      <c r="G67" s="26">
        <f t="shared" si="36"/>
        <v>0.74661046161034084</v>
      </c>
      <c r="H67" s="26">
        <f t="shared" si="37"/>
        <v>0.93745423680539586</v>
      </c>
      <c r="I67" s="26">
        <f t="shared" si="38"/>
        <v>0.38447307936770359</v>
      </c>
      <c r="J67" s="26">
        <f t="shared" si="39"/>
        <v>0.86029665701338853</v>
      </c>
      <c r="K67" s="26">
        <f t="shared" si="40"/>
        <v>1</v>
      </c>
      <c r="L67" s="26">
        <f t="shared" si="41"/>
        <v>0.59156091185065585</v>
      </c>
      <c r="M67" s="26">
        <f t="shared" si="42"/>
        <v>0.8684944933590717</v>
      </c>
      <c r="N67" s="26">
        <f t="shared" si="43"/>
        <v>0.85634388523442484</v>
      </c>
      <c r="O67" s="26">
        <f t="shared" si="44"/>
        <v>0.75408670352793783</v>
      </c>
      <c r="P67" s="26">
        <f t="shared" si="45"/>
        <v>0.96645443771267392</v>
      </c>
      <c r="Q67" s="26">
        <f t="shared" si="46"/>
        <v>0.78689155172346692</v>
      </c>
      <c r="R67" s="26">
        <f t="shared" si="47"/>
        <v>0.80546284949794744</v>
      </c>
      <c r="S67" s="26">
        <f t="shared" si="48"/>
        <v>0.78712260631357656</v>
      </c>
    </row>
    <row r="68" spans="2:19">
      <c r="B68" t="s">
        <v>45</v>
      </c>
      <c r="C68" t="s">
        <v>16</v>
      </c>
      <c r="D68" s="26">
        <f t="shared" si="33"/>
        <v>0.71454833771676929</v>
      </c>
      <c r="E68" s="26">
        <f t="shared" si="34"/>
        <v>0.69212038577916069</v>
      </c>
      <c r="F68" s="26">
        <f t="shared" si="35"/>
        <v>0.68934029874765279</v>
      </c>
      <c r="G68" s="26">
        <f t="shared" si="36"/>
        <v>0.71096265066570341</v>
      </c>
      <c r="H68" s="26">
        <f t="shared" si="37"/>
        <v>0.68824645932397133</v>
      </c>
      <c r="I68" s="26">
        <f t="shared" si="38"/>
        <v>0.74269301217905548</v>
      </c>
      <c r="J68" s="26">
        <f t="shared" si="39"/>
        <v>0.70103070786870125</v>
      </c>
      <c r="K68" s="26">
        <f t="shared" si="40"/>
        <v>0.59156091185065585</v>
      </c>
      <c r="L68" s="26">
        <f t="shared" si="41"/>
        <v>1</v>
      </c>
      <c r="M68" s="26">
        <f t="shared" si="42"/>
        <v>0.71806085092131633</v>
      </c>
      <c r="N68" s="26">
        <f t="shared" si="43"/>
        <v>0.73722939311175106</v>
      </c>
      <c r="O68" s="26">
        <f t="shared" si="44"/>
        <v>0.71622155134821364</v>
      </c>
      <c r="P68" s="26">
        <f t="shared" si="45"/>
        <v>0.62525114816226435</v>
      </c>
      <c r="Q68" s="26">
        <f t="shared" si="46"/>
        <v>0.73500009912615127</v>
      </c>
      <c r="R68" s="26">
        <f t="shared" si="47"/>
        <v>0.68006009676522661</v>
      </c>
      <c r="S68" s="26">
        <f t="shared" si="48"/>
        <v>0.74167309889201483</v>
      </c>
    </row>
    <row r="69" spans="2:19">
      <c r="B69" t="s">
        <v>46</v>
      </c>
      <c r="C69" t="s">
        <v>17</v>
      </c>
      <c r="D69" s="26">
        <f t="shared" si="33"/>
        <v>0.88626093578034482</v>
      </c>
      <c r="E69" s="26">
        <f t="shared" si="34"/>
        <v>0.88380633278063259</v>
      </c>
      <c r="F69" s="26">
        <f t="shared" si="35"/>
        <v>0.92934027872925062</v>
      </c>
      <c r="G69" s="26">
        <f t="shared" si="36"/>
        <v>0.90322102700850304</v>
      </c>
      <c r="H69" s="26">
        <f t="shared" si="37"/>
        <v>0.9453295107498465</v>
      </c>
      <c r="I69" s="26">
        <f t="shared" si="38"/>
        <v>0.31127294777294867</v>
      </c>
      <c r="J69" s="26">
        <f t="shared" si="39"/>
        <v>0.80237113796502368</v>
      </c>
      <c r="K69" s="26">
        <f t="shared" si="40"/>
        <v>0.8684944933590717</v>
      </c>
      <c r="L69" s="26">
        <f t="shared" si="41"/>
        <v>0.71806085092131633</v>
      </c>
      <c r="M69" s="26">
        <f t="shared" si="42"/>
        <v>1</v>
      </c>
      <c r="N69" s="26">
        <f t="shared" si="43"/>
        <v>0.96342868871787934</v>
      </c>
      <c r="O69" s="26">
        <f t="shared" si="44"/>
        <v>0.91869470841210432</v>
      </c>
      <c r="P69" s="26">
        <f t="shared" si="45"/>
        <v>0.8893028336341986</v>
      </c>
      <c r="Q69" s="26">
        <f t="shared" si="46"/>
        <v>0.93355942583497598</v>
      </c>
      <c r="R69" s="26">
        <f t="shared" si="47"/>
        <v>0.89262753006101714</v>
      </c>
      <c r="S69" s="26">
        <f t="shared" si="48"/>
        <v>0.8972679568233175</v>
      </c>
    </row>
    <row r="70" spans="2:19">
      <c r="B70" t="s">
        <v>47</v>
      </c>
      <c r="C70" t="s">
        <v>18</v>
      </c>
      <c r="D70" s="26">
        <f t="shared" si="33"/>
        <v>0.95102315471698617</v>
      </c>
      <c r="E70" s="26">
        <f t="shared" si="34"/>
        <v>0.81146851612723736</v>
      </c>
      <c r="F70" s="26">
        <f t="shared" si="35"/>
        <v>0.91466421280570576</v>
      </c>
      <c r="G70" s="26">
        <f t="shared" si="36"/>
        <v>0.96135445872840108</v>
      </c>
      <c r="H70" s="26">
        <f t="shared" si="37"/>
        <v>0.96249844359771064</v>
      </c>
      <c r="I70" s="26">
        <f t="shared" si="38"/>
        <v>0.17339481823167338</v>
      </c>
      <c r="J70" s="26">
        <f t="shared" si="39"/>
        <v>0.83380368851166775</v>
      </c>
      <c r="K70" s="26">
        <f t="shared" si="40"/>
        <v>0.85634388523442484</v>
      </c>
      <c r="L70" s="26">
        <f t="shared" si="41"/>
        <v>0.73722939311175106</v>
      </c>
      <c r="M70" s="26">
        <f t="shared" si="42"/>
        <v>0.96342868871787934</v>
      </c>
      <c r="N70" s="26">
        <f t="shared" si="43"/>
        <v>1</v>
      </c>
      <c r="O70" s="26">
        <f t="shared" si="44"/>
        <v>0.96555409205590947</v>
      </c>
      <c r="P70" s="26">
        <f t="shared" si="45"/>
        <v>0.84164036791909125</v>
      </c>
      <c r="Q70" s="26">
        <f t="shared" si="46"/>
        <v>0.96925453547412099</v>
      </c>
      <c r="R70" s="26">
        <f t="shared" si="47"/>
        <v>0.95586049385585203</v>
      </c>
      <c r="S70" s="26">
        <f t="shared" si="48"/>
        <v>0.90430816667226654</v>
      </c>
    </row>
    <row r="71" spans="2:19">
      <c r="B71" t="s">
        <v>48</v>
      </c>
      <c r="C71" t="s">
        <v>19</v>
      </c>
      <c r="D71" s="26">
        <f t="shared" si="33"/>
        <v>0.98715521729833322</v>
      </c>
      <c r="E71" s="26">
        <f t="shared" si="34"/>
        <v>0.77969847098471234</v>
      </c>
      <c r="F71" s="26">
        <f t="shared" si="35"/>
        <v>0.86813167109383271</v>
      </c>
      <c r="G71" s="26">
        <f t="shared" si="36"/>
        <v>0.97662309834235195</v>
      </c>
      <c r="H71" s="26">
        <f t="shared" si="37"/>
        <v>0.89269006939012041</v>
      </c>
      <c r="I71" s="26">
        <f t="shared" si="38"/>
        <v>5.2869784646082316E-2</v>
      </c>
      <c r="J71" s="26">
        <f t="shared" si="39"/>
        <v>0.76765880179427803</v>
      </c>
      <c r="K71" s="26">
        <f t="shared" si="40"/>
        <v>0.75408670352793783</v>
      </c>
      <c r="L71" s="26">
        <f t="shared" si="41"/>
        <v>0.71622155134821364</v>
      </c>
      <c r="M71" s="26">
        <f t="shared" si="42"/>
        <v>0.91869470841210432</v>
      </c>
      <c r="N71" s="26">
        <f t="shared" si="43"/>
        <v>0.96555409205590947</v>
      </c>
      <c r="O71" s="26">
        <f t="shared" si="44"/>
        <v>1</v>
      </c>
      <c r="P71" s="26">
        <f t="shared" si="45"/>
        <v>0.76538140225927609</v>
      </c>
      <c r="Q71" s="26">
        <f t="shared" si="46"/>
        <v>0.98997201367586574</v>
      </c>
      <c r="R71" s="26">
        <f t="shared" si="47"/>
        <v>0.96810399139096559</v>
      </c>
      <c r="S71" s="26">
        <f t="shared" si="48"/>
        <v>0.82854094111280363</v>
      </c>
    </row>
    <row r="72" spans="2:19">
      <c r="B72" t="s">
        <v>49</v>
      </c>
      <c r="C72" t="s">
        <v>20</v>
      </c>
      <c r="D72" s="26">
        <f t="shared" si="33"/>
        <v>0.70229896063814345</v>
      </c>
      <c r="E72" s="26">
        <f t="shared" si="34"/>
        <v>0.77669356147166246</v>
      </c>
      <c r="F72" s="26">
        <f t="shared" si="35"/>
        <v>0.93929213333308648</v>
      </c>
      <c r="G72" s="26">
        <f t="shared" si="36"/>
        <v>0.73618969881015328</v>
      </c>
      <c r="H72" s="26">
        <f t="shared" si="37"/>
        <v>0.94585432624645405</v>
      </c>
      <c r="I72" s="26">
        <f t="shared" si="38"/>
        <v>0.47565183650539161</v>
      </c>
      <c r="J72" s="26">
        <f t="shared" si="39"/>
        <v>0.81696330046407351</v>
      </c>
      <c r="K72" s="26">
        <f t="shared" si="40"/>
        <v>0.96645443771267392</v>
      </c>
      <c r="L72" s="26">
        <f t="shared" si="41"/>
        <v>0.62525114816226435</v>
      </c>
      <c r="M72" s="26">
        <f t="shared" si="42"/>
        <v>0.8893028336341986</v>
      </c>
      <c r="N72" s="26">
        <f t="shared" si="43"/>
        <v>0.84164036791909125</v>
      </c>
      <c r="O72" s="26">
        <f t="shared" si="44"/>
        <v>0.76538140225927609</v>
      </c>
      <c r="P72" s="26">
        <f t="shared" si="45"/>
        <v>1</v>
      </c>
      <c r="Q72" s="26">
        <f t="shared" si="46"/>
        <v>0.80403857973315473</v>
      </c>
      <c r="R72" s="26">
        <f t="shared" si="47"/>
        <v>0.78500356422879514</v>
      </c>
      <c r="S72" s="26">
        <f t="shared" si="48"/>
        <v>0.77581690370040446</v>
      </c>
    </row>
    <row r="73" spans="2:19">
      <c r="B73" t="s">
        <v>50</v>
      </c>
      <c r="C73" t="s">
        <v>21</v>
      </c>
      <c r="D73" s="26">
        <f t="shared" si="33"/>
        <v>0.98478136287548479</v>
      </c>
      <c r="E73" s="26">
        <f t="shared" si="34"/>
        <v>0.82799621171230642</v>
      </c>
      <c r="F73" s="26">
        <f t="shared" si="35"/>
        <v>0.9102989961434661</v>
      </c>
      <c r="G73" s="26">
        <f t="shared" si="36"/>
        <v>0.97974505323854499</v>
      </c>
      <c r="H73" s="26">
        <f t="shared" si="37"/>
        <v>0.92883665510494717</v>
      </c>
      <c r="I73" s="26">
        <f t="shared" si="38"/>
        <v>0.10119331609974694</v>
      </c>
      <c r="J73" s="26">
        <f t="shared" si="39"/>
        <v>0.76765552898159251</v>
      </c>
      <c r="K73" s="26">
        <f t="shared" si="40"/>
        <v>0.78689155172346692</v>
      </c>
      <c r="L73" s="26">
        <f t="shared" si="41"/>
        <v>0.73500009912615127</v>
      </c>
      <c r="M73" s="26">
        <f t="shared" si="42"/>
        <v>0.93355942583497598</v>
      </c>
      <c r="N73" s="26">
        <f t="shared" si="43"/>
        <v>0.96925453547412099</v>
      </c>
      <c r="O73" s="26">
        <f t="shared" si="44"/>
        <v>0.98997201367586574</v>
      </c>
      <c r="P73" s="26">
        <f t="shared" si="45"/>
        <v>0.97780494739321333</v>
      </c>
      <c r="Q73" s="26">
        <f t="shared" si="46"/>
        <v>1</v>
      </c>
      <c r="R73" s="26">
        <f t="shared" si="47"/>
        <v>0.96571918897878828</v>
      </c>
      <c r="S73" s="26">
        <f t="shared" si="48"/>
        <v>0.80879681644820256</v>
      </c>
    </row>
    <row r="74" spans="2:19">
      <c r="B74" t="s">
        <v>51</v>
      </c>
      <c r="C74" t="s">
        <v>22</v>
      </c>
      <c r="D74" s="26">
        <f t="shared" si="33"/>
        <v>0.96649614300232756</v>
      </c>
      <c r="E74" s="26">
        <f t="shared" si="34"/>
        <v>0.77456664034703737</v>
      </c>
      <c r="F74" s="26">
        <f t="shared" si="35"/>
        <v>0.88891999635959962</v>
      </c>
      <c r="G74" s="26">
        <f t="shared" si="36"/>
        <v>0.9653300760924256</v>
      </c>
      <c r="H74" s="26">
        <f t="shared" si="37"/>
        <v>0.92847433835022386</v>
      </c>
      <c r="I74" s="26">
        <f t="shared" si="38"/>
        <v>1.6604170588164772E-2</v>
      </c>
      <c r="J74" s="26">
        <f t="shared" si="39"/>
        <v>0.86500446683819499</v>
      </c>
      <c r="K74" s="26">
        <f t="shared" si="40"/>
        <v>0.80546284949794744</v>
      </c>
      <c r="L74" s="26">
        <f t="shared" si="41"/>
        <v>0.68006009676522661</v>
      </c>
      <c r="M74" s="26">
        <f t="shared" si="42"/>
        <v>0.89262753006101714</v>
      </c>
      <c r="N74" s="26">
        <f t="shared" si="43"/>
        <v>0.95586049385585203</v>
      </c>
      <c r="O74" s="26">
        <f t="shared" si="44"/>
        <v>0.96810399139096559</v>
      </c>
      <c r="P74" s="26">
        <f t="shared" si="45"/>
        <v>0.91220890113947095</v>
      </c>
      <c r="Q74" s="26">
        <f t="shared" si="46"/>
        <v>0.96571918897878828</v>
      </c>
      <c r="R74" s="26">
        <f t="shared" si="47"/>
        <v>1</v>
      </c>
      <c r="S74" s="26">
        <f t="shared" si="48"/>
        <v>0.81787253884052746</v>
      </c>
    </row>
    <row r="75" spans="2:19" ht="15.75" thickBot="1">
      <c r="B75" t="s">
        <v>52</v>
      </c>
      <c r="C75" s="28" t="s">
        <v>23</v>
      </c>
      <c r="D75" s="30">
        <f t="shared" si="33"/>
        <v>0.7892332466915134</v>
      </c>
      <c r="E75" s="30">
        <f t="shared" si="34"/>
        <v>0.6639490485293924</v>
      </c>
      <c r="F75" s="30">
        <f t="shared" si="35"/>
        <v>0.75241251373271179</v>
      </c>
      <c r="G75" s="30">
        <f t="shared" si="36"/>
        <v>0.7939161371936666</v>
      </c>
      <c r="H75" s="30">
        <f t="shared" si="37"/>
        <v>0.87492747330742604</v>
      </c>
      <c r="I75" s="30">
        <f t="shared" si="38"/>
        <v>0.36559756896191259</v>
      </c>
      <c r="J75" s="30">
        <f t="shared" si="39"/>
        <v>0.85383561892043913</v>
      </c>
      <c r="K75" s="30">
        <f t="shared" si="40"/>
        <v>0.78712260631357656</v>
      </c>
      <c r="L75" s="30">
        <f t="shared" si="41"/>
        <v>0.74167309889201483</v>
      </c>
      <c r="M75" s="30">
        <f t="shared" si="42"/>
        <v>0.8972679568233175</v>
      </c>
      <c r="N75" s="30">
        <f t="shared" si="43"/>
        <v>0.93964077402397439</v>
      </c>
      <c r="O75" s="30">
        <f t="shared" si="44"/>
        <v>0.82854094111280363</v>
      </c>
      <c r="P75" s="30">
        <f t="shared" si="45"/>
        <v>0.77581690370040446</v>
      </c>
      <c r="Q75" s="30">
        <f t="shared" si="46"/>
        <v>0.80879681644820256</v>
      </c>
      <c r="R75" s="30">
        <f t="shared" si="47"/>
        <v>0.81787253884052746</v>
      </c>
      <c r="S75" s="30">
        <f t="shared" si="48"/>
        <v>1</v>
      </c>
    </row>
    <row r="76" spans="2:19"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</row>
    <row r="77" spans="2:19"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BFDC8-8913-46D6-8CCC-783448041949}">
  <dimension ref="A1:R17"/>
  <sheetViews>
    <sheetView zoomScale="85" zoomScaleNormal="85" workbookViewId="0">
      <selection activeCell="C20" sqref="C20:H40"/>
    </sheetView>
  </sheetViews>
  <sheetFormatPr baseColWidth="10" defaultRowHeight="15"/>
  <cols>
    <col min="1" max="1" width="11.85546875" customWidth="1"/>
    <col min="2" max="2" width="110" bestFit="1" customWidth="1"/>
    <col min="3" max="3" width="11.85546875" bestFit="1" customWidth="1"/>
    <col min="4" max="4" width="11.5703125" bestFit="1" customWidth="1"/>
    <col min="5" max="5" width="11.85546875" bestFit="1" customWidth="1"/>
    <col min="6" max="18" width="11.5703125" bestFit="1" customWidth="1"/>
    <col min="23" max="23" width="13.5703125" bestFit="1" customWidth="1"/>
  </cols>
  <sheetData>
    <row r="1" spans="1:18">
      <c r="A1" t="s">
        <v>0</v>
      </c>
      <c r="B1" t="s">
        <v>1</v>
      </c>
      <c r="C1" t="s">
        <v>4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>
      <c r="A2" t="s">
        <v>4</v>
      </c>
      <c r="B2" t="s">
        <v>32</v>
      </c>
      <c r="C2">
        <v>1</v>
      </c>
      <c r="D2">
        <v>0.77255136957193071</v>
      </c>
      <c r="E2">
        <v>0.8423729648597551</v>
      </c>
      <c r="F2">
        <v>0.98866150335257319</v>
      </c>
      <c r="G2">
        <v>0.87234944907030754</v>
      </c>
      <c r="H2">
        <v>1.3560998772012847E-2</v>
      </c>
      <c r="I2">
        <v>0.73869075793932448</v>
      </c>
      <c r="J2">
        <v>0.70051020902049543</v>
      </c>
      <c r="K2">
        <v>0.71454833771676929</v>
      </c>
      <c r="L2">
        <v>0.88626093578034482</v>
      </c>
      <c r="M2">
        <v>0.95102315471698617</v>
      </c>
      <c r="N2">
        <v>0.98715521729833322</v>
      </c>
      <c r="O2">
        <v>0.70229896063814345</v>
      </c>
      <c r="P2">
        <v>0.98478136287548479</v>
      </c>
      <c r="Q2">
        <v>0.96649614300232756</v>
      </c>
      <c r="R2">
        <v>0.7892332466915134</v>
      </c>
    </row>
    <row r="3" spans="1:18">
      <c r="A3" t="s">
        <v>9</v>
      </c>
      <c r="B3" t="s">
        <v>38</v>
      </c>
      <c r="C3">
        <v>0.77255136957193071</v>
      </c>
      <c r="D3">
        <v>1</v>
      </c>
      <c r="E3">
        <v>0.90621761562745862</v>
      </c>
      <c r="F3">
        <v>0.80914257275813828</v>
      </c>
      <c r="G3">
        <v>0.84267171873394453</v>
      </c>
      <c r="H3">
        <v>0.31428437142256971</v>
      </c>
      <c r="I3">
        <v>0.68643855912028895</v>
      </c>
      <c r="J3">
        <v>0.76897645006620619</v>
      </c>
      <c r="K3">
        <v>0.69212038577916069</v>
      </c>
      <c r="L3">
        <v>0.88380633278063259</v>
      </c>
      <c r="M3">
        <v>0.81146851612723736</v>
      </c>
      <c r="N3">
        <v>0.77969847098471234</v>
      </c>
      <c r="O3">
        <v>0.77669356147166246</v>
      </c>
      <c r="P3">
        <v>0.82799621171230642</v>
      </c>
      <c r="Q3">
        <v>0.77456664034703737</v>
      </c>
      <c r="R3">
        <v>0.6639490485293924</v>
      </c>
    </row>
    <row r="4" spans="1:18">
      <c r="A4" t="s">
        <v>10</v>
      </c>
      <c r="B4" t="s">
        <v>39</v>
      </c>
      <c r="C4">
        <v>0.8423729648597551</v>
      </c>
      <c r="D4">
        <v>0.90621761562745862</v>
      </c>
      <c r="E4">
        <v>1</v>
      </c>
      <c r="F4">
        <v>0.87917007932189328</v>
      </c>
      <c r="G4">
        <v>0.94800826899697066</v>
      </c>
      <c r="H4">
        <v>0.43249424792336877</v>
      </c>
      <c r="I4">
        <v>0.81651099058736443</v>
      </c>
      <c r="J4">
        <v>0.93821242723700937</v>
      </c>
      <c r="K4">
        <v>0.68934029874765279</v>
      </c>
      <c r="L4">
        <v>0.92934027872925062</v>
      </c>
      <c r="M4">
        <v>0.91466421280570576</v>
      </c>
      <c r="N4">
        <v>0.86813167109383271</v>
      </c>
      <c r="O4">
        <v>0.93929213333308648</v>
      </c>
      <c r="P4">
        <v>0.9102989961434661</v>
      </c>
      <c r="Q4">
        <v>0.88891999635959962</v>
      </c>
      <c r="R4">
        <v>0.75241251373271179</v>
      </c>
    </row>
    <row r="5" spans="1:18">
      <c r="A5" t="s">
        <v>11</v>
      </c>
      <c r="B5" t="s">
        <v>40</v>
      </c>
      <c r="C5">
        <v>0.98866150335257319</v>
      </c>
      <c r="D5">
        <v>0.80914257275813828</v>
      </c>
      <c r="E5">
        <v>0.87917007932189328</v>
      </c>
      <c r="F5">
        <v>1</v>
      </c>
      <c r="G5">
        <v>0.89313512342873402</v>
      </c>
      <c r="H5">
        <v>6.9198631961911077E-3</v>
      </c>
      <c r="I5">
        <v>0.75098119646243267</v>
      </c>
      <c r="J5">
        <v>0.74661046161034084</v>
      </c>
      <c r="K5">
        <v>0.71096265066570341</v>
      </c>
      <c r="L5">
        <v>0.90322102700850304</v>
      </c>
      <c r="M5">
        <v>0.96135445872840108</v>
      </c>
      <c r="N5">
        <v>0.97662309834235195</v>
      </c>
      <c r="O5">
        <v>0.73618969881015328</v>
      </c>
      <c r="P5">
        <v>0.97974505323854499</v>
      </c>
      <c r="Q5">
        <v>0.9653300760924256</v>
      </c>
      <c r="R5">
        <v>0.7939161371936666</v>
      </c>
    </row>
    <row r="6" spans="1:18">
      <c r="A6" t="s">
        <v>12</v>
      </c>
      <c r="B6" t="s">
        <v>41</v>
      </c>
      <c r="C6">
        <v>0.87234944907030754</v>
      </c>
      <c r="D6">
        <v>0.84267171873394453</v>
      </c>
      <c r="E6">
        <v>0.94800826899697066</v>
      </c>
      <c r="F6">
        <v>0.89313512342873402</v>
      </c>
      <c r="G6">
        <v>1</v>
      </c>
      <c r="H6">
        <v>0.23726121966311389</v>
      </c>
      <c r="I6">
        <v>0.89387759511099185</v>
      </c>
      <c r="J6">
        <v>0.93745423680539586</v>
      </c>
      <c r="K6">
        <v>0.68824645932397133</v>
      </c>
      <c r="L6">
        <v>0.9453295107498465</v>
      </c>
      <c r="M6">
        <v>0.96249844359771064</v>
      </c>
      <c r="N6">
        <v>0.89269006939012041</v>
      </c>
      <c r="O6">
        <v>0.94585432624645405</v>
      </c>
      <c r="P6">
        <v>0.92883665510494717</v>
      </c>
      <c r="Q6">
        <v>0.92847433835022386</v>
      </c>
      <c r="R6">
        <v>0.87492747330742604</v>
      </c>
    </row>
    <row r="7" spans="1:18">
      <c r="A7" t="s">
        <v>13</v>
      </c>
      <c r="B7" t="s">
        <v>42</v>
      </c>
      <c r="C7">
        <v>1.3560998772012847E-2</v>
      </c>
      <c r="D7">
        <v>0.31428437142256971</v>
      </c>
      <c r="E7">
        <v>0.43249424792336877</v>
      </c>
      <c r="F7">
        <v>6.9198631961911077E-3</v>
      </c>
      <c r="G7">
        <v>0.23726121966311389</v>
      </c>
      <c r="H7">
        <v>1</v>
      </c>
      <c r="I7">
        <v>0.42915607397283678</v>
      </c>
      <c r="J7">
        <v>0.38447307936770359</v>
      </c>
      <c r="K7">
        <v>0.74269301217905548</v>
      </c>
      <c r="L7">
        <v>0.31127294777294867</v>
      </c>
      <c r="M7">
        <v>0.17339481823167338</v>
      </c>
      <c r="N7">
        <v>5.2869784646082316E-2</v>
      </c>
      <c r="O7">
        <v>0.47565183650539161</v>
      </c>
      <c r="P7">
        <v>0.10119331609974694</v>
      </c>
      <c r="Q7">
        <v>1.6604170588164772E-2</v>
      </c>
      <c r="R7">
        <v>0.36559756896191259</v>
      </c>
    </row>
    <row r="8" spans="1:18">
      <c r="A8" t="s">
        <v>14</v>
      </c>
      <c r="B8" t="s">
        <v>43</v>
      </c>
      <c r="C8">
        <v>0.73869075793932448</v>
      </c>
      <c r="D8">
        <v>0.68643855912028895</v>
      </c>
      <c r="E8">
        <v>0.81651099058736443</v>
      </c>
      <c r="F8">
        <v>0.75098119646243267</v>
      </c>
      <c r="G8">
        <v>0.89387759511099185</v>
      </c>
      <c r="H8">
        <v>0.42915607397283678</v>
      </c>
      <c r="I8">
        <v>1</v>
      </c>
      <c r="J8">
        <v>0.86029665701338853</v>
      </c>
      <c r="K8">
        <v>0.70103070786870125</v>
      </c>
      <c r="L8">
        <v>0.80237113796502368</v>
      </c>
      <c r="M8">
        <v>0.83380368851166775</v>
      </c>
      <c r="N8">
        <v>0.76765880179427803</v>
      </c>
      <c r="O8">
        <v>0.81696330046407351</v>
      </c>
      <c r="P8">
        <v>0.76765552898159251</v>
      </c>
      <c r="Q8">
        <v>0.86500446683819499</v>
      </c>
      <c r="R8">
        <v>0.85383561892043913</v>
      </c>
    </row>
    <row r="9" spans="1:18">
      <c r="A9" t="s">
        <v>15</v>
      </c>
      <c r="B9" t="s">
        <v>44</v>
      </c>
      <c r="C9">
        <v>0.70051020902049543</v>
      </c>
      <c r="D9">
        <v>0.76897645006620619</v>
      </c>
      <c r="E9">
        <v>0.93821242723700937</v>
      </c>
      <c r="F9">
        <v>0.74661046161034084</v>
      </c>
      <c r="G9">
        <v>0.93745423680539586</v>
      </c>
      <c r="H9">
        <v>0.38447307936770359</v>
      </c>
      <c r="I9">
        <v>0.86029665701338853</v>
      </c>
      <c r="J9">
        <v>1</v>
      </c>
      <c r="K9">
        <v>0.59156091185065585</v>
      </c>
      <c r="L9">
        <v>0.8684944933590717</v>
      </c>
      <c r="M9">
        <v>0.85634388523442484</v>
      </c>
      <c r="N9">
        <v>0.75408670352793783</v>
      </c>
      <c r="O9">
        <v>0.96645443771267392</v>
      </c>
      <c r="P9">
        <v>0.78689155172346692</v>
      </c>
      <c r="Q9">
        <v>0.80546284949794744</v>
      </c>
      <c r="R9">
        <v>0.78712260631357656</v>
      </c>
    </row>
    <row r="10" spans="1:18">
      <c r="A10" t="s">
        <v>16</v>
      </c>
      <c r="B10" t="s">
        <v>45</v>
      </c>
      <c r="C10">
        <v>0.71454833771676929</v>
      </c>
      <c r="D10">
        <v>0.69212038577916069</v>
      </c>
      <c r="E10">
        <v>0.68934029874765279</v>
      </c>
      <c r="F10">
        <v>0.71096265066570341</v>
      </c>
      <c r="G10">
        <v>0.68824645932397133</v>
      </c>
      <c r="H10">
        <v>0.74269301217905548</v>
      </c>
      <c r="I10">
        <v>0.70103070786870125</v>
      </c>
      <c r="J10">
        <v>0.59156091185065585</v>
      </c>
      <c r="K10">
        <v>1</v>
      </c>
      <c r="L10">
        <v>0.71806085092131633</v>
      </c>
      <c r="M10">
        <v>0.73722939311175106</v>
      </c>
      <c r="N10">
        <v>0.71622155134821364</v>
      </c>
      <c r="O10">
        <v>0.62525114816226435</v>
      </c>
      <c r="P10">
        <v>0.73500009912615127</v>
      </c>
      <c r="Q10">
        <v>0.68006009676522661</v>
      </c>
      <c r="R10">
        <v>0.74167309889201483</v>
      </c>
    </row>
    <row r="11" spans="1:18">
      <c r="A11" t="s">
        <v>17</v>
      </c>
      <c r="B11" t="s">
        <v>46</v>
      </c>
      <c r="C11">
        <v>0.88626093578034482</v>
      </c>
      <c r="D11">
        <v>0.88380633278063259</v>
      </c>
      <c r="E11">
        <v>0.92934027872925062</v>
      </c>
      <c r="F11">
        <v>0.90322102700850304</v>
      </c>
      <c r="G11">
        <v>0.9453295107498465</v>
      </c>
      <c r="H11">
        <v>0.31127294777294867</v>
      </c>
      <c r="I11">
        <v>0.80237113796502368</v>
      </c>
      <c r="J11">
        <v>0.8684944933590717</v>
      </c>
      <c r="K11">
        <v>0.71806085092131633</v>
      </c>
      <c r="L11">
        <v>1</v>
      </c>
      <c r="M11">
        <v>0.96342868871787934</v>
      </c>
      <c r="N11">
        <v>0.91869470841210432</v>
      </c>
      <c r="O11">
        <v>0.8893028336341986</v>
      </c>
      <c r="P11">
        <v>0.93355942583497598</v>
      </c>
      <c r="Q11">
        <v>0.89262753006101714</v>
      </c>
      <c r="R11">
        <v>0.8972679568233175</v>
      </c>
    </row>
    <row r="12" spans="1:18">
      <c r="A12" t="s">
        <v>18</v>
      </c>
      <c r="B12" t="s">
        <v>47</v>
      </c>
      <c r="C12">
        <v>0.95102315471698617</v>
      </c>
      <c r="D12">
        <v>0.81146851612723736</v>
      </c>
      <c r="E12">
        <v>0.91466421280570576</v>
      </c>
      <c r="F12">
        <v>0.96135445872840108</v>
      </c>
      <c r="G12">
        <v>0.96249844359771064</v>
      </c>
      <c r="H12">
        <v>0.17339481823167338</v>
      </c>
      <c r="I12">
        <v>0.83380368851166775</v>
      </c>
      <c r="J12">
        <v>0.85634388523442484</v>
      </c>
      <c r="K12">
        <v>0.73722939311175106</v>
      </c>
      <c r="L12">
        <v>0.96342868871787934</v>
      </c>
      <c r="M12">
        <v>1</v>
      </c>
      <c r="N12">
        <v>0.96555409205590947</v>
      </c>
      <c r="O12">
        <v>0.84164036791909125</v>
      </c>
      <c r="P12">
        <v>0.96925453547412099</v>
      </c>
      <c r="Q12">
        <v>0.95586049385585203</v>
      </c>
      <c r="R12">
        <v>0.93964077402397439</v>
      </c>
    </row>
    <row r="13" spans="1:18">
      <c r="A13" t="s">
        <v>19</v>
      </c>
      <c r="B13" t="s">
        <v>48</v>
      </c>
      <c r="C13">
        <v>0.98715521729833322</v>
      </c>
      <c r="D13">
        <v>0.77969847098471234</v>
      </c>
      <c r="E13">
        <v>0.86813167109383271</v>
      </c>
      <c r="F13">
        <v>0.97662309834235195</v>
      </c>
      <c r="G13">
        <v>0.89269006939012041</v>
      </c>
      <c r="H13">
        <v>5.2869784646082316E-2</v>
      </c>
      <c r="I13">
        <v>0.76765880179427803</v>
      </c>
      <c r="J13">
        <v>0.75408670352793783</v>
      </c>
      <c r="K13">
        <v>0.71622155134821364</v>
      </c>
      <c r="L13">
        <v>0.91869470841210432</v>
      </c>
      <c r="M13">
        <v>0.96555409205590947</v>
      </c>
      <c r="N13">
        <v>1</v>
      </c>
      <c r="O13">
        <v>0.76538140225927609</v>
      </c>
      <c r="P13">
        <v>0.98997201367586574</v>
      </c>
      <c r="Q13">
        <v>0.96810399139096559</v>
      </c>
      <c r="R13">
        <v>0.82854094111280363</v>
      </c>
    </row>
    <row r="14" spans="1:18">
      <c r="A14" t="s">
        <v>20</v>
      </c>
      <c r="B14" t="s">
        <v>49</v>
      </c>
      <c r="C14">
        <v>0.70229896063814345</v>
      </c>
      <c r="D14">
        <v>0.77669356147166246</v>
      </c>
      <c r="E14">
        <v>0.93929213333308648</v>
      </c>
      <c r="F14">
        <v>0.73618969881015328</v>
      </c>
      <c r="G14">
        <v>0.94585432624645405</v>
      </c>
      <c r="H14">
        <v>0.47565183650539161</v>
      </c>
      <c r="I14">
        <v>0.81696330046407351</v>
      </c>
      <c r="J14">
        <v>0.96645443771267392</v>
      </c>
      <c r="K14">
        <v>0.62525114816226435</v>
      </c>
      <c r="L14">
        <v>0.8893028336341986</v>
      </c>
      <c r="M14">
        <v>0.84164036791909125</v>
      </c>
      <c r="N14">
        <v>0.76538140225927609</v>
      </c>
      <c r="O14">
        <v>1</v>
      </c>
      <c r="P14">
        <v>0.97780494739321333</v>
      </c>
      <c r="Q14">
        <v>0.91220890113947095</v>
      </c>
      <c r="R14">
        <v>0.77581690370040446</v>
      </c>
    </row>
    <row r="15" spans="1:18">
      <c r="A15" t="s">
        <v>21</v>
      </c>
      <c r="B15" t="s">
        <v>50</v>
      </c>
      <c r="C15">
        <v>0.98478136287548479</v>
      </c>
      <c r="D15">
        <v>0.82799621171230642</v>
      </c>
      <c r="E15">
        <v>0.9102989961434661</v>
      </c>
      <c r="F15">
        <v>0.97974505323854499</v>
      </c>
      <c r="G15">
        <v>0.92883665510494717</v>
      </c>
      <c r="H15">
        <v>0.10119331609974694</v>
      </c>
      <c r="I15">
        <v>0.76765552898159251</v>
      </c>
      <c r="J15">
        <v>0.78689155172346692</v>
      </c>
      <c r="K15">
        <v>0.73500009912615127</v>
      </c>
      <c r="L15">
        <v>0.93355942583497598</v>
      </c>
      <c r="M15">
        <v>0.96925453547412099</v>
      </c>
      <c r="N15">
        <v>0.98997201367586574</v>
      </c>
      <c r="O15">
        <v>0.97780494739321333</v>
      </c>
      <c r="P15">
        <v>1</v>
      </c>
      <c r="Q15">
        <v>0.96571918897878828</v>
      </c>
      <c r="R15">
        <v>0.80879681644820256</v>
      </c>
    </row>
    <row r="16" spans="1:18">
      <c r="A16" t="s">
        <v>22</v>
      </c>
      <c r="B16" t="s">
        <v>51</v>
      </c>
      <c r="C16">
        <v>0.96649614300232756</v>
      </c>
      <c r="D16">
        <v>0.77456664034703737</v>
      </c>
      <c r="E16">
        <v>0.88891999635959962</v>
      </c>
      <c r="F16">
        <v>0.9653300760924256</v>
      </c>
      <c r="G16">
        <v>0.92847433835022386</v>
      </c>
      <c r="H16">
        <v>1.6604170588164772E-2</v>
      </c>
      <c r="I16">
        <v>0.86500446683819499</v>
      </c>
      <c r="J16">
        <v>0.80546284949794744</v>
      </c>
      <c r="K16">
        <v>0.68006009676522661</v>
      </c>
      <c r="L16">
        <v>0.89262753006101714</v>
      </c>
      <c r="M16">
        <v>0.95586049385585203</v>
      </c>
      <c r="N16">
        <v>0.96810399139096559</v>
      </c>
      <c r="O16">
        <v>0.91220890113947095</v>
      </c>
      <c r="P16">
        <v>0.96571918897878828</v>
      </c>
      <c r="Q16">
        <v>1</v>
      </c>
      <c r="R16">
        <v>0.81787253884052746</v>
      </c>
    </row>
    <row r="17" spans="1:18">
      <c r="A17" t="s">
        <v>23</v>
      </c>
      <c r="B17" t="s">
        <v>52</v>
      </c>
      <c r="C17">
        <v>0.7892332466915134</v>
      </c>
      <c r="D17">
        <v>0.6639490485293924</v>
      </c>
      <c r="E17">
        <v>0.75241251373271179</v>
      </c>
      <c r="F17">
        <v>0.7939161371936666</v>
      </c>
      <c r="G17">
        <v>0.87492747330742604</v>
      </c>
      <c r="H17">
        <v>0.36559756896191259</v>
      </c>
      <c r="I17">
        <v>0.85383561892043913</v>
      </c>
      <c r="J17">
        <v>0.78712260631357656</v>
      </c>
      <c r="K17">
        <v>0.74167309889201483</v>
      </c>
      <c r="L17">
        <v>0.8972679568233175</v>
      </c>
      <c r="M17">
        <v>0.93964077402397439</v>
      </c>
      <c r="N17">
        <v>0.82854094111280363</v>
      </c>
      <c r="O17">
        <v>0.77581690370040446</v>
      </c>
      <c r="P17">
        <v>0.80879681644820256</v>
      </c>
      <c r="Q17">
        <v>0.81787253884052746</v>
      </c>
      <c r="R17">
        <v>1</v>
      </c>
    </row>
  </sheetData>
  <sortState xmlns:xlrd2="http://schemas.microsoft.com/office/spreadsheetml/2017/richdata2" ref="G20:H35">
    <sortCondition descending="1" ref="G20:G35"/>
  </sortState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8367-21B4-44A1-901B-1EB7CD26F66C}">
  <dimension ref="A1:B48"/>
  <sheetViews>
    <sheetView workbookViewId="0">
      <selection activeCell="B23" sqref="B23"/>
    </sheetView>
  </sheetViews>
  <sheetFormatPr baseColWidth="10" defaultRowHeight="15"/>
  <cols>
    <col min="2" max="2" width="79" bestFit="1" customWidth="1"/>
  </cols>
  <sheetData>
    <row r="1" spans="1:2">
      <c r="A1" s="7" t="s">
        <v>119</v>
      </c>
      <c r="B1" s="7" t="s">
        <v>120</v>
      </c>
    </row>
    <row r="2" spans="1:2">
      <c r="A2" t="s">
        <v>0</v>
      </c>
      <c r="B2" t="s">
        <v>121</v>
      </c>
    </row>
    <row r="3" spans="1:2">
      <c r="A3" t="s">
        <v>1</v>
      </c>
      <c r="B3" t="s">
        <v>122</v>
      </c>
    </row>
    <row r="4" spans="1:2">
      <c r="A4" s="7" t="s">
        <v>123</v>
      </c>
    </row>
    <row r="5" spans="1:2">
      <c r="A5" t="s">
        <v>2</v>
      </c>
      <c r="B5" t="s">
        <v>248</v>
      </c>
    </row>
    <row r="6" spans="1:2">
      <c r="A6" t="s">
        <v>3</v>
      </c>
      <c r="B6" t="s">
        <v>124</v>
      </c>
    </row>
    <row r="7" spans="1:2">
      <c r="A7" t="s">
        <v>247</v>
      </c>
      <c r="B7" t="s">
        <v>249</v>
      </c>
    </row>
    <row r="8" spans="1:2">
      <c r="A8" t="s">
        <v>25</v>
      </c>
      <c r="B8" t="s">
        <v>125</v>
      </c>
    </row>
    <row r="9" spans="1:2">
      <c r="A9" t="s">
        <v>26</v>
      </c>
      <c r="B9" t="s">
        <v>126</v>
      </c>
    </row>
    <row r="10" spans="1:2">
      <c r="A10" t="s">
        <v>27</v>
      </c>
      <c r="B10" t="s">
        <v>127</v>
      </c>
    </row>
    <row r="11" spans="1:2">
      <c r="A11" t="s">
        <v>28</v>
      </c>
      <c r="B11" t="s">
        <v>128</v>
      </c>
    </row>
    <row r="12" spans="1:2">
      <c r="A12" t="s">
        <v>29</v>
      </c>
      <c r="B12" t="s">
        <v>129</v>
      </c>
    </row>
    <row r="13" spans="1:2">
      <c r="A13" t="s">
        <v>30</v>
      </c>
      <c r="B13" t="s">
        <v>130</v>
      </c>
    </row>
    <row r="14" spans="1:2">
      <c r="A14" t="s">
        <v>31</v>
      </c>
      <c r="B14" t="s">
        <v>131</v>
      </c>
    </row>
    <row r="15" spans="1:2">
      <c r="A15" s="7" t="s">
        <v>132</v>
      </c>
    </row>
    <row r="16" spans="1:2">
      <c r="A16" t="s">
        <v>53</v>
      </c>
      <c r="B16" t="s">
        <v>250</v>
      </c>
    </row>
    <row r="17" spans="1:2">
      <c r="A17" t="s">
        <v>55</v>
      </c>
      <c r="B17" t="s">
        <v>56</v>
      </c>
    </row>
    <row r="18" spans="1:2">
      <c r="A18" t="s">
        <v>57</v>
      </c>
      <c r="B18" t="s">
        <v>58</v>
      </c>
    </row>
    <row r="19" spans="1:2">
      <c r="A19" t="s">
        <v>59</v>
      </c>
      <c r="B19" t="s">
        <v>60</v>
      </c>
    </row>
    <row r="20" spans="1:2">
      <c r="A20" t="s">
        <v>61</v>
      </c>
      <c r="B20" t="s">
        <v>62</v>
      </c>
    </row>
    <row r="21" spans="1:2">
      <c r="A21" t="s">
        <v>63</v>
      </c>
      <c r="B21" t="s">
        <v>64</v>
      </c>
    </row>
    <row r="22" spans="1:2">
      <c r="A22" t="s">
        <v>65</v>
      </c>
      <c r="B22" t="s">
        <v>66</v>
      </c>
    </row>
    <row r="23" spans="1:2">
      <c r="A23" t="s">
        <v>67</v>
      </c>
      <c r="B23" t="s">
        <v>68</v>
      </c>
    </row>
    <row r="24" spans="1:2">
      <c r="A24" t="s">
        <v>69</v>
      </c>
      <c r="B24" t="s">
        <v>70</v>
      </c>
    </row>
    <row r="25" spans="1:2">
      <c r="A25" t="s">
        <v>71</v>
      </c>
      <c r="B25" t="s">
        <v>72</v>
      </c>
    </row>
    <row r="26" spans="1:2">
      <c r="A26" t="s">
        <v>73</v>
      </c>
      <c r="B26" t="s">
        <v>74</v>
      </c>
    </row>
    <row r="27" spans="1:2">
      <c r="A27" t="s">
        <v>75</v>
      </c>
      <c r="B27" t="s">
        <v>76</v>
      </c>
    </row>
    <row r="28" spans="1:2">
      <c r="A28" t="s">
        <v>77</v>
      </c>
      <c r="B28" t="s">
        <v>78</v>
      </c>
    </row>
    <row r="29" spans="1:2">
      <c r="A29" t="s">
        <v>79</v>
      </c>
      <c r="B29" t="s">
        <v>80</v>
      </c>
    </row>
    <row r="30" spans="1:2">
      <c r="A30" t="s">
        <v>81</v>
      </c>
      <c r="B30" t="s">
        <v>82</v>
      </c>
    </row>
    <row r="31" spans="1:2">
      <c r="A31" t="s">
        <v>83</v>
      </c>
      <c r="B31" t="s">
        <v>84</v>
      </c>
    </row>
    <row r="32" spans="1:2">
      <c r="A32" t="s">
        <v>85</v>
      </c>
      <c r="B32" t="s">
        <v>86</v>
      </c>
    </row>
    <row r="33" spans="1:2">
      <c r="A33" t="s">
        <v>87</v>
      </c>
      <c r="B33" t="s">
        <v>88</v>
      </c>
    </row>
    <row r="34" spans="1:2">
      <c r="A34" t="s">
        <v>89</v>
      </c>
      <c r="B34" t="s">
        <v>90</v>
      </c>
    </row>
    <row r="35" spans="1:2">
      <c r="A35" t="s">
        <v>91</v>
      </c>
      <c r="B35" t="s">
        <v>92</v>
      </c>
    </row>
    <row r="36" spans="1:2">
      <c r="A36" t="s">
        <v>93</v>
      </c>
      <c r="B36" t="s">
        <v>94</v>
      </c>
    </row>
    <row r="37" spans="1:2">
      <c r="A37" t="s">
        <v>95</v>
      </c>
      <c r="B37" t="s">
        <v>96</v>
      </c>
    </row>
    <row r="38" spans="1:2">
      <c r="A38" t="s">
        <v>97</v>
      </c>
      <c r="B38" t="s">
        <v>98</v>
      </c>
    </row>
    <row r="39" spans="1:2">
      <c r="A39" t="s">
        <v>99</v>
      </c>
      <c r="B39" t="s">
        <v>100</v>
      </c>
    </row>
    <row r="40" spans="1:2">
      <c r="A40" t="s">
        <v>101</v>
      </c>
      <c r="B40" t="s">
        <v>102</v>
      </c>
    </row>
    <row r="41" spans="1:2">
      <c r="A41" t="s">
        <v>103</v>
      </c>
      <c r="B41" t="s">
        <v>104</v>
      </c>
    </row>
    <row r="42" spans="1:2">
      <c r="A42" t="s">
        <v>105</v>
      </c>
      <c r="B42" t="s">
        <v>106</v>
      </c>
    </row>
    <row r="43" spans="1:2">
      <c r="A43" t="s">
        <v>107</v>
      </c>
      <c r="B43" t="s">
        <v>108</v>
      </c>
    </row>
    <row r="44" spans="1:2">
      <c r="A44" t="s">
        <v>109</v>
      </c>
      <c r="B44" t="s">
        <v>110</v>
      </c>
    </row>
    <row r="45" spans="1:2">
      <c r="A45" t="s">
        <v>111</v>
      </c>
      <c r="B45" t="s">
        <v>112</v>
      </c>
    </row>
    <row r="46" spans="1:2">
      <c r="A46" t="s">
        <v>113</v>
      </c>
      <c r="B46" t="s">
        <v>114</v>
      </c>
    </row>
    <row r="47" spans="1:2">
      <c r="A47" t="s">
        <v>115</v>
      </c>
      <c r="B47" t="s">
        <v>116</v>
      </c>
    </row>
    <row r="48" spans="1:2">
      <c r="A48" t="s">
        <v>117</v>
      </c>
      <c r="B48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Descarga</vt:lpstr>
      <vt:lpstr>Edición</vt:lpstr>
      <vt:lpstr>base</vt:lpstr>
      <vt:lpstr>base_val</vt:lpstr>
      <vt:lpstr>base_val_no0</vt:lpstr>
      <vt:lpstr>cons_coef</vt:lpstr>
      <vt:lpstr>coef_corr</vt:lpstr>
      <vt:lpstr>matrix_max</vt:lpstr>
      <vt:lpstr>diccionario</vt:lpstr>
      <vt:lpstr>MetaInfo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Relaciones Productivas en México UAM Azcapotzalco</dc:creator>
  <cp:lastModifiedBy>Relaciones Productivas en México UAM Azcapotzalco</cp:lastModifiedBy>
  <dcterms:created xsi:type="dcterms:W3CDTF">2023-01-04T15:10:18Z</dcterms:created>
  <dcterms:modified xsi:type="dcterms:W3CDTF">2023-01-06T02:00:02Z</dcterms:modified>
</cp:coreProperties>
</file>