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OneDrive\Desktop\Bootcamp\Homework\Week 1 HW\"/>
    </mc:Choice>
  </mc:AlternateContent>
  <xr:revisionPtr revIDLastSave="0" documentId="13_ncr:1_{4BDD53D7-C78E-4754-A31C-3744E2795D1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ategory Stats" sheetId="2" r:id="rId1"/>
    <sheet name="Sub-Category Stats" sheetId="3" r:id="rId2"/>
    <sheet name="Outcomes Based on Launch Date" sheetId="6" r:id="rId3"/>
    <sheet name="Goal Outcomes" sheetId="10" r:id="rId4"/>
    <sheet name="Data" sheetId="1" r:id="rId5"/>
  </sheets>
  <calcPr calcId="191029"/>
  <pivotCaches>
    <pivotCache cacheId="6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C13" i="10"/>
  <c r="B13" i="10"/>
  <c r="B12" i="10"/>
  <c r="D12" i="10"/>
  <c r="C12" i="10"/>
  <c r="D11" i="10"/>
  <c r="C11" i="10"/>
  <c r="B11" i="10"/>
  <c r="B10" i="10"/>
  <c r="D10" i="10"/>
  <c r="C10" i="10"/>
  <c r="B9" i="10"/>
  <c r="D9" i="10"/>
  <c r="C9" i="10"/>
  <c r="B8" i="10"/>
  <c r="D8" i="10"/>
  <c r="C8" i="10"/>
  <c r="D7" i="10"/>
  <c r="C7" i="10"/>
  <c r="B7" i="10"/>
  <c r="D6" i="10"/>
  <c r="C6" i="10"/>
  <c r="B6" i="10"/>
  <c r="D5" i="10"/>
  <c r="C5" i="10"/>
  <c r="B5" i="10"/>
  <c r="D4" i="10"/>
  <c r="C4" i="10"/>
  <c r="B4" i="10"/>
  <c r="E3" i="10"/>
  <c r="F3" i="10" s="1"/>
  <c r="G3" i="10"/>
  <c r="H3" i="10"/>
  <c r="D3" i="10"/>
  <c r="C3" i="10"/>
  <c r="B3" i="10"/>
  <c r="H2" i="10"/>
  <c r="G2" i="10"/>
  <c r="F2" i="10"/>
  <c r="E2" i="10"/>
  <c r="D2" i="10"/>
  <c r="C2" i="10"/>
  <c r="B2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2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R2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2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0" l="1"/>
  <c r="F13" i="10" s="1"/>
  <c r="G13" i="10"/>
  <c r="H13" i="10"/>
  <c r="E12" i="10"/>
  <c r="F12" i="10" s="1"/>
  <c r="G12" i="10"/>
  <c r="H12" i="10"/>
  <c r="E11" i="10"/>
  <c r="F11" i="10" s="1"/>
  <c r="H11" i="10"/>
  <c r="G11" i="10"/>
  <c r="E10" i="10"/>
  <c r="F10" i="10"/>
  <c r="H10" i="10"/>
  <c r="G10" i="10"/>
  <c r="E9" i="10"/>
  <c r="F9" i="10"/>
  <c r="G9" i="10"/>
  <c r="H9" i="10"/>
  <c r="E8" i="10"/>
  <c r="F8" i="10" s="1"/>
  <c r="G8" i="10"/>
  <c r="H8" i="10"/>
  <c r="E7" i="10"/>
  <c r="F7" i="10"/>
  <c r="H7" i="10"/>
  <c r="G7" i="10"/>
  <c r="E6" i="10"/>
  <c r="F6" i="10" s="1"/>
  <c r="E5" i="10"/>
  <c r="F5" i="10"/>
  <c r="G5" i="10"/>
  <c r="H5" i="10"/>
  <c r="E4" i="10"/>
  <c r="F4" i="10"/>
  <c r="G4" i="10"/>
  <c r="H4" i="10"/>
  <c r="G6" i="10" l="1"/>
  <c r="H6" i="10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<sst xmlns="http://schemas.openxmlformats.org/spreadsheetml/2006/main" count="24820" uniqueCount="8400">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</sst>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[StarterBook_Submission.xlsx]Category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B-454C-84C3-9364CACF180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B-454C-84C3-9364CACF180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B-454C-84C3-9364CACF180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1B-454C-84C3-9364CACF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123976"/>
        <c:axId val="533123320"/>
      </c:barChart>
      <c:catAx>
        <c:axId val="53312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3320"/>
        <c:crosses val="autoZero"/>
        <c:auto val="1"/>
        <c:lblAlgn val="ctr"/>
        <c:lblOffset val="100"/>
        <c:noMultiLvlLbl val="0"/>
      </c:catAx>
      <c:valAx>
        <c:axId val="5331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[StarterBook_Submission.xlsx]Sub-Category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E-4D08-A1BA-B512B442559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E-4D08-A1BA-B512B442559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E-4D08-A1BA-B512B442559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E-4D08-A1BA-B512B4425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13232"/>
        <c:axId val="396413560"/>
      </c:barChart>
      <c:catAx>
        <c:axId val="39641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13560"/>
        <c:crosses val="autoZero"/>
        <c:auto val="1"/>
        <c:lblAlgn val="ctr"/>
        <c:lblOffset val="100"/>
        <c:noMultiLvlLbl val="0"/>
      </c:catAx>
      <c:valAx>
        <c:axId val="39641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[StarterBook_Submission.xlsx]Outcomes Based on Launch Date!PivotTable4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0-4789-BB38-DC9BE8D887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0-4789-BB38-DC9BE8D887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10-4789-BB38-DC9BE8D8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149760"/>
        <c:axId val="278146480"/>
      </c:lineChart>
      <c:catAx>
        <c:axId val="2781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46480"/>
        <c:crosses val="autoZero"/>
        <c:auto val="1"/>
        <c:lblAlgn val="ctr"/>
        <c:lblOffset val="100"/>
        <c:noMultiLvlLbl val="0"/>
      </c:catAx>
      <c:valAx>
        <c:axId val="2781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0-4F66-AE67-D3D312110D06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0-4F66-AE67-D3D312110D06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0-4F66-AE67-D3D312110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275544"/>
        <c:axId val="397275872"/>
      </c:lineChart>
      <c:catAx>
        <c:axId val="39727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75872"/>
        <c:crosses val="autoZero"/>
        <c:auto val="1"/>
        <c:lblAlgn val="ctr"/>
        <c:lblOffset val="100"/>
        <c:noMultiLvlLbl val="0"/>
      </c:catAx>
      <c:valAx>
        <c:axId val="3972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7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F9F6F-183A-4A02-9A8C-ED81D8B9D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7620</xdr:rowOff>
    </xdr:from>
    <xdr:to>
      <xdr:col>19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C2743-D63A-471D-B63F-9DC5DFBE6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18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66D2A-6933-4F44-936F-5FD34A3A5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</xdr:rowOff>
    </xdr:from>
    <xdr:to>
      <xdr:col>8</xdr:col>
      <xdr:colOff>0</xdr:colOff>
      <xdr:row>28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FADE17-6E47-47F6-86DA-7F0BFDA5F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Echevarria" refreshedDate="43803.64142511574" createdVersion="6" refreshedVersion="6" minRefreshableVersion="3" recordCount="4114" xr:uid="{E81BC860-4188-4E34-AAF6-CEAC766DF0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Echevarria" refreshedDate="43803.682899537038" createdVersion="6" refreshedVersion="6" minRefreshableVersion="3" recordCount="4114" xr:uid="{66D3CC0C-C80E-4897-8A8A-2C83C2ACDAA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CE5CB-6555-42B7-A575-630AD050DDA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96FCD-ED75-48DF-A724-4DEF3A0F16B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3FDF2-F6ED-4D4E-B232-E8F7E4919322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2D892-054A-4010-8521-7513E7D529A2}">
  <dimension ref="A1:F14"/>
  <sheetViews>
    <sheetView tabSelected="1" workbookViewId="0">
      <selection activeCell="C21" sqref="C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8311</v>
      </c>
      <c r="B3" s="8" t="s">
        <v>8314</v>
      </c>
    </row>
    <row r="4" spans="1:6" x14ac:dyDescent="0.3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">
      <c r="A5" s="10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0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0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0" t="s">
        <v>8318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0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0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0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0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10" t="s">
        <v>8313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E2CA-FEC3-4315-BDA5-52030CCF4ED4}">
  <dimension ref="A1:F47"/>
  <sheetViews>
    <sheetView workbookViewId="0">
      <selection activeCell="G14" sqref="G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8311</v>
      </c>
      <c r="B4" s="8" t="s">
        <v>8314</v>
      </c>
    </row>
    <row r="5" spans="1:6" x14ac:dyDescent="0.3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3">
      <c r="A6" s="10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10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10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10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10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0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0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0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0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10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0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0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0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0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0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0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0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0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0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0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0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0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0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0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0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0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0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0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0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0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0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0" t="s">
        <v>8313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3F9D-B9E0-4695-974C-F04CF850DBDC}">
  <dimension ref="A1:E18"/>
  <sheetViews>
    <sheetView workbookViewId="0">
      <selection activeCell="D29" sqref="D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8311</v>
      </c>
      <c r="B4" s="8" t="s">
        <v>8314</v>
      </c>
    </row>
    <row r="5" spans="1:5" x14ac:dyDescent="0.3">
      <c r="A5" s="8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3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8313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5D7C-EF34-48EF-AC76-92852690AB15}">
  <dimension ref="A1:H13"/>
  <sheetViews>
    <sheetView workbookViewId="0">
      <selection activeCell="J9" sqref="J9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COUNTIFS(Data!F:F, "successful", Data!D:D, "&lt;1000")</f>
        <v>322</v>
      </c>
      <c r="C2">
        <f>COUNTIFS(Data!F:F, "failed", Data!D:D, "&lt;1000")</f>
        <v>113</v>
      </c>
      <c r="D2">
        <f>COUNTIFS(Data!F:F, "canceled", Data!D:D,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8389</v>
      </c>
      <c r="B3">
        <f>COUNTIFS(Data!F:F, "successful", Data!D:D, "&gt;=1000", Data!D:D, "&lt;=4999")</f>
        <v>932</v>
      </c>
      <c r="C3">
        <f>COUNTIFS(Data!F:F, "failed", Data!D:D, "&gt;=1000", Data!D:D, "&lt;=4999")</f>
        <v>420</v>
      </c>
      <c r="D3">
        <f>COUNTIFS(Data!F:F, "canceled", Data!D:D, "&gt;=1000", Data!D:D, "&lt;=4999")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3">
      <c r="A4" t="s">
        <v>8390</v>
      </c>
      <c r="B4">
        <f>COUNTIFS(Data!F:F, "successful", Data!D:D, "&gt;=5000", Data!D:D, "&lt;=9999")</f>
        <v>381</v>
      </c>
      <c r="C4">
        <f>COUNTIFS(Data!F:F, "failed", Data!D:D, "&gt;=5000", Data!D:D, "&lt;=9999")</f>
        <v>283</v>
      </c>
      <c r="D4">
        <f>COUNTIFS(Data!F:F, "canceled", Data!D:D, "&gt;=5000", Data!D:D, "&lt;=9999")</f>
        <v>52</v>
      </c>
      <c r="E4">
        <f t="shared" ref="E4:E13" si="0">SUM(B4:D4)</f>
        <v>716</v>
      </c>
      <c r="F4" s="13">
        <f t="shared" ref="F4:F13" si="1">B4/E4</f>
        <v>0.53212290502793291</v>
      </c>
      <c r="G4" s="13">
        <f t="shared" ref="G4:G13" si="2">C4/E4</f>
        <v>0.39525139664804471</v>
      </c>
      <c r="H4" s="13">
        <f t="shared" ref="H4:H13" si="3">D4/E4</f>
        <v>7.2625698324022353E-2</v>
      </c>
    </row>
    <row r="5" spans="1:8" x14ac:dyDescent="0.3">
      <c r="A5" t="s">
        <v>8391</v>
      </c>
      <c r="B5">
        <f>COUNTIFS(Data!F:F, "successful", Data!D:D, "&gt;=10000", Data!D:D, "&lt;=14999")</f>
        <v>168</v>
      </c>
      <c r="C5">
        <f>COUNTIFS(Data!F:F, "failed", Data!D:D, "&gt;=10000", Data!D:D, "&lt;=14999")</f>
        <v>144</v>
      </c>
      <c r="D5">
        <f>COUNTIFS(Data!F:F, "canceled", Data!D:D, "&gt;=10000", Data!D:D,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COUNTIFS(Data!F:F, "successful", Data!D:D, "&gt;=15000", Data!D:D, "&lt;=19999")</f>
        <v>94</v>
      </c>
      <c r="C6">
        <f>COUNTIFS(Data!F:F, "failed", Data!D:D, "&gt;=15000", Data!D:D, "&lt;=19999")</f>
        <v>90</v>
      </c>
      <c r="D6">
        <f>COUNTIFS(Data!F:F, "canceled", Data!D:D, "&gt;=15000", Data!D:D,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COUNTIFS(Data!F:F, "successful", Data!D:D, "&gt;=20000", Data!D:D, "&lt;=24999")</f>
        <v>62</v>
      </c>
      <c r="C7">
        <f>COUNTIFS(Data!F:F, "failed", Data!D:D, "&gt;=20000", Data!D:D, "&lt;=24999")</f>
        <v>72</v>
      </c>
      <c r="D7">
        <f>COUNTIFS(Data!F:F, "canceled", Data!D:D, "&gt;=20000", Data!D:D,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COUNTIFS(Data!F:F, "successful", Data!D:D, "&gt;=25000", Data!D:D, "&lt;=29999")</f>
        <v>55</v>
      </c>
      <c r="C8">
        <f>COUNTIFS(Data!F:F, "failed", Data!D:D, "&gt;=25000", Data!D:D, "&lt;=29999")</f>
        <v>64</v>
      </c>
      <c r="D8">
        <f>COUNTIFS(Data!F:F, "canceled", Data!D:D, "&gt;=25000", Data!D:D,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COUNTIFS(Data!F:F, "successful", Data!D:D, "&gt;=30000", Data!D:D, "&lt;=34999")</f>
        <v>32</v>
      </c>
      <c r="C9">
        <f>COUNTIFS(Data!F:F, "failed", Data!D:D, "&gt;=30000", Data!D:D, "&lt;=34999")</f>
        <v>37</v>
      </c>
      <c r="D9">
        <f>COUNTIFS(Data!F:F, "canceled", Data!D:D, "&gt;=30000", Data!D:D,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COUNTIFS(Data!F:F, "successful", Data!D:D, "&gt;=35000", Data!D:D, "&lt;=39999")</f>
        <v>26</v>
      </c>
      <c r="C10">
        <f>COUNTIFS(Data!F:F, "failed", Data!D:D, "&gt;=35000", Data!D:D, "&lt;=39999")</f>
        <v>22</v>
      </c>
      <c r="D10">
        <f>COUNTIFS(Data!F:F, "canceled", Data!D:D, "&gt;=35000", Data!D:D,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COUNTIFS(Data!F:F, "successful", Data!D:D, "&gt;=40000", Data!D:D, "&lt;=44999")</f>
        <v>21</v>
      </c>
      <c r="C11">
        <f>COUNTIFS(Data!F:F, "failed", Data!D:D, "&gt;=40000", Data!D:D, "&lt;=44999")</f>
        <v>16</v>
      </c>
      <c r="D11">
        <f>COUNTIFS(Data!F:F, "canceled", Data!D:D, "&gt;=40000", Data!D:D,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COUNTIFS(Data!F:F, "successful", Data!D:D, "&gt;=45000", Data!D:D, "&lt;=49999")</f>
        <v>6</v>
      </c>
      <c r="C12">
        <f>COUNTIFS(Data!F:F, "failed", Data!D:D, "&gt;=45000", Data!D:D, "&lt;=49999")</f>
        <v>11</v>
      </c>
      <c r="D12">
        <f>COUNTIFS(Data!F:F, "canceled", Data!D:D, "&gt;=45000", Data!D:D,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COUNTIFS(Data!F:F, "successful", Data!D:D, "&gt;=50000")</f>
        <v>86</v>
      </c>
      <c r="C13">
        <f>COUNTIFS(Data!F:F, "failed", Data!D:D, "&gt;=50000")</f>
        <v>258</v>
      </c>
      <c r="D13">
        <f>COUNTIFS(Data!F:F, "canceled", Data!D:D,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O1" sqref="O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3.77734375" style="7" bestFit="1" customWidth="1"/>
    <col min="17" max="17" width="12.2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100*E2/D2</f>
        <v>136.85882352941175</v>
      </c>
      <c r="P2" s="7">
        <f>E2/L2</f>
        <v>63.917582417582416</v>
      </c>
      <c r="Q2" t="str">
        <f>LEFT(N2, SEARCH("/",N2,1)-1)</f>
        <v>film &amp; video</v>
      </c>
      <c r="R2" t="str">
        <f>MID(N2,SEARCH("/",N2,1)+1,LEN(N2))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100*E3/D3</f>
        <v>142.60827250608273</v>
      </c>
      <c r="P3" s="7">
        <f t="shared" ref="P3:P66" si="1">E3/L3</f>
        <v>185.48101265822785</v>
      </c>
      <c r="Q3" t="str">
        <f t="shared" ref="Q3:Q14" si="2">LEFT(N3, SEARCH("/",N3,1)-1)</f>
        <v>film &amp; video</v>
      </c>
      <c r="R3" t="str">
        <f t="shared" ref="R3:R14" si="3">MID(N3,SEARCH("/",N3,1)+1,LEN(N3))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ref="Q15:Q78" si="6">LEFT(N15, SEARCH("/",N15,1)-1)</f>
        <v>film &amp; video</v>
      </c>
      <c r="R15" t="str">
        <f t="shared" ref="R15:R78" si="7">MID(N15,SEARCH("/",N15,1)+1,LEN(N15))</f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6"/>
        <v>film &amp; video</v>
      </c>
      <c r="R16" t="str">
        <f t="shared" si="7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7">
        <f t="shared" si="1"/>
        <v>21.755102040816325</v>
      </c>
      <c r="Q17" t="str">
        <f t="shared" si="6"/>
        <v>film &amp; video</v>
      </c>
      <c r="R17" t="str">
        <f t="shared" si="7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7">
        <f t="shared" si="1"/>
        <v>171.84285714285716</v>
      </c>
      <c r="Q18" t="str">
        <f t="shared" si="6"/>
        <v>film &amp; video</v>
      </c>
      <c r="R18" t="str">
        <f t="shared" si="7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7">
        <f t="shared" si="1"/>
        <v>41.944444444444443</v>
      </c>
      <c r="Q19" t="str">
        <f t="shared" si="6"/>
        <v>film &amp; video</v>
      </c>
      <c r="R19" t="str">
        <f t="shared" si="7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7">
        <f t="shared" si="1"/>
        <v>93.264122807017543</v>
      </c>
      <c r="Q20" t="str">
        <f t="shared" si="6"/>
        <v>film &amp; video</v>
      </c>
      <c r="R20" t="str">
        <f t="shared" si="7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6"/>
        <v>film &amp; video</v>
      </c>
      <c r="R21" t="str">
        <f t="shared" si="7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6"/>
        <v>film &amp; video</v>
      </c>
      <c r="R22" t="str">
        <f t="shared" si="7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6"/>
        <v>film &amp; video</v>
      </c>
      <c r="R23" t="str">
        <f t="shared" si="7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7">
        <f t="shared" si="1"/>
        <v>51.25</v>
      </c>
      <c r="Q24" t="str">
        <f t="shared" si="6"/>
        <v>film &amp; video</v>
      </c>
      <c r="R24" t="str">
        <f t="shared" si="7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6"/>
        <v>film &amp; video</v>
      </c>
      <c r="R25" t="str">
        <f t="shared" si="7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7">
        <f t="shared" si="1"/>
        <v>66.346149825783982</v>
      </c>
      <c r="Q26" t="str">
        <f t="shared" si="6"/>
        <v>film &amp; video</v>
      </c>
      <c r="R26" t="str">
        <f t="shared" si="7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7">
        <f t="shared" si="1"/>
        <v>57.142857142857146</v>
      </c>
      <c r="Q27" t="str">
        <f t="shared" si="6"/>
        <v>film &amp; video</v>
      </c>
      <c r="R27" t="str">
        <f t="shared" si="7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7">
        <f t="shared" si="1"/>
        <v>102.10526315789474</v>
      </c>
      <c r="Q28" t="str">
        <f t="shared" si="6"/>
        <v>film &amp; video</v>
      </c>
      <c r="R28" t="str">
        <f t="shared" si="7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7">
        <f t="shared" si="1"/>
        <v>148.96666666666667</v>
      </c>
      <c r="Q29" t="str">
        <f t="shared" si="6"/>
        <v>film &amp; video</v>
      </c>
      <c r="R29" t="str">
        <f t="shared" si="7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7">
        <f t="shared" si="1"/>
        <v>169.6056338028169</v>
      </c>
      <c r="Q30" t="str">
        <f t="shared" si="6"/>
        <v>film &amp; video</v>
      </c>
      <c r="R30" t="str">
        <f t="shared" si="7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7">
        <f t="shared" si="1"/>
        <v>31.623931623931625</v>
      </c>
      <c r="Q31" t="str">
        <f t="shared" si="6"/>
        <v>film &amp; video</v>
      </c>
      <c r="R31" t="str">
        <f t="shared" si="7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6"/>
        <v>film &amp; video</v>
      </c>
      <c r="R32" t="str">
        <f t="shared" si="7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6"/>
        <v>film &amp; video</v>
      </c>
      <c r="R33" t="str">
        <f t="shared" si="7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6"/>
        <v>film &amp; video</v>
      </c>
      <c r="R34" t="str">
        <f t="shared" si="7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6"/>
        <v>film &amp; video</v>
      </c>
      <c r="R35" t="str">
        <f t="shared" si="7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6"/>
        <v>film &amp; video</v>
      </c>
      <c r="R36" t="str">
        <f t="shared" si="7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6"/>
        <v>film &amp; video</v>
      </c>
      <c r="R37" t="str">
        <f t="shared" si="7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6"/>
        <v>film &amp; video</v>
      </c>
      <c r="R38" t="str">
        <f t="shared" si="7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6"/>
        <v>film &amp; video</v>
      </c>
      <c r="R39" t="str">
        <f t="shared" si="7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6"/>
        <v>film &amp; video</v>
      </c>
      <c r="R40" t="str">
        <f t="shared" si="7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7">
        <f t="shared" si="1"/>
        <v>150.89861751152074</v>
      </c>
      <c r="Q41" t="str">
        <f t="shared" si="6"/>
        <v>film &amp; video</v>
      </c>
      <c r="R41" t="str">
        <f t="shared" si="7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7">
        <f t="shared" si="1"/>
        <v>126.6875</v>
      </c>
      <c r="Q42" t="str">
        <f t="shared" si="6"/>
        <v>film &amp; video</v>
      </c>
      <c r="R42" t="str">
        <f t="shared" si="7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6"/>
        <v>film &amp; video</v>
      </c>
      <c r="R43" t="str">
        <f t="shared" si="7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6"/>
        <v>film &amp; video</v>
      </c>
      <c r="R44" t="str">
        <f t="shared" si="7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7">
        <f t="shared" si="1"/>
        <v>117.36121673003802</v>
      </c>
      <c r="Q45" t="str">
        <f t="shared" si="6"/>
        <v>film &amp; video</v>
      </c>
      <c r="R45" t="str">
        <f t="shared" si="7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6"/>
        <v>film &amp; video</v>
      </c>
      <c r="R46" t="str">
        <f t="shared" si="7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6"/>
        <v>film &amp; video</v>
      </c>
      <c r="R47" t="str">
        <f t="shared" si="7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6"/>
        <v>film &amp; video</v>
      </c>
      <c r="R48" t="str">
        <f t="shared" si="7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7">
        <f t="shared" si="1"/>
        <v>76.865000000000009</v>
      </c>
      <c r="Q49" t="str">
        <f t="shared" si="6"/>
        <v>film &amp; video</v>
      </c>
      <c r="R49" t="str">
        <f t="shared" si="7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7">
        <f t="shared" si="1"/>
        <v>56.815789473684212</v>
      </c>
      <c r="Q50" t="str">
        <f t="shared" si="6"/>
        <v>film &amp; video</v>
      </c>
      <c r="R50" t="str">
        <f t="shared" si="7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6"/>
        <v>film &amp; video</v>
      </c>
      <c r="R51" t="str">
        <f t="shared" si="7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6"/>
        <v>film &amp; video</v>
      </c>
      <c r="R52" t="str">
        <f t="shared" si="7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7">
        <f t="shared" si="1"/>
        <v>118.33613445378151</v>
      </c>
      <c r="Q53" t="str">
        <f t="shared" si="6"/>
        <v>film &amp; video</v>
      </c>
      <c r="R53" t="str">
        <f t="shared" si="7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6"/>
        <v>film &amp; video</v>
      </c>
      <c r="R54" t="str">
        <f t="shared" si="7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6"/>
        <v>film &amp; video</v>
      </c>
      <c r="R55" t="str">
        <f t="shared" si="7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6"/>
        <v>film &amp; video</v>
      </c>
      <c r="R56" t="str">
        <f t="shared" si="7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7">
        <f t="shared" si="1"/>
        <v>128.95348837209303</v>
      </c>
      <c r="Q57" t="str">
        <f t="shared" si="6"/>
        <v>film &amp; video</v>
      </c>
      <c r="R57" t="str">
        <f t="shared" si="7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7">
        <f t="shared" si="1"/>
        <v>49.316091954022987</v>
      </c>
      <c r="Q58" t="str">
        <f t="shared" si="6"/>
        <v>film &amp; video</v>
      </c>
      <c r="R58" t="str">
        <f t="shared" si="7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7">
        <f t="shared" si="1"/>
        <v>221.52173913043478</v>
      </c>
      <c r="Q59" t="str">
        <f t="shared" si="6"/>
        <v>film &amp; video</v>
      </c>
      <c r="R59" t="str">
        <f t="shared" si="7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6"/>
        <v>film &amp; video</v>
      </c>
      <c r="R60" t="str">
        <f t="shared" si="7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7">
        <f t="shared" si="1"/>
        <v>606.82242424242418</v>
      </c>
      <c r="Q61" t="str">
        <f t="shared" si="6"/>
        <v>film &amp; video</v>
      </c>
      <c r="R61" t="str">
        <f t="shared" si="7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7">
        <f t="shared" si="1"/>
        <v>43.040092592592593</v>
      </c>
      <c r="Q62" t="str">
        <f t="shared" si="6"/>
        <v>film &amp; video</v>
      </c>
      <c r="R62" t="str">
        <f t="shared" si="7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6"/>
        <v>film &amp; video</v>
      </c>
      <c r="R63" t="str">
        <f t="shared" si="7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6"/>
        <v>film &amp; video</v>
      </c>
      <c r="R64" t="str">
        <f t="shared" si="7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7">
        <f t="shared" si="1"/>
        <v>35.474531249999998</v>
      </c>
      <c r="Q65" t="str">
        <f t="shared" si="6"/>
        <v>film &amp; video</v>
      </c>
      <c r="R65" t="str">
        <f t="shared" si="7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6"/>
        <v>film &amp; video</v>
      </c>
      <c r="R66" t="str">
        <f t="shared" si="7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100*E67/D67</f>
        <v>107.52857142857142</v>
      </c>
      <c r="P67" s="7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7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</v>
      </c>
      <c r="P69" s="7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7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7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7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123.94444444444444</v>
      </c>
      <c r="P73" s="7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7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7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112.932</v>
      </c>
      <c r="P76" s="7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7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7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7">
        <f t="shared" si="9"/>
        <v>60.384615384615387</v>
      </c>
      <c r="Q79" t="str">
        <f t="shared" ref="Q79:Q142" si="12">LEFT(N79, SEARCH("/",N79,1)-1)</f>
        <v>film &amp; video</v>
      </c>
      <c r="R79" t="str">
        <f t="shared" ref="R79:R142" si="13">MID(N79,SEARCH("/",N79,1)+1,LEN(N79))</f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7">
        <f t="shared" si="9"/>
        <v>38.6</v>
      </c>
      <c r="Q80" t="str">
        <f t="shared" si="12"/>
        <v>film &amp; video</v>
      </c>
      <c r="R80" t="str">
        <f t="shared" si="13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7">
        <f t="shared" si="9"/>
        <v>40.268292682926827</v>
      </c>
      <c r="Q81" t="str">
        <f t="shared" si="12"/>
        <v>film &amp; video</v>
      </c>
      <c r="R81" t="str">
        <f t="shared" si="13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7">
        <f t="shared" si="9"/>
        <v>273.82978723404256</v>
      </c>
      <c r="Q82" t="str">
        <f t="shared" si="12"/>
        <v>film &amp; video</v>
      </c>
      <c r="R82" t="str">
        <f t="shared" si="13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7">
        <f t="shared" si="9"/>
        <v>53.035714285714285</v>
      </c>
      <c r="Q83" t="str">
        <f t="shared" si="12"/>
        <v>film &amp; video</v>
      </c>
      <c r="R83" t="str">
        <f t="shared" si="13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100.0125</v>
      </c>
      <c r="P84" s="7">
        <f t="shared" si="9"/>
        <v>40.005000000000003</v>
      </c>
      <c r="Q84" t="str">
        <f t="shared" si="12"/>
        <v>film &amp; video</v>
      </c>
      <c r="R84" t="str">
        <f t="shared" si="13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102.5</v>
      </c>
      <c r="P85" s="7">
        <f t="shared" si="9"/>
        <v>15.76923076923077</v>
      </c>
      <c r="Q85" t="str">
        <f t="shared" si="12"/>
        <v>film &amp; video</v>
      </c>
      <c r="R85" t="str">
        <f t="shared" si="13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7">
        <f t="shared" si="9"/>
        <v>71.428571428571431</v>
      </c>
      <c r="Q86" t="str">
        <f t="shared" si="12"/>
        <v>film &amp; video</v>
      </c>
      <c r="R86" t="str">
        <f t="shared" si="13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125.5</v>
      </c>
      <c r="P87" s="7">
        <f t="shared" si="9"/>
        <v>71.714285714285708</v>
      </c>
      <c r="Q87" t="str">
        <f t="shared" si="12"/>
        <v>film &amp; video</v>
      </c>
      <c r="R87" t="str">
        <f t="shared" si="13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7">
        <f t="shared" si="9"/>
        <v>375.76470588235293</v>
      </c>
      <c r="Q88" t="str">
        <f t="shared" si="12"/>
        <v>film &amp; video</v>
      </c>
      <c r="R88" t="str">
        <f t="shared" si="13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</v>
      </c>
      <c r="P89" s="7">
        <f t="shared" si="9"/>
        <v>104.6</v>
      </c>
      <c r="Q89" t="str">
        <f t="shared" si="12"/>
        <v>film &amp; video</v>
      </c>
      <c r="R89" t="str">
        <f t="shared" si="13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102.85714285714286</v>
      </c>
      <c r="P90" s="7">
        <f t="shared" si="9"/>
        <v>60</v>
      </c>
      <c r="Q90" t="str">
        <f t="shared" si="12"/>
        <v>film &amp; video</v>
      </c>
      <c r="R90" t="str">
        <f t="shared" si="13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115.06666666666666</v>
      </c>
      <c r="P91" s="7">
        <f t="shared" si="9"/>
        <v>123.28571428571429</v>
      </c>
      <c r="Q91" t="str">
        <f t="shared" si="12"/>
        <v>film &amp; video</v>
      </c>
      <c r="R91" t="str">
        <f t="shared" si="13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7">
        <f t="shared" si="9"/>
        <v>31.375</v>
      </c>
      <c r="Q92" t="str">
        <f t="shared" si="12"/>
        <v>film &amp; video</v>
      </c>
      <c r="R92" t="str">
        <f t="shared" si="13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7">
        <f t="shared" si="9"/>
        <v>78.260869565217391</v>
      </c>
      <c r="Q93" t="str">
        <f t="shared" si="12"/>
        <v>film &amp; video</v>
      </c>
      <c r="R93" t="str">
        <f t="shared" si="13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7">
        <f t="shared" si="9"/>
        <v>122.32558139534883</v>
      </c>
      <c r="Q94" t="str">
        <f t="shared" si="12"/>
        <v>film &amp; video</v>
      </c>
      <c r="R94" t="str">
        <f t="shared" si="13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</v>
      </c>
      <c r="P95" s="7">
        <f t="shared" si="9"/>
        <v>73.733333333333334</v>
      </c>
      <c r="Q95" t="str">
        <f t="shared" si="12"/>
        <v>film &amp; video</v>
      </c>
      <c r="R95" t="str">
        <f t="shared" si="13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7">
        <f t="shared" si="9"/>
        <v>21.666666666666668</v>
      </c>
      <c r="Q96" t="str">
        <f t="shared" si="12"/>
        <v>film &amp; video</v>
      </c>
      <c r="R96" t="str">
        <f t="shared" si="13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7">
        <f t="shared" si="9"/>
        <v>21.904761904761905</v>
      </c>
      <c r="Q97" t="str">
        <f t="shared" si="12"/>
        <v>film &amp; video</v>
      </c>
      <c r="R97" t="str">
        <f t="shared" si="13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7">
        <f t="shared" si="9"/>
        <v>50.588235294117645</v>
      </c>
      <c r="Q98" t="str">
        <f t="shared" si="12"/>
        <v>film &amp; video</v>
      </c>
      <c r="R98" t="str">
        <f t="shared" si="13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7">
        <f t="shared" si="9"/>
        <v>53.125</v>
      </c>
      <c r="Q99" t="str">
        <f t="shared" si="12"/>
        <v>film &amp; video</v>
      </c>
      <c r="R99" t="str">
        <f t="shared" si="13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7">
        <f t="shared" si="9"/>
        <v>56.666666666666664</v>
      </c>
      <c r="Q100" t="str">
        <f t="shared" si="12"/>
        <v>film &amp; video</v>
      </c>
      <c r="R100" t="str">
        <f t="shared" si="13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7">
        <f t="shared" si="9"/>
        <v>40.776666666666664</v>
      </c>
      <c r="Q101" t="str">
        <f t="shared" si="12"/>
        <v>film &amp; video</v>
      </c>
      <c r="R101" t="str">
        <f t="shared" si="13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7">
        <f t="shared" si="9"/>
        <v>192.30769230769232</v>
      </c>
      <c r="Q102" t="str">
        <f t="shared" si="12"/>
        <v>film &amp; video</v>
      </c>
      <c r="R102" t="str">
        <f t="shared" si="13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7">
        <f t="shared" si="9"/>
        <v>100</v>
      </c>
      <c r="Q103" t="str">
        <f t="shared" si="12"/>
        <v>film &amp; video</v>
      </c>
      <c r="R103" t="str">
        <f t="shared" si="13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</v>
      </c>
      <c r="P104" s="7">
        <f t="shared" si="9"/>
        <v>117.92307692307692</v>
      </c>
      <c r="Q104" t="str">
        <f t="shared" si="12"/>
        <v>film &amp; video</v>
      </c>
      <c r="R104" t="str">
        <f t="shared" si="13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7">
        <f t="shared" si="9"/>
        <v>27.897959183673468</v>
      </c>
      <c r="Q105" t="str">
        <f t="shared" si="12"/>
        <v>film &amp; video</v>
      </c>
      <c r="R105" t="str">
        <f t="shared" si="13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7">
        <f t="shared" si="9"/>
        <v>60</v>
      </c>
      <c r="Q106" t="str">
        <f t="shared" si="12"/>
        <v>film &amp; video</v>
      </c>
      <c r="R106" t="str">
        <f t="shared" si="13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107.40909090909091</v>
      </c>
      <c r="P107" s="7">
        <f t="shared" si="9"/>
        <v>39.383333333333333</v>
      </c>
      <c r="Q107" t="str">
        <f t="shared" si="12"/>
        <v>film &amp; video</v>
      </c>
      <c r="R107" t="str">
        <f t="shared" si="13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100.5</v>
      </c>
      <c r="P108" s="7">
        <f t="shared" si="9"/>
        <v>186.11111111111111</v>
      </c>
      <c r="Q108" t="str">
        <f t="shared" si="12"/>
        <v>film &amp; video</v>
      </c>
      <c r="R108" t="str">
        <f t="shared" si="13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7">
        <f t="shared" si="9"/>
        <v>111.37681159420291</v>
      </c>
      <c r="Q109" t="str">
        <f t="shared" si="12"/>
        <v>film &amp; video</v>
      </c>
      <c r="R109" t="str">
        <f t="shared" si="13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246.66666666666666</v>
      </c>
      <c r="P110" s="7">
        <f t="shared" si="9"/>
        <v>78.723404255319153</v>
      </c>
      <c r="Q110" t="str">
        <f t="shared" si="12"/>
        <v>film &amp; video</v>
      </c>
      <c r="R110" t="str">
        <f t="shared" si="13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219.5</v>
      </c>
      <c r="P111" s="7">
        <f t="shared" si="9"/>
        <v>46.702127659574465</v>
      </c>
      <c r="Q111" t="str">
        <f t="shared" si="12"/>
        <v>film &amp; video</v>
      </c>
      <c r="R111" t="str">
        <f t="shared" si="13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7">
        <f t="shared" si="9"/>
        <v>65.384615384615387</v>
      </c>
      <c r="Q112" t="str">
        <f t="shared" si="12"/>
        <v>film &amp; video</v>
      </c>
      <c r="R112" t="str">
        <f t="shared" si="13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7">
        <f t="shared" si="9"/>
        <v>102.0754716981132</v>
      </c>
      <c r="Q113" t="str">
        <f t="shared" si="12"/>
        <v>film &amp; video</v>
      </c>
      <c r="R113" t="str">
        <f t="shared" si="13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7">
        <f t="shared" si="9"/>
        <v>64.197530864197532</v>
      </c>
      <c r="Q114" t="str">
        <f t="shared" si="12"/>
        <v>film &amp; video</v>
      </c>
      <c r="R114" t="str">
        <f t="shared" si="13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7">
        <f t="shared" si="9"/>
        <v>90.384615384615387</v>
      </c>
      <c r="Q115" t="str">
        <f t="shared" si="12"/>
        <v>film &amp; video</v>
      </c>
      <c r="R115" t="str">
        <f t="shared" si="13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103.33333333333333</v>
      </c>
      <c r="P116" s="7">
        <f t="shared" si="9"/>
        <v>88.571428571428569</v>
      </c>
      <c r="Q116" t="str">
        <f t="shared" si="12"/>
        <v>film &amp; video</v>
      </c>
      <c r="R116" t="str">
        <f t="shared" si="13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140.44444444444446</v>
      </c>
      <c r="P117" s="7">
        <f t="shared" si="9"/>
        <v>28.727272727272727</v>
      </c>
      <c r="Q117" t="str">
        <f t="shared" si="12"/>
        <v>film &amp; video</v>
      </c>
      <c r="R117" t="str">
        <f t="shared" si="13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7">
        <f t="shared" si="9"/>
        <v>69.78947368421052</v>
      </c>
      <c r="Q118" t="str">
        <f t="shared" si="12"/>
        <v>film &amp; video</v>
      </c>
      <c r="R118" t="str">
        <f t="shared" si="13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100.49377777777778</v>
      </c>
      <c r="P119" s="7">
        <f t="shared" si="9"/>
        <v>167.48962962962963</v>
      </c>
      <c r="Q119" t="str">
        <f t="shared" si="12"/>
        <v>film &amp; video</v>
      </c>
      <c r="R119" t="str">
        <f t="shared" si="13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113.0316</v>
      </c>
      <c r="P120" s="7">
        <f t="shared" si="9"/>
        <v>144.91230769230768</v>
      </c>
      <c r="Q120" t="str">
        <f t="shared" si="12"/>
        <v>film &amp; video</v>
      </c>
      <c r="R120" t="str">
        <f t="shared" si="13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104.55692307692307</v>
      </c>
      <c r="P121" s="7">
        <f t="shared" si="9"/>
        <v>91.840540540540545</v>
      </c>
      <c r="Q121" t="str">
        <f t="shared" si="12"/>
        <v>film &amp; video</v>
      </c>
      <c r="R121" t="str">
        <f t="shared" si="13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1.4285714285714285E-2</v>
      </c>
      <c r="P122" s="7">
        <f t="shared" si="9"/>
        <v>10</v>
      </c>
      <c r="Q122" t="str">
        <f t="shared" si="12"/>
        <v>film &amp; video</v>
      </c>
      <c r="R122" t="str">
        <f t="shared" si="13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7">
        <f t="shared" si="9"/>
        <v>1</v>
      </c>
      <c r="Q123" t="str">
        <f t="shared" si="12"/>
        <v>film &amp; video</v>
      </c>
      <c r="R123" t="str">
        <f t="shared" si="13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7" t="e">
        <f t="shared" si="9"/>
        <v>#DIV/0!</v>
      </c>
      <c r="Q124" t="str">
        <f t="shared" si="12"/>
        <v>film &amp; video</v>
      </c>
      <c r="R124" t="str">
        <f t="shared" si="13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7">
        <f t="shared" si="9"/>
        <v>25.166666666666668</v>
      </c>
      <c r="Q125" t="str">
        <f t="shared" si="12"/>
        <v>film &amp; video</v>
      </c>
      <c r="R125" t="str">
        <f t="shared" si="13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7" t="e">
        <f t="shared" si="9"/>
        <v>#DIV/0!</v>
      </c>
      <c r="Q126" t="str">
        <f t="shared" si="12"/>
        <v>film &amp; video</v>
      </c>
      <c r="R126" t="str">
        <f t="shared" si="13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</v>
      </c>
      <c r="P127" s="7">
        <f t="shared" si="9"/>
        <v>11.666666666666666</v>
      </c>
      <c r="Q127" t="str">
        <f t="shared" si="12"/>
        <v>film &amp; video</v>
      </c>
      <c r="R127" t="str">
        <f t="shared" si="13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7">
        <f t="shared" si="9"/>
        <v>106.69230769230769</v>
      </c>
      <c r="Q128" t="str">
        <f t="shared" si="12"/>
        <v>film &amp; video</v>
      </c>
      <c r="R128" t="str">
        <f t="shared" si="13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7">
        <f t="shared" si="9"/>
        <v>47.5</v>
      </c>
      <c r="Q129" t="str">
        <f t="shared" si="12"/>
        <v>film &amp; video</v>
      </c>
      <c r="R129" t="str">
        <f t="shared" si="13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7">
        <f t="shared" si="9"/>
        <v>311.16666666666669</v>
      </c>
      <c r="Q130" t="str">
        <f t="shared" si="12"/>
        <v>film &amp; video</v>
      </c>
      <c r="R130" t="str">
        <f t="shared" si="13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100*E131/D131</f>
        <v>0</v>
      </c>
      <c r="P131" s="7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7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7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7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7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7">
        <f t="shared" si="15"/>
        <v>46.178571428571431</v>
      </c>
      <c r="Q143" t="str">
        <f t="shared" ref="Q143:Q206" si="18">LEFT(N143, SEARCH("/",N143,1)-1)</f>
        <v>film &amp; video</v>
      </c>
      <c r="R143" t="str">
        <f t="shared" ref="R143:R206" si="19">MID(N143,SEARCH("/",N143,1)+1,LEN(N143))</f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0.33333333333333331</v>
      </c>
      <c r="P144" s="7">
        <f t="shared" si="15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e">
        <f t="shared" si="15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7">
        <f t="shared" si="15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7">
        <f t="shared" si="15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7">
        <f t="shared" si="15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e">
        <f t="shared" si="15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7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0.92</v>
      </c>
      <c r="P151" s="7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7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5.6000000000000001E-2</v>
      </c>
      <c r="P153" s="7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7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7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2.6666666666666665</v>
      </c>
      <c r="P156" s="7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7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7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7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e">
        <f t="shared" si="15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7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e">
        <f t="shared" si="15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7">
        <f t="shared" si="15"/>
        <v>5</v>
      </c>
      <c r="Q163" t="str">
        <f t="shared" si="18"/>
        <v>film &amp; video</v>
      </c>
      <c r="R163" t="str">
        <f t="shared" si="19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7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e">
        <f t="shared" si="15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7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e">
        <f t="shared" si="15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7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7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7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</v>
      </c>
      <c r="P171" s="7">
        <f t="shared" si="15"/>
        <v>56</v>
      </c>
      <c r="Q171" t="str">
        <f t="shared" si="18"/>
        <v>film &amp; video</v>
      </c>
      <c r="R171" t="str">
        <f t="shared" si="19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7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7">
        <f t="shared" si="15"/>
        <v>1</v>
      </c>
      <c r="Q173" t="str">
        <f t="shared" si="18"/>
        <v>film &amp; video</v>
      </c>
      <c r="R173" t="str">
        <f t="shared" si="19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e">
        <f t="shared" si="15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e">
        <f t="shared" si="15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e">
        <f t="shared" si="15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7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e">
        <f t="shared" si="15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7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e">
        <f t="shared" si="15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7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7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7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e">
        <f t="shared" si="15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7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</v>
      </c>
      <c r="P186" s="7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7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e">
        <f t="shared" si="15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7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e">
        <f t="shared" si="15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6.9000000000000006E-2</v>
      </c>
      <c r="P191" s="7">
        <f t="shared" si="15"/>
        <v>69</v>
      </c>
      <c r="Q191" t="str">
        <f t="shared" si="18"/>
        <v>film &amp; video</v>
      </c>
      <c r="R191" t="str">
        <f t="shared" si="19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7">
        <f t="shared" si="15"/>
        <v>50</v>
      </c>
      <c r="Q192" t="str">
        <f t="shared" si="18"/>
        <v>film &amp; video</v>
      </c>
      <c r="R192" t="str">
        <f t="shared" si="19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7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7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100*E195/D195</f>
        <v>0</v>
      </c>
      <c r="P195" s="7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7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7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41.857142857142854</v>
      </c>
      <c r="P198" s="7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7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1.1160000000000001</v>
      </c>
      <c r="P200" s="7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7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26.192499999999999</v>
      </c>
      <c r="P202" s="7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</v>
      </c>
      <c r="P203" s="7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7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7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7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7">
        <f t="shared" si="21"/>
        <v>76.470588235294116</v>
      </c>
      <c r="Q207" t="str">
        <f t="shared" ref="Q207:Q270" si="24">LEFT(N207, SEARCH("/",N207,1)-1)</f>
        <v>film &amp; video</v>
      </c>
      <c r="R207" t="str">
        <f t="shared" ref="R207:R270" si="25">MID(N207,SEARCH("/",N207,1)+1,LEN(N207))</f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7" t="e">
        <f t="shared" si="21"/>
        <v>#DIV/0!</v>
      </c>
      <c r="Q208" t="str">
        <f t="shared" si="24"/>
        <v>film &amp; video</v>
      </c>
      <c r="R208" t="str">
        <f t="shared" si="25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7">
        <f t="shared" si="21"/>
        <v>163.84615384615384</v>
      </c>
      <c r="Q209" t="str">
        <f t="shared" si="24"/>
        <v>film &amp; video</v>
      </c>
      <c r="R209" t="str">
        <f t="shared" si="25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7" t="e">
        <f t="shared" si="21"/>
        <v>#DIV/0!</v>
      </c>
      <c r="Q210" t="str">
        <f t="shared" si="24"/>
        <v>film &amp; video</v>
      </c>
      <c r="R210" t="str">
        <f t="shared" si="25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7" t="e">
        <f t="shared" si="21"/>
        <v>#DIV/0!</v>
      </c>
      <c r="Q211" t="str">
        <f t="shared" si="24"/>
        <v>film &amp; video</v>
      </c>
      <c r="R211" t="str">
        <f t="shared" si="25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7">
        <f t="shared" si="21"/>
        <v>91.818181818181813</v>
      </c>
      <c r="Q212" t="str">
        <f t="shared" si="24"/>
        <v>film &amp; video</v>
      </c>
      <c r="R212" t="str">
        <f t="shared" si="25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7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7">
        <f t="shared" si="21"/>
        <v>1</v>
      </c>
      <c r="Q214" t="str">
        <f t="shared" si="24"/>
        <v>film &amp; video</v>
      </c>
      <c r="R214" t="str">
        <f t="shared" si="25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7">
        <f t="shared" si="21"/>
        <v>20</v>
      </c>
      <c r="Q215" t="str">
        <f t="shared" si="24"/>
        <v>film &amp; video</v>
      </c>
      <c r="R215" t="str">
        <f t="shared" si="25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7">
        <f t="shared" si="21"/>
        <v>1</v>
      </c>
      <c r="Q216" t="str">
        <f t="shared" si="24"/>
        <v>film &amp; video</v>
      </c>
      <c r="R216" t="str">
        <f t="shared" si="25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7">
        <f t="shared" si="21"/>
        <v>10</v>
      </c>
      <c r="Q217" t="str">
        <f t="shared" si="24"/>
        <v>film &amp; video</v>
      </c>
      <c r="R217" t="str">
        <f t="shared" si="25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55.698439999999998</v>
      </c>
      <c r="P218" s="7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7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7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</v>
      </c>
      <c r="P221" s="7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7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7" t="e">
        <f t="shared" si="21"/>
        <v>#DIV/0!</v>
      </c>
      <c r="Q223" t="str">
        <f t="shared" si="24"/>
        <v>film &amp; video</v>
      </c>
      <c r="R223" t="str">
        <f t="shared" si="25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7">
        <f t="shared" si="21"/>
        <v>65</v>
      </c>
      <c r="Q224" t="str">
        <f t="shared" si="24"/>
        <v>film &amp; video</v>
      </c>
      <c r="R224" t="str">
        <f t="shared" si="25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7" t="e">
        <f t="shared" si="21"/>
        <v>#DIV/0!</v>
      </c>
      <c r="Q225" t="str">
        <f t="shared" si="24"/>
        <v>film &amp; video</v>
      </c>
      <c r="R225" t="str">
        <f t="shared" si="25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7" t="e">
        <f t="shared" si="21"/>
        <v>#DIV/0!</v>
      </c>
      <c r="Q226" t="str">
        <f t="shared" si="24"/>
        <v>film &amp; video</v>
      </c>
      <c r="R226" t="str">
        <f t="shared" si="25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7" t="e">
        <f t="shared" si="21"/>
        <v>#DIV/0!</v>
      </c>
      <c r="Q227" t="str">
        <f t="shared" si="24"/>
        <v>film &amp; video</v>
      </c>
      <c r="R227" t="str">
        <f t="shared" si="25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7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7" t="e">
        <f t="shared" si="21"/>
        <v>#DIV/0!</v>
      </c>
      <c r="Q229" t="str">
        <f t="shared" si="24"/>
        <v>film &amp; video</v>
      </c>
      <c r="R229" t="str">
        <f t="shared" si="25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7" t="e">
        <f t="shared" si="21"/>
        <v>#DIV/0!</v>
      </c>
      <c r="Q230" t="str">
        <f t="shared" si="24"/>
        <v>film &amp; video</v>
      </c>
      <c r="R230" t="str">
        <f t="shared" si="25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7" t="e">
        <f t="shared" si="21"/>
        <v>#DIV/0!</v>
      </c>
      <c r="Q231" t="str">
        <f t="shared" si="24"/>
        <v>film &amp; video</v>
      </c>
      <c r="R231" t="str">
        <f t="shared" si="25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7">
        <f t="shared" si="21"/>
        <v>30</v>
      </c>
      <c r="Q232" t="str">
        <f t="shared" si="24"/>
        <v>film &amp; video</v>
      </c>
      <c r="R232" t="str">
        <f t="shared" si="25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7" t="e">
        <f t="shared" si="21"/>
        <v>#DIV/0!</v>
      </c>
      <c r="Q233" t="str">
        <f t="shared" si="24"/>
        <v>film &amp; video</v>
      </c>
      <c r="R233" t="str">
        <f t="shared" si="25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7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7" t="e">
        <f t="shared" si="21"/>
        <v>#DIV/0!</v>
      </c>
      <c r="Q235" t="str">
        <f t="shared" si="24"/>
        <v>film &amp; video</v>
      </c>
      <c r="R235" t="str">
        <f t="shared" si="25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7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7" t="e">
        <f t="shared" si="21"/>
        <v>#DIV/0!</v>
      </c>
      <c r="Q237" t="str">
        <f t="shared" si="24"/>
        <v>film &amp; video</v>
      </c>
      <c r="R237" t="str">
        <f t="shared" si="25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7" t="e">
        <f t="shared" si="21"/>
        <v>#DIV/0!</v>
      </c>
      <c r="Q238" t="str">
        <f t="shared" si="24"/>
        <v>film &amp; video</v>
      </c>
      <c r="R238" t="str">
        <f t="shared" si="25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0.33333333333333331</v>
      </c>
      <c r="P239" s="7">
        <f t="shared" si="21"/>
        <v>50</v>
      </c>
      <c r="Q239" t="str">
        <f t="shared" si="24"/>
        <v>film &amp; video</v>
      </c>
      <c r="R239" t="str">
        <f t="shared" si="25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7" t="e">
        <f t="shared" si="21"/>
        <v>#DIV/0!</v>
      </c>
      <c r="Q240" t="str">
        <f t="shared" si="24"/>
        <v>film &amp; video</v>
      </c>
      <c r="R240" t="str">
        <f t="shared" si="25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7">
        <f t="shared" si="21"/>
        <v>50</v>
      </c>
      <c r="Q241" t="str">
        <f t="shared" si="24"/>
        <v>film &amp; video</v>
      </c>
      <c r="R241" t="str">
        <f t="shared" si="25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7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7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113.46153846153847</v>
      </c>
      <c r="P244" s="7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7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113.75714285714285</v>
      </c>
      <c r="P246" s="7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103.72</v>
      </c>
      <c r="P247" s="7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305.45999999999998</v>
      </c>
      <c r="P248" s="7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7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7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7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105.58333333333333</v>
      </c>
      <c r="P252" s="7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125.57142857142857</v>
      </c>
      <c r="P253" s="7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7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100.73333333333333</v>
      </c>
      <c r="P255" s="7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7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7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7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100*E259/D259</f>
        <v>106.7264857142857</v>
      </c>
      <c r="P259" s="7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7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7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7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7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7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7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118.2</v>
      </c>
      <c r="P266" s="7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7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7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131.62883248730964</v>
      </c>
      <c r="P269" s="7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7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7">
        <f t="shared" si="27"/>
        <v>92.251735588972423</v>
      </c>
      <c r="Q271" t="str">
        <f t="shared" ref="Q271:Q334" si="30">LEFT(N271, SEARCH("/",N271,1)-1)</f>
        <v>film &amp; video</v>
      </c>
      <c r="R271" t="str">
        <f t="shared" ref="R271:R334" si="31">MID(N271,SEARCH("/",N271,1)+1,LEN(N271))</f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7">
        <f t="shared" si="27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104.68</v>
      </c>
      <c r="P273" s="7">
        <f t="shared" si="27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177.43366666666665</v>
      </c>
      <c r="P274" s="7">
        <f t="shared" si="27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7">
        <f t="shared" si="27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7">
        <f t="shared" si="27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7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7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110.38153846153845</v>
      </c>
      <c r="P279" s="7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7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7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7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7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7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7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7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7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109.15333333333334</v>
      </c>
      <c r="P288" s="7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176.3</v>
      </c>
      <c r="P289" s="7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103.21062000000001</v>
      </c>
      <c r="P290" s="7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</v>
      </c>
      <c r="P291" s="7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106.68444444444444</v>
      </c>
      <c r="P292" s="7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7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7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7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7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7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7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7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108.9324126984127</v>
      </c>
      <c r="P300" s="7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178.95249999999999</v>
      </c>
      <c r="P301" s="7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7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118.735</v>
      </c>
      <c r="P303" s="7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7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7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231.64705882352942</v>
      </c>
      <c r="P306" s="7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130.33333333333334</v>
      </c>
      <c r="P307" s="7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7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111.31818181818181</v>
      </c>
      <c r="P309" s="7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105.56666666666666</v>
      </c>
      <c r="P310" s="7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118.94444444444444</v>
      </c>
      <c r="P311" s="7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7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7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111.875</v>
      </c>
      <c r="P314" s="7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7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</v>
      </c>
      <c r="P316" s="7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7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7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7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7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7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</v>
      </c>
      <c r="P322" s="7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100*E323/D323</f>
        <v>102.66285714285715</v>
      </c>
      <c r="P323" s="7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7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7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7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7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7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7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103.6144</v>
      </c>
      <c r="P330" s="7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7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7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106.605</v>
      </c>
      <c r="P333" s="7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7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7">
        <f t="shared" si="33"/>
        <v>188.31203007518798</v>
      </c>
      <c r="Q335" t="str">
        <f t="shared" ref="Q335:Q398" si="36">LEFT(N335, SEARCH("/",N335,1)-1)</f>
        <v>film &amp; video</v>
      </c>
      <c r="R335" t="str">
        <f t="shared" ref="R335:R398" si="37">MID(N335,SEARCH("/",N335,1)+1,LEN(N335))</f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7">
        <f t="shared" si="33"/>
        <v>146.65217391304347</v>
      </c>
      <c r="Q336" t="str">
        <f t="shared" si="36"/>
        <v>film &amp; video</v>
      </c>
      <c r="R336" t="str">
        <f t="shared" si="37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7">
        <f t="shared" si="33"/>
        <v>109.1875</v>
      </c>
      <c r="Q337" t="str">
        <f t="shared" si="36"/>
        <v>film &amp; video</v>
      </c>
      <c r="R337" t="str">
        <f t="shared" si="37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116.83911999999999</v>
      </c>
      <c r="P338" s="7">
        <f t="shared" si="33"/>
        <v>59.249046653144013</v>
      </c>
      <c r="Q338" t="str">
        <f t="shared" si="36"/>
        <v>film &amp; video</v>
      </c>
      <c r="R338" t="str">
        <f t="shared" si="37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101.16833333333334</v>
      </c>
      <c r="P339" s="7">
        <f t="shared" si="33"/>
        <v>97.904838709677421</v>
      </c>
      <c r="Q339" t="str">
        <f t="shared" si="36"/>
        <v>film &amp; video</v>
      </c>
      <c r="R339" t="str">
        <f t="shared" si="37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</v>
      </c>
      <c r="P340" s="7">
        <f t="shared" si="33"/>
        <v>70.000169491525426</v>
      </c>
      <c r="Q340" t="str">
        <f t="shared" si="36"/>
        <v>film &amp; video</v>
      </c>
      <c r="R340" t="str">
        <f t="shared" si="37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7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7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106.71428571428571</v>
      </c>
      <c r="P343" s="7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100.3664</v>
      </c>
      <c r="P344" s="7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102.02863333333333</v>
      </c>
      <c r="P345" s="7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7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7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7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111.59050000000001</v>
      </c>
      <c r="P349" s="7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7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7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114.76</v>
      </c>
      <c r="P352" s="7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127.34117647058824</v>
      </c>
      <c r="P353" s="7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7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7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7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7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102.69240000000001</v>
      </c>
      <c r="P358" s="7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7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103.08799999999999</v>
      </c>
      <c r="P360" s="7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104.85537190082644</v>
      </c>
      <c r="P361" s="7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7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7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124.15933781686498</v>
      </c>
      <c r="P364" s="7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101.33333333333333</v>
      </c>
      <c r="P365" s="7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110.16142857142857</v>
      </c>
      <c r="P366" s="7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103.97333333333333</v>
      </c>
      <c r="P367" s="7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7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7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104.11199999999999</v>
      </c>
      <c r="P370" s="7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7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7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7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125.33333333333333</v>
      </c>
      <c r="P374" s="7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7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7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7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105.95918367346938</v>
      </c>
      <c r="P378" s="7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114.4</v>
      </c>
      <c r="P379" s="7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111.76666666666667</v>
      </c>
      <c r="P380" s="7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</v>
      </c>
      <c r="P381" s="7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7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104.73</v>
      </c>
      <c r="P383" s="7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255.83333333333334</v>
      </c>
      <c r="P384" s="7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7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7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100*E387/D387</f>
        <v>105.982</v>
      </c>
      <c r="P387" s="7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7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213.98947368421054</v>
      </c>
      <c r="P389" s="7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</v>
      </c>
      <c r="P390" s="7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7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7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7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7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7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7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</v>
      </c>
      <c r="P397" s="7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7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7">
        <f t="shared" si="39"/>
        <v>56.460043668122275</v>
      </c>
      <c r="Q399" t="str">
        <f t="shared" ref="Q399:Q462" si="42">LEFT(N399, SEARCH("/",N399,1)-1)</f>
        <v>film &amp; video</v>
      </c>
      <c r="R399" t="str">
        <f t="shared" ref="R399:R462" si="43">MID(N399,SEARCH("/",N399,1)+1,LEN(N399))</f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</v>
      </c>
      <c r="P400" s="7">
        <f t="shared" si="39"/>
        <v>140.1044776119403</v>
      </c>
      <c r="Q400" t="str">
        <f t="shared" si="42"/>
        <v>film &amp; video</v>
      </c>
      <c r="R400" t="str">
        <f t="shared" si="43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106.80500000000001</v>
      </c>
      <c r="P401" s="7">
        <f t="shared" si="39"/>
        <v>224.85263157894738</v>
      </c>
      <c r="Q401" t="str">
        <f t="shared" si="42"/>
        <v>film &amp; video</v>
      </c>
      <c r="R401" t="str">
        <f t="shared" si="43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7">
        <f t="shared" si="39"/>
        <v>181.13306451612902</v>
      </c>
      <c r="Q402" t="str">
        <f t="shared" si="42"/>
        <v>film &amp; video</v>
      </c>
      <c r="R402" t="str">
        <f t="shared" si="43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7">
        <f t="shared" si="39"/>
        <v>711.04109589041093</v>
      </c>
      <c r="Q403" t="str">
        <f t="shared" si="42"/>
        <v>film &amp; video</v>
      </c>
      <c r="R403" t="str">
        <f t="shared" si="43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7">
        <f t="shared" si="39"/>
        <v>65.883720930232556</v>
      </c>
      <c r="Q404" t="str">
        <f t="shared" si="42"/>
        <v>film &amp; video</v>
      </c>
      <c r="R404" t="str">
        <f t="shared" si="43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105.26</v>
      </c>
      <c r="P405" s="7">
        <f t="shared" si="39"/>
        <v>75.185714285714283</v>
      </c>
      <c r="Q405" t="str">
        <f t="shared" si="42"/>
        <v>film &amp; video</v>
      </c>
      <c r="R405" t="str">
        <f t="shared" si="43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7">
        <f t="shared" si="39"/>
        <v>133.14391143911439</v>
      </c>
      <c r="Q406" t="str">
        <f t="shared" si="42"/>
        <v>film &amp; video</v>
      </c>
      <c r="R406" t="str">
        <f t="shared" si="43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7">
        <f t="shared" si="39"/>
        <v>55.2</v>
      </c>
      <c r="Q407" t="str">
        <f t="shared" si="42"/>
        <v>film &amp; video</v>
      </c>
      <c r="R407" t="str">
        <f t="shared" si="43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7">
        <f t="shared" si="39"/>
        <v>86.163714285714292</v>
      </c>
      <c r="Q408" t="str">
        <f t="shared" si="42"/>
        <v>film &amp; video</v>
      </c>
      <c r="R408" t="str">
        <f t="shared" si="43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</v>
      </c>
      <c r="P409" s="7">
        <f t="shared" si="39"/>
        <v>92.318181818181813</v>
      </c>
      <c r="Q409" t="str">
        <f t="shared" si="42"/>
        <v>film &amp; video</v>
      </c>
      <c r="R409" t="str">
        <f t="shared" si="43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7">
        <f t="shared" si="39"/>
        <v>160.16473684210527</v>
      </c>
      <c r="Q410" t="str">
        <f t="shared" si="42"/>
        <v>film &amp; video</v>
      </c>
      <c r="R410" t="str">
        <f t="shared" si="43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7">
        <f t="shared" si="39"/>
        <v>45.6</v>
      </c>
      <c r="Q411" t="str">
        <f t="shared" si="42"/>
        <v>film &amp; video</v>
      </c>
      <c r="R411" t="str">
        <f t="shared" si="43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128.30000000000001</v>
      </c>
      <c r="P412" s="7">
        <f t="shared" si="39"/>
        <v>183.28571428571428</v>
      </c>
      <c r="Q412" t="str">
        <f t="shared" si="42"/>
        <v>film &amp; video</v>
      </c>
      <c r="R412" t="str">
        <f t="shared" si="43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7">
        <f t="shared" si="39"/>
        <v>125.78838174273859</v>
      </c>
      <c r="Q413" t="str">
        <f t="shared" si="42"/>
        <v>film &amp; video</v>
      </c>
      <c r="R413" t="str">
        <f t="shared" si="43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7">
        <f t="shared" si="39"/>
        <v>57.654545454545456</v>
      </c>
      <c r="Q414" t="str">
        <f t="shared" si="42"/>
        <v>film &amp; video</v>
      </c>
      <c r="R414" t="str">
        <f t="shared" si="43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7">
        <f t="shared" si="39"/>
        <v>78.660818713450297</v>
      </c>
      <c r="Q415" t="str">
        <f t="shared" si="42"/>
        <v>film &amp; video</v>
      </c>
      <c r="R415" t="str">
        <f t="shared" si="43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7">
        <f t="shared" si="39"/>
        <v>91.480769230769226</v>
      </c>
      <c r="Q416" t="str">
        <f t="shared" si="42"/>
        <v>film &amp; video</v>
      </c>
      <c r="R416" t="str">
        <f t="shared" si="43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7">
        <f t="shared" si="39"/>
        <v>68.09809523809524</v>
      </c>
      <c r="Q417" t="str">
        <f t="shared" si="42"/>
        <v>film &amp; video</v>
      </c>
      <c r="R417" t="str">
        <f t="shared" si="43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</v>
      </c>
      <c r="P418" s="7">
        <f t="shared" si="39"/>
        <v>48.086800000000004</v>
      </c>
      <c r="Q418" t="str">
        <f t="shared" si="42"/>
        <v>film &amp; video</v>
      </c>
      <c r="R418" t="str">
        <f t="shared" si="43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7">
        <f t="shared" si="39"/>
        <v>202.42307692307693</v>
      </c>
      <c r="Q419" t="str">
        <f t="shared" si="42"/>
        <v>film &amp; video</v>
      </c>
      <c r="R419" t="str">
        <f t="shared" si="43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7">
        <f t="shared" si="39"/>
        <v>216.75</v>
      </c>
      <c r="Q420" t="str">
        <f t="shared" si="42"/>
        <v>film &amp; video</v>
      </c>
      <c r="R420" t="str">
        <f t="shared" si="43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7">
        <f t="shared" si="39"/>
        <v>110.06849315068493</v>
      </c>
      <c r="Q421" t="str">
        <f t="shared" si="42"/>
        <v>film &amp; video</v>
      </c>
      <c r="R421" t="str">
        <f t="shared" si="43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0.43939393939393939</v>
      </c>
      <c r="P422" s="7">
        <f t="shared" si="39"/>
        <v>4.833333333333333</v>
      </c>
      <c r="Q422" t="str">
        <f t="shared" si="42"/>
        <v>film &amp; video</v>
      </c>
      <c r="R422" t="str">
        <f t="shared" si="43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7">
        <f t="shared" si="39"/>
        <v>50.166666666666664</v>
      </c>
      <c r="Q423" t="str">
        <f t="shared" si="42"/>
        <v>film &amp; video</v>
      </c>
      <c r="R423" t="str">
        <f t="shared" si="43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7">
        <f t="shared" si="39"/>
        <v>35.833333333333336</v>
      </c>
      <c r="Q424" t="str">
        <f t="shared" si="42"/>
        <v>film &amp; video</v>
      </c>
      <c r="R424" t="str">
        <f t="shared" si="43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7">
        <f t="shared" si="39"/>
        <v>11.76923076923077</v>
      </c>
      <c r="Q425" t="str">
        <f t="shared" si="42"/>
        <v>film &amp; video</v>
      </c>
      <c r="R425" t="str">
        <f t="shared" si="43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6.7966666666666669</v>
      </c>
      <c r="P426" s="7">
        <f t="shared" si="39"/>
        <v>40.78</v>
      </c>
      <c r="Q426" t="str">
        <f t="shared" si="42"/>
        <v>film &amp; video</v>
      </c>
      <c r="R426" t="str">
        <f t="shared" si="43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7">
        <f t="shared" si="39"/>
        <v>3</v>
      </c>
      <c r="Q427" t="str">
        <f t="shared" si="42"/>
        <v>film &amp; video</v>
      </c>
      <c r="R427" t="str">
        <f t="shared" si="43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1.33</v>
      </c>
      <c r="P428" s="7">
        <f t="shared" si="39"/>
        <v>16.625</v>
      </c>
      <c r="Q428" t="str">
        <f t="shared" si="42"/>
        <v>film &amp; video</v>
      </c>
      <c r="R428" t="str">
        <f t="shared" si="43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7" t="e">
        <f t="shared" si="39"/>
        <v>#DIV/0!</v>
      </c>
      <c r="Q429" t="str">
        <f t="shared" si="42"/>
        <v>film &amp; video</v>
      </c>
      <c r="R429" t="str">
        <f t="shared" si="43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5.6333333333333337</v>
      </c>
      <c r="P430" s="7">
        <f t="shared" si="39"/>
        <v>52</v>
      </c>
      <c r="Q430" t="str">
        <f t="shared" si="42"/>
        <v>film &amp; video</v>
      </c>
      <c r="R430" t="str">
        <f t="shared" si="43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7" t="e">
        <f t="shared" si="39"/>
        <v>#DIV/0!</v>
      </c>
      <c r="Q431" t="str">
        <f t="shared" si="42"/>
        <v>film &amp; video</v>
      </c>
      <c r="R431" t="str">
        <f t="shared" si="43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7">
        <f t="shared" si="39"/>
        <v>4.8</v>
      </c>
      <c r="Q432" t="str">
        <f t="shared" si="42"/>
        <v>film &amp; video</v>
      </c>
      <c r="R432" t="str">
        <f t="shared" si="43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7">
        <f t="shared" si="39"/>
        <v>51.875</v>
      </c>
      <c r="Q433" t="str">
        <f t="shared" si="42"/>
        <v>film &amp; video</v>
      </c>
      <c r="R433" t="str">
        <f t="shared" si="43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7">
        <f t="shared" si="39"/>
        <v>71.25</v>
      </c>
      <c r="Q434" t="str">
        <f t="shared" si="42"/>
        <v>film &amp; video</v>
      </c>
      <c r="R434" t="str">
        <f t="shared" si="43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7" t="e">
        <f t="shared" si="39"/>
        <v>#DIV/0!</v>
      </c>
      <c r="Q435" t="str">
        <f t="shared" si="42"/>
        <v>film &amp; video</v>
      </c>
      <c r="R435" t="str">
        <f t="shared" si="43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7">
        <f t="shared" si="39"/>
        <v>62.5</v>
      </c>
      <c r="Q436" t="str">
        <f t="shared" si="42"/>
        <v>film &amp; video</v>
      </c>
      <c r="R436" t="str">
        <f t="shared" si="43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7">
        <f t="shared" si="39"/>
        <v>1</v>
      </c>
      <c r="Q437" t="str">
        <f t="shared" si="42"/>
        <v>film &amp; video</v>
      </c>
      <c r="R437" t="str">
        <f t="shared" si="43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7" t="e">
        <f t="shared" si="39"/>
        <v>#DIV/0!</v>
      </c>
      <c r="Q438" t="str">
        <f t="shared" si="42"/>
        <v>film &amp; video</v>
      </c>
      <c r="R438" t="str">
        <f t="shared" si="43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7" t="e">
        <f t="shared" si="39"/>
        <v>#DIV/0!</v>
      </c>
      <c r="Q439" t="str">
        <f t="shared" si="42"/>
        <v>film &amp; video</v>
      </c>
      <c r="R439" t="str">
        <f t="shared" si="43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9.3800000000000008</v>
      </c>
      <c r="P440" s="7">
        <f t="shared" si="39"/>
        <v>170.54545454545453</v>
      </c>
      <c r="Q440" t="str">
        <f t="shared" si="42"/>
        <v>film &amp; video</v>
      </c>
      <c r="R440" t="str">
        <f t="shared" si="43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7" t="e">
        <f t="shared" si="39"/>
        <v>#DIV/0!</v>
      </c>
      <c r="Q441" t="str">
        <f t="shared" si="42"/>
        <v>film &amp; video</v>
      </c>
      <c r="R441" t="str">
        <f t="shared" si="43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7">
        <f t="shared" si="39"/>
        <v>5</v>
      </c>
      <c r="Q442" t="str">
        <f t="shared" si="42"/>
        <v>film &amp; video</v>
      </c>
      <c r="R442" t="str">
        <f t="shared" si="43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7" t="e">
        <f t="shared" si="39"/>
        <v>#DIV/0!</v>
      </c>
      <c r="Q443" t="str">
        <f t="shared" si="42"/>
        <v>film &amp; video</v>
      </c>
      <c r="R443" t="str">
        <f t="shared" si="43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7">
        <f t="shared" si="39"/>
        <v>393.58823529411762</v>
      </c>
      <c r="Q444" t="str">
        <f t="shared" si="42"/>
        <v>film &amp; video</v>
      </c>
      <c r="R444" t="str">
        <f t="shared" si="43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7">
        <f t="shared" si="39"/>
        <v>5</v>
      </c>
      <c r="Q445" t="str">
        <f t="shared" si="42"/>
        <v>film &amp; video</v>
      </c>
      <c r="R445" t="str">
        <f t="shared" si="43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7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7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7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7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7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100*E451/D451</f>
        <v>2.25</v>
      </c>
      <c r="P451" s="7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7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7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7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7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</v>
      </c>
      <c r="P456" s="7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6.9230769230769235E-2</v>
      </c>
      <c r="P457" s="7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7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7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7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7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7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7" t="e">
        <f t="shared" si="45"/>
        <v>#DIV/0!</v>
      </c>
      <c r="Q463" t="str">
        <f t="shared" ref="Q463:Q526" si="48">LEFT(N463, SEARCH("/",N463,1)-1)</f>
        <v>film &amp; video</v>
      </c>
      <c r="R463" t="str">
        <f t="shared" ref="R463:R526" si="49">MID(N463,SEARCH("/",N463,1)+1,LEN(N463))</f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7" t="e">
        <f t="shared" si="45"/>
        <v>#DIV/0!</v>
      </c>
      <c r="Q464" t="str">
        <f t="shared" si="48"/>
        <v>film &amp; video</v>
      </c>
      <c r="R464" t="str">
        <f t="shared" si="49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7">
        <f t="shared" si="45"/>
        <v>113.63636363636364</v>
      </c>
      <c r="Q465" t="str">
        <f t="shared" si="48"/>
        <v>film &amp; video</v>
      </c>
      <c r="R465" t="str">
        <f t="shared" si="49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7">
        <f t="shared" si="45"/>
        <v>1</v>
      </c>
      <c r="Q466" t="str">
        <f t="shared" si="48"/>
        <v>film &amp; video</v>
      </c>
      <c r="R466" t="str">
        <f t="shared" si="49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7">
        <f t="shared" si="45"/>
        <v>17.25</v>
      </c>
      <c r="Q467" t="str">
        <f t="shared" si="48"/>
        <v>film &amp; video</v>
      </c>
      <c r="R467" t="str">
        <f t="shared" si="49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7">
        <f t="shared" si="45"/>
        <v>15.2</v>
      </c>
      <c r="Q468" t="str">
        <f t="shared" si="48"/>
        <v>film &amp; video</v>
      </c>
      <c r="R468" t="str">
        <f t="shared" si="49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7">
        <f t="shared" si="45"/>
        <v>110.64102564102564</v>
      </c>
      <c r="Q469" t="str">
        <f t="shared" si="48"/>
        <v>film &amp; video</v>
      </c>
      <c r="R469" t="str">
        <f t="shared" si="49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7" t="e">
        <f t="shared" si="45"/>
        <v>#DIV/0!</v>
      </c>
      <c r="Q470" t="str">
        <f t="shared" si="48"/>
        <v>film &amp; video</v>
      </c>
      <c r="R470" t="str">
        <f t="shared" si="49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7" t="e">
        <f t="shared" si="45"/>
        <v>#DIV/0!</v>
      </c>
      <c r="Q471" t="str">
        <f t="shared" si="48"/>
        <v>film &amp; video</v>
      </c>
      <c r="R471" t="str">
        <f t="shared" si="49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7">
        <f t="shared" si="45"/>
        <v>25.5</v>
      </c>
      <c r="Q472" t="str">
        <f t="shared" si="48"/>
        <v>film &amp; video</v>
      </c>
      <c r="R472" t="str">
        <f t="shared" si="49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7">
        <f t="shared" si="45"/>
        <v>38.476470588235294</v>
      </c>
      <c r="Q473" t="str">
        <f t="shared" si="48"/>
        <v>film &amp; video</v>
      </c>
      <c r="R473" t="str">
        <f t="shared" si="49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7">
        <f t="shared" si="45"/>
        <v>28.2</v>
      </c>
      <c r="Q474" t="str">
        <f t="shared" si="48"/>
        <v>film &amp; video</v>
      </c>
      <c r="R474" t="str">
        <f t="shared" si="49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7">
        <f t="shared" si="45"/>
        <v>61.5</v>
      </c>
      <c r="Q475" t="str">
        <f t="shared" si="48"/>
        <v>film &amp; video</v>
      </c>
      <c r="R475" t="str">
        <f t="shared" si="49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7">
        <f t="shared" si="45"/>
        <v>1</v>
      </c>
      <c r="Q476" t="str">
        <f t="shared" si="48"/>
        <v>film &amp; video</v>
      </c>
      <c r="R476" t="str">
        <f t="shared" si="49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7" t="e">
        <f t="shared" si="45"/>
        <v>#DIV/0!</v>
      </c>
      <c r="Q477" t="str">
        <f t="shared" si="48"/>
        <v>film &amp; video</v>
      </c>
      <c r="R477" t="str">
        <f t="shared" si="49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7">
        <f t="shared" si="45"/>
        <v>39.569274193548388</v>
      </c>
      <c r="Q478" t="str">
        <f t="shared" si="48"/>
        <v>film &amp; video</v>
      </c>
      <c r="R478" t="str">
        <f t="shared" si="49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7" t="e">
        <f t="shared" si="45"/>
        <v>#DIV/0!</v>
      </c>
      <c r="Q479" t="str">
        <f t="shared" si="48"/>
        <v>film &amp; video</v>
      </c>
      <c r="R479" t="str">
        <f t="shared" si="49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7" t="e">
        <f t="shared" si="45"/>
        <v>#DIV/0!</v>
      </c>
      <c r="Q480" t="str">
        <f t="shared" si="48"/>
        <v>film &amp; video</v>
      </c>
      <c r="R480" t="str">
        <f t="shared" si="49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7">
        <f t="shared" si="45"/>
        <v>88.8</v>
      </c>
      <c r="Q481" t="str">
        <f t="shared" si="48"/>
        <v>film &amp; video</v>
      </c>
      <c r="R481" t="str">
        <f t="shared" si="49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7">
        <f t="shared" si="45"/>
        <v>55.457142857142856</v>
      </c>
      <c r="Q482" t="str">
        <f t="shared" si="48"/>
        <v>film &amp; video</v>
      </c>
      <c r="R482" t="str">
        <f t="shared" si="49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7">
        <f t="shared" si="45"/>
        <v>87.142857142857139</v>
      </c>
      <c r="Q483" t="str">
        <f t="shared" si="48"/>
        <v>film &amp; video</v>
      </c>
      <c r="R483" t="str">
        <f t="shared" si="49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7">
        <f t="shared" si="45"/>
        <v>10</v>
      </c>
      <c r="Q484" t="str">
        <f t="shared" si="48"/>
        <v>film &amp; video</v>
      </c>
      <c r="R484" t="str">
        <f t="shared" si="49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7">
        <f t="shared" si="45"/>
        <v>51.224489795918366</v>
      </c>
      <c r="Q485" t="str">
        <f t="shared" si="48"/>
        <v>film &amp; video</v>
      </c>
      <c r="R485" t="str">
        <f t="shared" si="49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7">
        <f t="shared" si="45"/>
        <v>13.545454545454545</v>
      </c>
      <c r="Q486" t="str">
        <f t="shared" si="48"/>
        <v>film &amp; video</v>
      </c>
      <c r="R486" t="str">
        <f t="shared" si="49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7">
        <f t="shared" si="45"/>
        <v>66.520080000000007</v>
      </c>
      <c r="Q487" t="str">
        <f t="shared" si="48"/>
        <v>film &amp; video</v>
      </c>
      <c r="R487" t="str">
        <f t="shared" si="49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7">
        <f t="shared" si="45"/>
        <v>50</v>
      </c>
      <c r="Q488" t="str">
        <f t="shared" si="48"/>
        <v>film &amp; video</v>
      </c>
      <c r="R488" t="str">
        <f t="shared" si="49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7" t="e">
        <f t="shared" si="45"/>
        <v>#DIV/0!</v>
      </c>
      <c r="Q489" t="str">
        <f t="shared" si="48"/>
        <v>film &amp; video</v>
      </c>
      <c r="R489" t="str">
        <f t="shared" si="49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7" t="e">
        <f t="shared" si="45"/>
        <v>#DIV/0!</v>
      </c>
      <c r="Q490" t="str">
        <f t="shared" si="48"/>
        <v>film &amp; video</v>
      </c>
      <c r="R490" t="str">
        <f t="shared" si="49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7">
        <f t="shared" si="45"/>
        <v>71.666666666666671</v>
      </c>
      <c r="Q491" t="str">
        <f t="shared" si="48"/>
        <v>film &amp; video</v>
      </c>
      <c r="R491" t="str">
        <f t="shared" si="49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7" t="e">
        <f t="shared" si="45"/>
        <v>#DIV/0!</v>
      </c>
      <c r="Q492" t="str">
        <f t="shared" si="48"/>
        <v>film &amp; video</v>
      </c>
      <c r="R492" t="str">
        <f t="shared" si="49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7" t="e">
        <f t="shared" si="45"/>
        <v>#DIV/0!</v>
      </c>
      <c r="Q493" t="str">
        <f t="shared" si="48"/>
        <v>film &amp; video</v>
      </c>
      <c r="R493" t="str">
        <f t="shared" si="49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7" t="e">
        <f t="shared" si="45"/>
        <v>#DIV/0!</v>
      </c>
      <c r="Q494" t="str">
        <f t="shared" si="48"/>
        <v>film &amp; video</v>
      </c>
      <c r="R494" t="str">
        <f t="shared" si="49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7" t="e">
        <f t="shared" si="45"/>
        <v>#DIV/0!</v>
      </c>
      <c r="Q495" t="str">
        <f t="shared" si="48"/>
        <v>film &amp; video</v>
      </c>
      <c r="R495" t="str">
        <f t="shared" si="49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7">
        <f t="shared" si="45"/>
        <v>10.333333333333334</v>
      </c>
      <c r="Q496" t="str">
        <f t="shared" si="48"/>
        <v>film &amp; video</v>
      </c>
      <c r="R496" t="str">
        <f t="shared" si="49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7" t="e">
        <f t="shared" si="45"/>
        <v>#DIV/0!</v>
      </c>
      <c r="Q497" t="str">
        <f t="shared" si="48"/>
        <v>film &amp; video</v>
      </c>
      <c r="R497" t="str">
        <f t="shared" si="49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7">
        <f t="shared" si="45"/>
        <v>1</v>
      </c>
      <c r="Q498" t="str">
        <f t="shared" si="48"/>
        <v>film &amp; video</v>
      </c>
      <c r="R498" t="str">
        <f t="shared" si="49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7">
        <f t="shared" si="45"/>
        <v>10</v>
      </c>
      <c r="Q499" t="str">
        <f t="shared" si="48"/>
        <v>film &amp; video</v>
      </c>
      <c r="R499" t="str">
        <f t="shared" si="49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4.5985132395404555</v>
      </c>
      <c r="P500" s="7">
        <f t="shared" si="45"/>
        <v>136.09090909090909</v>
      </c>
      <c r="Q500" t="str">
        <f t="shared" si="48"/>
        <v>film &amp; video</v>
      </c>
      <c r="R500" t="str">
        <f t="shared" si="49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7">
        <f t="shared" si="45"/>
        <v>73.461538461538467</v>
      </c>
      <c r="Q501" t="str">
        <f t="shared" si="48"/>
        <v>film &amp; video</v>
      </c>
      <c r="R501" t="str">
        <f t="shared" si="49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3.3076923076923075</v>
      </c>
      <c r="P502" s="7">
        <f t="shared" si="45"/>
        <v>53.75</v>
      </c>
      <c r="Q502" t="str">
        <f t="shared" si="48"/>
        <v>film &amp; video</v>
      </c>
      <c r="R502" t="str">
        <f t="shared" si="49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7" t="e">
        <f t="shared" si="45"/>
        <v>#DIV/0!</v>
      </c>
      <c r="Q503" t="str">
        <f t="shared" si="48"/>
        <v>film &amp; video</v>
      </c>
      <c r="R503" t="str">
        <f t="shared" si="49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7">
        <f t="shared" si="45"/>
        <v>57.5</v>
      </c>
      <c r="Q504" t="str">
        <f t="shared" si="48"/>
        <v>film &amp; video</v>
      </c>
      <c r="R504" t="str">
        <f t="shared" si="49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7">
        <f t="shared" si="45"/>
        <v>12.666666666666666</v>
      </c>
      <c r="Q505" t="str">
        <f t="shared" si="48"/>
        <v>film &amp; video</v>
      </c>
      <c r="R505" t="str">
        <f t="shared" si="49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7">
        <f t="shared" si="45"/>
        <v>67</v>
      </c>
      <c r="Q506" t="str">
        <f t="shared" si="48"/>
        <v>film &amp; video</v>
      </c>
      <c r="R506" t="str">
        <f t="shared" si="49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0.43333333333333335</v>
      </c>
      <c r="P507" s="7">
        <f t="shared" si="45"/>
        <v>3.7142857142857144</v>
      </c>
      <c r="Q507" t="str">
        <f t="shared" si="48"/>
        <v>film &amp; video</v>
      </c>
      <c r="R507" t="str">
        <f t="shared" si="49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7">
        <f t="shared" si="45"/>
        <v>250</v>
      </c>
      <c r="Q508" t="str">
        <f t="shared" si="48"/>
        <v>film &amp; video</v>
      </c>
      <c r="R508" t="str">
        <f t="shared" si="49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7">
        <f t="shared" si="45"/>
        <v>64</v>
      </c>
      <c r="Q509" t="str">
        <f t="shared" si="48"/>
        <v>film &amp; video</v>
      </c>
      <c r="R509" t="str">
        <f t="shared" si="49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7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7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7" t="e">
        <f t="shared" si="45"/>
        <v>#DIV/0!</v>
      </c>
      <c r="Q512" t="str">
        <f t="shared" si="48"/>
        <v>film &amp; video</v>
      </c>
      <c r="R512" t="str">
        <f t="shared" si="49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7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0.13750000000000001</v>
      </c>
      <c r="P514" s="7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100*E515/D515</f>
        <v>13.923999999999999</v>
      </c>
      <c r="P515" s="7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7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7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7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7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7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7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7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7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7">
        <f t="shared" si="51"/>
        <v>110.96774193548387</v>
      </c>
      <c r="Q524" t="str">
        <f t="shared" si="48"/>
        <v>theater</v>
      </c>
      <c r="R524" t="str">
        <f t="shared" si="49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7">
        <f t="shared" si="51"/>
        <v>71.785714285714292</v>
      </c>
      <c r="Q525" t="str">
        <f t="shared" si="48"/>
        <v>theater</v>
      </c>
      <c r="R525" t="str">
        <f t="shared" si="49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108.67285714285714</v>
      </c>
      <c r="P526" s="7">
        <f t="shared" si="51"/>
        <v>29.258076923076924</v>
      </c>
      <c r="Q526" t="str">
        <f t="shared" si="48"/>
        <v>theater</v>
      </c>
      <c r="R526" t="str">
        <f t="shared" si="49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7">
        <f t="shared" si="51"/>
        <v>1000</v>
      </c>
      <c r="Q527" t="str">
        <f t="shared" ref="Q527:Q590" si="54">LEFT(N527, SEARCH("/",N527,1)-1)</f>
        <v>theater</v>
      </c>
      <c r="R527" t="str">
        <f t="shared" ref="R527:R590" si="55">MID(N527,SEARCH("/",N527,1)+1,LEN(N527))</f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114</v>
      </c>
      <c r="P528" s="7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7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115.65217391304348</v>
      </c>
      <c r="P530" s="7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7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107.7826725403818</v>
      </c>
      <c r="P532" s="7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7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7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7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104.66666666666667</v>
      </c>
      <c r="P536" s="7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102.5</v>
      </c>
      <c r="P537" s="7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118.25757575757575</v>
      </c>
      <c r="P538" s="7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7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7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7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7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7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4.0000000000000002E-4</v>
      </c>
      <c r="P544" s="7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7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7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27.384</v>
      </c>
      <c r="P547" s="7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7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7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7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2.72</v>
      </c>
      <c r="P551" s="7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</v>
      </c>
      <c r="P552" s="7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7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7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7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7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7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7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0.91066666666666662</v>
      </c>
      <c r="P559" s="7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7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2.0833333333333332E-2</v>
      </c>
      <c r="P561" s="7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7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7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7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9.0666666666666673E-2</v>
      </c>
      <c r="P565" s="7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7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7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7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7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7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7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7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7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7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7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7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7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7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100*E579/D579</f>
        <v>0.2</v>
      </c>
      <c r="P579" s="7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7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7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7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7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7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7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7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7" t="e">
        <f t="shared" si="57"/>
        <v>#DIV/0!</v>
      </c>
      <c r="Q587" t="str">
        <f t="shared" si="54"/>
        <v>technology</v>
      </c>
      <c r="R587" t="str">
        <f t="shared" si="55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0.56000000000000005</v>
      </c>
      <c r="P588" s="7">
        <f t="shared" si="57"/>
        <v>14</v>
      </c>
      <c r="Q588" t="str">
        <f t="shared" si="54"/>
        <v>technology</v>
      </c>
      <c r="R588" t="str">
        <f t="shared" si="55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7">
        <f t="shared" si="57"/>
        <v>389.28571428571428</v>
      </c>
      <c r="Q589" t="str">
        <f t="shared" si="54"/>
        <v>technology</v>
      </c>
      <c r="R589" t="str">
        <f t="shared" si="55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3.3444444444444446</v>
      </c>
      <c r="P590" s="7">
        <f t="shared" si="57"/>
        <v>150.5</v>
      </c>
      <c r="Q590" t="str">
        <f t="shared" si="54"/>
        <v>technology</v>
      </c>
      <c r="R590" t="str">
        <f t="shared" si="55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7">
        <f t="shared" si="57"/>
        <v>1</v>
      </c>
      <c r="Q591" t="str">
        <f t="shared" ref="Q591:Q654" si="60">LEFT(N591, SEARCH("/",N591,1)-1)</f>
        <v>technology</v>
      </c>
      <c r="R591" t="str">
        <f t="shared" ref="R591:R654" si="61">MID(N591,SEARCH("/",N591,1)+1,LEN(N591))</f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7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7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7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7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7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7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7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7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7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7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7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</v>
      </c>
      <c r="P603" s="7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7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7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7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7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7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7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0.97399999999999998</v>
      </c>
      <c r="P610" s="7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0.64102564102564108</v>
      </c>
      <c r="P611" s="7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7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7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7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7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7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7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7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7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7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4.0000000000000003E-5</v>
      </c>
      <c r="P621" s="7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7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7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7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7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7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7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</v>
      </c>
      <c r="P628" s="7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7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7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0.17499999999999999</v>
      </c>
      <c r="P631" s="7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7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7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7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7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7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7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7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7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8.9999999999999993E-3</v>
      </c>
      <c r="P640" s="7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1E-4</v>
      </c>
      <c r="P641" s="7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7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100*E643/D643</f>
        <v>119.16249999999999</v>
      </c>
      <c r="P643" s="7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1460.4849999999999</v>
      </c>
      <c r="P644" s="7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105.80800000000001</v>
      </c>
      <c r="P645" s="7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300.11792000000003</v>
      </c>
      <c r="P646" s="7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7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7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7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7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7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7">
        <f t="shared" si="63"/>
        <v>35.125</v>
      </c>
      <c r="Q652" t="str">
        <f t="shared" si="60"/>
        <v>technology</v>
      </c>
      <c r="R652" t="str">
        <f t="shared" si="61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100.52800000000001</v>
      </c>
      <c r="P653" s="7">
        <f t="shared" si="63"/>
        <v>239.35238095238094</v>
      </c>
      <c r="Q653" t="str">
        <f t="shared" si="60"/>
        <v>technology</v>
      </c>
      <c r="R653" t="str">
        <f t="shared" si="61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100.46666666666667</v>
      </c>
      <c r="P654" s="7">
        <f t="shared" si="63"/>
        <v>107.64285714285714</v>
      </c>
      <c r="Q654" t="str">
        <f t="shared" si="60"/>
        <v>technology</v>
      </c>
      <c r="R654" t="str">
        <f t="shared" si="61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7">
        <f t="shared" si="63"/>
        <v>95.830623306233065</v>
      </c>
      <c r="Q655" t="str">
        <f t="shared" ref="Q655:Q718" si="66">LEFT(N655, SEARCH("/",N655,1)-1)</f>
        <v>technology</v>
      </c>
      <c r="R655" t="str">
        <f t="shared" ref="R655:R718" si="67">MID(N655,SEARCH("/",N655,1)+1,LEN(N655))</f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7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7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7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125.7</v>
      </c>
      <c r="P659" s="7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7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100.56666666666666</v>
      </c>
      <c r="P661" s="7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7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7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7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</v>
      </c>
      <c r="P665" s="7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7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7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7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7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4.5599999999999996</v>
      </c>
      <c r="P670" s="7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7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7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39.426666666666669</v>
      </c>
      <c r="P673" s="7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7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0.20499999999999999</v>
      </c>
      <c r="P675" s="7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7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7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7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7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3.8206896551724139</v>
      </c>
      <c r="P680" s="7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15.485964912280702</v>
      </c>
      <c r="P681" s="7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25.911999999999999</v>
      </c>
      <c r="P682" s="7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7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7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7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7.4837499999999997</v>
      </c>
      <c r="P686" s="7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</v>
      </c>
      <c r="P687" s="7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7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7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7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</v>
      </c>
      <c r="P691" s="7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7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7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6.53</v>
      </c>
      <c r="P694" s="7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7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7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7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7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46.38</v>
      </c>
      <c r="P699" s="7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7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82.422107692307691</v>
      </c>
      <c r="P701" s="7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7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7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7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7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0.87454545454545451</v>
      </c>
      <c r="P706" s="7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100*E707/D707</f>
        <v>0.97699999999999998</v>
      </c>
      <c r="P707" s="7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7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7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7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0.40666666666666668</v>
      </c>
      <c r="P711" s="7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7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7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7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7">
        <f t="shared" si="69"/>
        <v>199</v>
      </c>
      <c r="Q715" t="str">
        <f t="shared" si="66"/>
        <v>technology</v>
      </c>
      <c r="R715" t="str">
        <f t="shared" si="67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7">
        <f t="shared" si="69"/>
        <v>80.321428571428569</v>
      </c>
      <c r="Q716" t="str">
        <f t="shared" si="66"/>
        <v>technology</v>
      </c>
      <c r="R716" t="str">
        <f t="shared" si="67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7">
        <f t="shared" si="69"/>
        <v>115.75</v>
      </c>
      <c r="Q717" t="str">
        <f t="shared" si="66"/>
        <v>technology</v>
      </c>
      <c r="R717" t="str">
        <f t="shared" si="67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10.214285714285714</v>
      </c>
      <c r="P718" s="7">
        <f t="shared" si="69"/>
        <v>44.6875</v>
      </c>
      <c r="Q718" t="str">
        <f t="shared" si="66"/>
        <v>technology</v>
      </c>
      <c r="R718" t="str">
        <f t="shared" si="67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7">
        <f t="shared" si="69"/>
        <v>76.25</v>
      </c>
      <c r="Q719" t="str">
        <f t="shared" ref="Q719:Q782" si="72">LEFT(N719, SEARCH("/",N719,1)-1)</f>
        <v>technology</v>
      </c>
      <c r="R719" t="str">
        <f t="shared" ref="R719:R782" si="73">MID(N719,SEARCH("/",N719,1)+1,LEN(N719))</f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7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7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7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122.10975609756098</v>
      </c>
      <c r="P723" s="7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7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</v>
      </c>
      <c r="P725" s="7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105.47157142857142</v>
      </c>
      <c r="P726" s="7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</v>
      </c>
      <c r="P727" s="7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7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7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7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7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7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7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7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7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7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</v>
      </c>
      <c r="P737" s="7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7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122.4</v>
      </c>
      <c r="P739" s="7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106.73333333333333</v>
      </c>
      <c r="P740" s="7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158.33333333333334</v>
      </c>
      <c r="P741" s="7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7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102.26</v>
      </c>
      <c r="P743" s="7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110.71428571428571</v>
      </c>
      <c r="P744" s="7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7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</v>
      </c>
      <c r="P746" s="7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179.09909909909911</v>
      </c>
      <c r="P747" s="7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7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7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7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7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102.58775877587759</v>
      </c>
      <c r="P752" s="7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7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7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7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</v>
      </c>
      <c r="P756" s="7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7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7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7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7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</v>
      </c>
      <c r="P761" s="7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7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7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7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7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7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7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7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7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7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100*E771/D771</f>
        <v>41.4</v>
      </c>
      <c r="P771" s="7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7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7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7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0.85129023676509707</v>
      </c>
      <c r="P775" s="7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70.2</v>
      </c>
      <c r="P776" s="7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</v>
      </c>
      <c r="P777" s="7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7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</v>
      </c>
      <c r="P779" s="7">
        <f t="shared" si="75"/>
        <v>7</v>
      </c>
      <c r="Q779" t="str">
        <f t="shared" si="72"/>
        <v>publishing</v>
      </c>
      <c r="R779" t="str">
        <f t="shared" si="73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7">
        <f t="shared" si="75"/>
        <v>2</v>
      </c>
      <c r="Q780" t="str">
        <f t="shared" si="72"/>
        <v>publishing</v>
      </c>
      <c r="R780" t="str">
        <f t="shared" si="73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2.6666666666666665</v>
      </c>
      <c r="P781" s="7">
        <f t="shared" si="75"/>
        <v>66.666666666666671</v>
      </c>
      <c r="Q781" t="str">
        <f t="shared" si="72"/>
        <v>publishing</v>
      </c>
      <c r="R781" t="str">
        <f t="shared" si="73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7">
        <f t="shared" si="75"/>
        <v>38.518518518518519</v>
      </c>
      <c r="Q782" t="str">
        <f t="shared" si="72"/>
        <v>music</v>
      </c>
      <c r="R782" t="str">
        <f t="shared" si="73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7">
        <f t="shared" si="75"/>
        <v>42.609200000000001</v>
      </c>
      <c r="Q783" t="str">
        <f t="shared" ref="Q783:Q846" si="78">LEFT(N783, SEARCH("/",N783,1)-1)</f>
        <v>music</v>
      </c>
      <c r="R783" t="str">
        <f t="shared" ref="R783:R846" si="79">MID(N783,SEARCH("/",N783,1)+1,LEN(N783))</f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7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7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102.5</v>
      </c>
      <c r="P786" s="7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7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142.80000000000001</v>
      </c>
      <c r="P788" s="7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114.16666666666667</v>
      </c>
      <c r="P789" s="7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7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109.41176470588235</v>
      </c>
      <c r="P791" s="7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7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7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</v>
      </c>
      <c r="P794" s="7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102.77927272727273</v>
      </c>
      <c r="P795" s="7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</v>
      </c>
      <c r="P796" s="7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7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</v>
      </c>
      <c r="P798" s="7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7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7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7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152.13333333333333</v>
      </c>
      <c r="P802" s="7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7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101.33333333333333</v>
      </c>
      <c r="P804" s="7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123.26086956521739</v>
      </c>
      <c r="P805" s="7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7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7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7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7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7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103.77500000000001</v>
      </c>
      <c r="P811" s="7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7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7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7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7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7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7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7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137.11066666666667</v>
      </c>
      <c r="P819" s="7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7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108.75</v>
      </c>
      <c r="P821" s="7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7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7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7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7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7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</v>
      </c>
      <c r="P827" s="7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101.45454545454545</v>
      </c>
      <c r="P828" s="7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103.33333333333333</v>
      </c>
      <c r="P829" s="7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7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7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107.83333333333333</v>
      </c>
      <c r="P832" s="7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7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100.60706666666667</v>
      </c>
      <c r="P834" s="7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100*E835/D835</f>
        <v>101.66666666666667</v>
      </c>
      <c r="P835" s="7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131.01818181818183</v>
      </c>
      <c r="P836" s="7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</v>
      </c>
      <c r="P837" s="7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100.93040000000001</v>
      </c>
      <c r="P838" s="7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7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7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7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7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</v>
      </c>
      <c r="P843" s="7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7">
        <f t="shared" si="81"/>
        <v>66.871794871794876</v>
      </c>
      <c r="Q844" t="str">
        <f t="shared" si="78"/>
        <v>music</v>
      </c>
      <c r="R844" t="str">
        <f t="shared" si="79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7">
        <f t="shared" si="81"/>
        <v>63.102362204724407</v>
      </c>
      <c r="Q845" t="str">
        <f t="shared" si="78"/>
        <v>music</v>
      </c>
      <c r="R845" t="str">
        <f t="shared" si="79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7">
        <f t="shared" si="81"/>
        <v>36.628930817610062</v>
      </c>
      <c r="Q846" t="str">
        <f t="shared" si="78"/>
        <v>music</v>
      </c>
      <c r="R846" t="str">
        <f t="shared" si="79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7">
        <f t="shared" si="81"/>
        <v>34.005706214689269</v>
      </c>
      <c r="Q847" t="str">
        <f t="shared" ref="Q847:Q910" si="84">LEFT(N847, SEARCH("/",N847,1)-1)</f>
        <v>music</v>
      </c>
      <c r="R847" t="str">
        <f t="shared" ref="R847:R910" si="85">MID(N847,SEARCH("/",N847,1)+1,LEN(N847))</f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122.00090909090909</v>
      </c>
      <c r="P848" s="7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7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7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7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155.17500000000001</v>
      </c>
      <c r="P852" s="7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7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104.97142857142858</v>
      </c>
      <c r="P854" s="7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7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118.22050359712232</v>
      </c>
      <c r="P856" s="7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7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</v>
      </c>
      <c r="P858" s="7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7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7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</v>
      </c>
      <c r="P861" s="7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7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7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0.34</v>
      </c>
      <c r="P864" s="7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7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7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7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7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7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7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7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7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7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7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1.2857142857142858</v>
      </c>
      <c r="P875" s="7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24.333333333333332</v>
      </c>
      <c r="P876" s="7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7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7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7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7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30.666666666666668</v>
      </c>
      <c r="P881" s="7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7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7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7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7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7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7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7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7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7.2</v>
      </c>
      <c r="P890" s="7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7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4.166666666666667</v>
      </c>
      <c r="P892" s="7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7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7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7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7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7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7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100*E899/D899</f>
        <v>0</v>
      </c>
      <c r="P899" s="7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</v>
      </c>
      <c r="P900" s="7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7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7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7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7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7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7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7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7" t="e">
        <f t="shared" si="87"/>
        <v>#DIV/0!</v>
      </c>
      <c r="Q908" t="str">
        <f t="shared" si="84"/>
        <v>music</v>
      </c>
      <c r="R908" t="str">
        <f t="shared" si="85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7" t="e">
        <f t="shared" si="87"/>
        <v>#DIV/0!</v>
      </c>
      <c r="Q909" t="str">
        <f t="shared" si="84"/>
        <v>music</v>
      </c>
      <c r="R909" t="str">
        <f t="shared" si="85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7" t="e">
        <f t="shared" si="87"/>
        <v>#DIV/0!</v>
      </c>
      <c r="Q910" t="str">
        <f t="shared" si="84"/>
        <v>music</v>
      </c>
      <c r="R910" t="str">
        <f t="shared" si="85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7">
        <f t="shared" si="87"/>
        <v>65</v>
      </c>
      <c r="Q911" t="str">
        <f t="shared" ref="Q911:Q974" si="90">LEFT(N911, SEARCH("/",N911,1)-1)</f>
        <v>music</v>
      </c>
      <c r="R911" t="str">
        <f t="shared" ref="R911:R974" si="91">MID(N911,SEARCH("/",N911,1)+1,LEN(N911))</f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7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7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0.8571428571428571</v>
      </c>
      <c r="P914" s="7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7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7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7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7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7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7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7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7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7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7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2.2000000000000002</v>
      </c>
      <c r="P925" s="7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7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2.6666666666666665</v>
      </c>
      <c r="P927" s="7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7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7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10.862068965517242</v>
      </c>
      <c r="P930" s="7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7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7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</v>
      </c>
      <c r="P933" s="7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7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7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7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7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7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7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7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7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7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7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7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9.6333333333333329</v>
      </c>
      <c r="P945" s="7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13.326000000000001</v>
      </c>
      <c r="P946" s="7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7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1.9066666666666667</v>
      </c>
      <c r="P948" s="7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7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7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7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7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7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7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7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7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7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7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1.9416666666666667</v>
      </c>
      <c r="P959" s="7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11.328275684711329</v>
      </c>
      <c r="P960" s="7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7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7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100*E963/D963</f>
        <v>42.188421052631575</v>
      </c>
      <c r="P963" s="7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7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1.0771428571428572</v>
      </c>
      <c r="P965" s="7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7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7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14.8</v>
      </c>
      <c r="P968" s="7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17.809999999999999</v>
      </c>
      <c r="P969" s="7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7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7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7">
        <f t="shared" si="93"/>
        <v>164</v>
      </c>
      <c r="Q972" t="str">
        <f t="shared" si="90"/>
        <v>technology</v>
      </c>
      <c r="R972" t="str">
        <f t="shared" si="91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0.22600000000000001</v>
      </c>
      <c r="P973" s="7">
        <f t="shared" si="93"/>
        <v>45.2</v>
      </c>
      <c r="Q973" t="str">
        <f t="shared" si="90"/>
        <v>technology</v>
      </c>
      <c r="R973" t="str">
        <f t="shared" si="91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7">
        <f t="shared" si="93"/>
        <v>153.88888888888889</v>
      </c>
      <c r="Q974" t="str">
        <f t="shared" si="90"/>
        <v>technology</v>
      </c>
      <c r="R974" t="str">
        <f t="shared" si="91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2.0550000000000002</v>
      </c>
      <c r="P975" s="7">
        <f t="shared" si="93"/>
        <v>51.375</v>
      </c>
      <c r="Q975" t="str">
        <f t="shared" ref="Q975:Q1038" si="96">LEFT(N975, SEARCH("/",N975,1)-1)</f>
        <v>technology</v>
      </c>
      <c r="R975" t="str">
        <f t="shared" ref="R975:R1038" si="97">MID(N975,SEARCH("/",N975,1)+1,LEN(N975))</f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0.56000000000000005</v>
      </c>
      <c r="P976" s="7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2.6070000000000002</v>
      </c>
      <c r="P977" s="7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7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7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7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7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</v>
      </c>
      <c r="P982" s="7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7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7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29.506136117214712</v>
      </c>
      <c r="P985" s="7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7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7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7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7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7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7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7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7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0.46700000000000003</v>
      </c>
      <c r="P994" s="7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7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2.3344999999999998</v>
      </c>
      <c r="P996" s="7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7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7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7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</v>
      </c>
      <c r="P1000" s="7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7.7886666666666668</v>
      </c>
      <c r="P1001" s="7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7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7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29.602960296029604</v>
      </c>
      <c r="P1004" s="7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7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7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7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</v>
      </c>
      <c r="P1008" s="7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7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0.26737967914438504</v>
      </c>
      <c r="P1010" s="7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7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7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7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7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7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30.6</v>
      </c>
      <c r="P1016" s="7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2.6666666666666665</v>
      </c>
      <c r="P1017" s="7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7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7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7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7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7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7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7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7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118.63775</v>
      </c>
      <c r="P1026" s="7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100*E1027/D1027</f>
        <v>109.92831428571429</v>
      </c>
      <c r="P1027" s="7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100.00828571428572</v>
      </c>
      <c r="P1028" s="7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7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</v>
      </c>
      <c r="P1030" s="7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111.76</v>
      </c>
      <c r="P1031" s="7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342.1</v>
      </c>
      <c r="P1032" s="7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7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7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7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7">
        <f t="shared" si="99"/>
        <v>39.157168674698795</v>
      </c>
      <c r="Q1036" t="str">
        <f t="shared" si="96"/>
        <v>music</v>
      </c>
      <c r="R1036" t="str">
        <f t="shared" si="97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107.65217391304348</v>
      </c>
      <c r="P1037" s="7">
        <f t="shared" si="99"/>
        <v>65.15789473684211</v>
      </c>
      <c r="Q1037" t="str">
        <f t="shared" si="96"/>
        <v>music</v>
      </c>
      <c r="R1037" t="str">
        <f t="shared" si="97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7">
        <f t="shared" si="99"/>
        <v>23.963127962085309</v>
      </c>
      <c r="Q1038" t="str">
        <f t="shared" si="96"/>
        <v>music</v>
      </c>
      <c r="R1038" t="str">
        <f t="shared" si="97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7">
        <f t="shared" si="99"/>
        <v>48.61904761904762</v>
      </c>
      <c r="Q1039" t="str">
        <f t="shared" ref="Q1039:Q1102" si="102">LEFT(N1039, SEARCH("/",N1039,1)-1)</f>
        <v>music</v>
      </c>
      <c r="R1039" t="str">
        <f t="shared" ref="R1039:R1102" si="103">MID(N1039,SEARCH("/",N1039,1)+1,LEN(N1039))</f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7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7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7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7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7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7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7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2.66</v>
      </c>
      <c r="P1047" s="7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7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7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7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7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7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7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7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7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7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7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7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7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7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7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7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7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95.477386934673362</v>
      </c>
      <c r="P1064" s="7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7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7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7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7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7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7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7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</v>
      </c>
      <c r="P1072" s="7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7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7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1.3333333333333333</v>
      </c>
      <c r="P1075" s="7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6.3092592592592593</v>
      </c>
      <c r="P1076" s="7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7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7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7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7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7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7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7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0.56000000000000005</v>
      </c>
      <c r="P1084" s="7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</v>
      </c>
      <c r="P1085" s="7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7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7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8.3333333333333329E-2</v>
      </c>
      <c r="P1088" s="7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7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7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100*E1091/D1091</f>
        <v>7.8266666666666671</v>
      </c>
      <c r="P1091" s="7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7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7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7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7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7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7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7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7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7.2119999999999997</v>
      </c>
      <c r="P1100" s="7">
        <f t="shared" si="105"/>
        <v>81.954545454545453</v>
      </c>
      <c r="Q1100" t="str">
        <f t="shared" si="102"/>
        <v>games</v>
      </c>
      <c r="R1100" t="str">
        <f t="shared" si="103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7">
        <f t="shared" si="105"/>
        <v>25</v>
      </c>
      <c r="Q1101" t="str">
        <f t="shared" si="102"/>
        <v>games</v>
      </c>
      <c r="R1101" t="str">
        <f t="shared" si="103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7">
        <f t="shared" si="105"/>
        <v>10</v>
      </c>
      <c r="Q1102" t="str">
        <f t="shared" si="102"/>
        <v>games</v>
      </c>
      <c r="R1102" t="str">
        <f t="shared" si="103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7">
        <f t="shared" si="105"/>
        <v>6.833333333333333</v>
      </c>
      <c r="Q1103" t="str">
        <f t="shared" ref="Q1103:Q1166" si="108">LEFT(N1103, SEARCH("/",N1103,1)-1)</f>
        <v>games</v>
      </c>
      <c r="R1103" t="str">
        <f t="shared" ref="R1103:R1166" si="109">MID(N1103,SEARCH("/",N1103,1)+1,LEN(N1103))</f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7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1.62</v>
      </c>
      <c r="P1105" s="7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7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7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7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7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7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0.45</v>
      </c>
      <c r="P1111" s="7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7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7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35.537409090909094</v>
      </c>
      <c r="P1114" s="7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7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0.16666666666666666</v>
      </c>
      <c r="P1116" s="7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7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3.5704E-2</v>
      </c>
      <c r="P1118" s="7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7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7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0.23809523809523808</v>
      </c>
      <c r="P1121" s="7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7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7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7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7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7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7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7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1.6714285714285715</v>
      </c>
      <c r="P1129" s="7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7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7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7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7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7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0.66666666666666663</v>
      </c>
      <c r="P1135" s="7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7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7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6.4439140811455848</v>
      </c>
      <c r="P1138" s="7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7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7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7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7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7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7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7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7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7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7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7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7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7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7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7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5.6937499999999996</v>
      </c>
      <c r="P1154" s="7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100*E1155/D1155</f>
        <v>0.625</v>
      </c>
      <c r="P1155" s="7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7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7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7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7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0.46666666666666667</v>
      </c>
      <c r="P1160" s="7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7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7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7" t="e">
        <f t="shared" si="111"/>
        <v>#DIV/0!</v>
      </c>
      <c r="Q1163" t="str">
        <f t="shared" si="108"/>
        <v>food</v>
      </c>
      <c r="R1163" t="str">
        <f t="shared" si="109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5.8333333333333334E-2</v>
      </c>
      <c r="P1164" s="7">
        <f t="shared" si="111"/>
        <v>17.5</v>
      </c>
      <c r="Q1164" t="str">
        <f t="shared" si="108"/>
        <v>food</v>
      </c>
      <c r="R1164" t="str">
        <f t="shared" si="109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7" t="e">
        <f t="shared" si="111"/>
        <v>#DIV/0!</v>
      </c>
      <c r="Q1165" t="str">
        <f t="shared" si="108"/>
        <v>food</v>
      </c>
      <c r="R1165" t="str">
        <f t="shared" si="109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7" t="e">
        <f t="shared" si="111"/>
        <v>#DIV/0!</v>
      </c>
      <c r="Q1166" t="str">
        <f t="shared" si="108"/>
        <v>food</v>
      </c>
      <c r="R1166" t="str">
        <f t="shared" si="109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20.704999999999998</v>
      </c>
      <c r="P1167" s="7">
        <f t="shared" si="111"/>
        <v>82.82</v>
      </c>
      <c r="Q1167" t="str">
        <f t="shared" ref="Q1167:Q1230" si="114">LEFT(N1167, SEARCH("/",N1167,1)-1)</f>
        <v>food</v>
      </c>
      <c r="R1167" t="str">
        <f t="shared" ref="R1167:R1230" si="115">MID(N1167,SEARCH("/",N1167,1)+1,LEN(N1167))</f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19.14</v>
      </c>
      <c r="P1168" s="7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7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5.666666666666667</v>
      </c>
      <c r="P1170" s="7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0.17</v>
      </c>
      <c r="P1171" s="7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7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7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7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7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5.9066666666666663</v>
      </c>
      <c r="P1176" s="7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2.9249999999999998</v>
      </c>
      <c r="P1177" s="7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7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7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7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</v>
      </c>
      <c r="P1181" s="7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7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7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7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7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104.93636363636364</v>
      </c>
      <c r="P1186" s="7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7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106.73333333333333</v>
      </c>
      <c r="P1188" s="7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7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160.55000000000001</v>
      </c>
      <c r="P1190" s="7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7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7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7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7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7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7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7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269.91034482758619</v>
      </c>
      <c r="P1198" s="7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7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260.60000000000002</v>
      </c>
      <c r="P1200" s="7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101.31677953348382</v>
      </c>
      <c r="P1201" s="7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7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102.43783333333333</v>
      </c>
      <c r="P1203" s="7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7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102.45398773006134</v>
      </c>
      <c r="P1205" s="7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7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100.86153846153846</v>
      </c>
      <c r="P1207" s="7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115</v>
      </c>
      <c r="P1208" s="7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7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155.30000000000001</v>
      </c>
      <c r="P1210" s="7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7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254.315</v>
      </c>
      <c r="P1212" s="7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7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7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102.23076923076923</v>
      </c>
      <c r="P1215" s="7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7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786.08019999999999</v>
      </c>
      <c r="P1217" s="7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145.69999999999999</v>
      </c>
      <c r="P1218" s="7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100*E1219/D1219</f>
        <v>102.6</v>
      </c>
      <c r="P1219" s="7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7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7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103.76666666666667</v>
      </c>
      <c r="P1222" s="7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7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7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7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7.0666666666666664</v>
      </c>
      <c r="P1226" s="7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4.4000000000000004</v>
      </c>
      <c r="P1227" s="7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3.8740000000000001</v>
      </c>
      <c r="P1228" s="7">
        <f t="shared" si="117"/>
        <v>48.424999999999997</v>
      </c>
      <c r="Q1228" t="str">
        <f t="shared" si="114"/>
        <v>music</v>
      </c>
      <c r="R1228" t="str">
        <f t="shared" si="115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7" t="e">
        <f t="shared" si="117"/>
        <v>#DIV/0!</v>
      </c>
      <c r="Q1229" t="str">
        <f t="shared" si="114"/>
        <v>music</v>
      </c>
      <c r="R1229" t="str">
        <f t="shared" si="115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29.3</v>
      </c>
      <c r="P1230" s="7">
        <f t="shared" si="117"/>
        <v>61.041666666666664</v>
      </c>
      <c r="Q1230" t="str">
        <f t="shared" si="114"/>
        <v>music</v>
      </c>
      <c r="R1230" t="str">
        <f t="shared" si="115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7">
        <f t="shared" si="117"/>
        <v>25</v>
      </c>
      <c r="Q1231" t="str">
        <f t="shared" ref="Q1231:Q1294" si="120">LEFT(N1231, SEARCH("/",N1231,1)-1)</f>
        <v>music</v>
      </c>
      <c r="R1231" t="str">
        <f t="shared" ref="R1231:R1294" si="121">MID(N1231,SEARCH("/",N1231,1)+1,LEN(N1231))</f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7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7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7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</v>
      </c>
      <c r="P1235" s="7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7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7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7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7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7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7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3.0125000000000002</v>
      </c>
      <c r="P1242" s="7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50.74</v>
      </c>
      <c r="P1243" s="7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7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7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7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120.25</v>
      </c>
      <c r="P1247" s="7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7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122.14285714285714</v>
      </c>
      <c r="P1249" s="7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7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7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200.15333333333334</v>
      </c>
      <c r="P1252" s="7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7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7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7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7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7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7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7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213.14633333333333</v>
      </c>
      <c r="P1260" s="7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7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7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7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125.41538461538461</v>
      </c>
      <c r="P1264" s="7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7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7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7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7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7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7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7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7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7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7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103.5</v>
      </c>
      <c r="P1275" s="7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7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7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7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106.12433333333334</v>
      </c>
      <c r="P1279" s="7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7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110.77157238734419</v>
      </c>
      <c r="P1281" s="7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110.91186666666667</v>
      </c>
      <c r="P1282" s="7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100*E1283/D1283</f>
        <v>110.71428571428571</v>
      </c>
      <c r="P1283" s="7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7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7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7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101.65</v>
      </c>
      <c r="P1287" s="7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7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7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100.45</v>
      </c>
      <c r="P1290" s="7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7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7">
        <f t="shared" si="123"/>
        <v>44.186046511627907</v>
      </c>
      <c r="Q1292" t="str">
        <f t="shared" si="120"/>
        <v>theater</v>
      </c>
      <c r="R1292" t="str">
        <f t="shared" si="121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145.69999999999999</v>
      </c>
      <c r="P1293" s="7">
        <f t="shared" si="123"/>
        <v>104.07142857142857</v>
      </c>
      <c r="Q1293" t="str">
        <f t="shared" si="120"/>
        <v>theater</v>
      </c>
      <c r="R1293" t="str">
        <f t="shared" si="121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</v>
      </c>
      <c r="P1294" s="7">
        <f t="shared" si="123"/>
        <v>35.96153846153846</v>
      </c>
      <c r="Q1294" t="str">
        <f t="shared" si="120"/>
        <v>theater</v>
      </c>
      <c r="R1294" t="str">
        <f t="shared" si="121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7">
        <f t="shared" si="123"/>
        <v>127.79166666666667</v>
      </c>
      <c r="Q1295" t="str">
        <f t="shared" ref="Q1295:Q1358" si="126">LEFT(N1295, SEARCH("/",N1295,1)-1)</f>
        <v>theater</v>
      </c>
      <c r="R1295" t="str">
        <f t="shared" ref="R1295:R1358" si="127">MID(N1295,SEARCH("/",N1295,1)+1,LEN(N1295))</f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7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</v>
      </c>
      <c r="P1297" s="7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7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7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7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7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7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</v>
      </c>
      <c r="P1303" s="7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7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130.26085714285713</v>
      </c>
      <c r="P1305" s="7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7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25.976666666666667</v>
      </c>
      <c r="P1307" s="7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7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11.513999999999999</v>
      </c>
      <c r="P1309" s="7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</v>
      </c>
      <c r="P1310" s="7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7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7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7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7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7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7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7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7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5.7335000000000003</v>
      </c>
      <c r="P1319" s="7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7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7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7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7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7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7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7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2.4300000000000002</v>
      </c>
      <c r="P1327" s="7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7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7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7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0.81599999999999995</v>
      </c>
      <c r="P1331" s="7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7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7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7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7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7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19.760000000000002</v>
      </c>
      <c r="P1337" s="7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84.947000000000003</v>
      </c>
      <c r="P1338" s="7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7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7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6.6340000000000003</v>
      </c>
      <c r="P1341" s="7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7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7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7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7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7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100*E1347/D1347</f>
        <v>125</v>
      </c>
      <c r="P1347" s="7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7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7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101.87234042553192</v>
      </c>
      <c r="P1350" s="7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7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7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7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7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7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7">
        <f t="shared" si="129"/>
        <v>24.421875</v>
      </c>
      <c r="Q1356" t="str">
        <f t="shared" si="126"/>
        <v>publishing</v>
      </c>
      <c r="R1356" t="str">
        <f t="shared" si="127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122.68</v>
      </c>
      <c r="P1357" s="7">
        <f t="shared" si="129"/>
        <v>25.347107438016529</v>
      </c>
      <c r="Q1357" t="str">
        <f t="shared" si="126"/>
        <v>publishing</v>
      </c>
      <c r="R1357" t="str">
        <f t="shared" si="127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7">
        <f t="shared" si="129"/>
        <v>71.443218390804603</v>
      </c>
      <c r="Q1358" t="str">
        <f t="shared" si="126"/>
        <v>publishing</v>
      </c>
      <c r="R1358" t="str">
        <f t="shared" si="127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125.3</v>
      </c>
      <c r="P1359" s="7">
        <f t="shared" si="129"/>
        <v>38.553846153846152</v>
      </c>
      <c r="Q1359" t="str">
        <f t="shared" ref="Q1359:Q1422" si="132">LEFT(N1359, SEARCH("/",N1359,1)-1)</f>
        <v>publishing</v>
      </c>
      <c r="R1359" t="str">
        <f t="shared" ref="R1359:R1422" si="133">MID(N1359,SEARCH("/",N1359,1)+1,LEN(N1359))</f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7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7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7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7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7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7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7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7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</v>
      </c>
      <c r="P1368" s="7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7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7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7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103.66666666666667</v>
      </c>
      <c r="P1372" s="7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107.08672667523932</v>
      </c>
      <c r="P1373" s="7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7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7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7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7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252.48648648648648</v>
      </c>
      <c r="P1378" s="7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7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</v>
      </c>
      <c r="P1380" s="7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</v>
      </c>
      <c r="P1381" s="7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7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7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7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7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7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7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7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7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7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7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109.10714285714286</v>
      </c>
      <c r="P1392" s="7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7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</v>
      </c>
      <c r="P1394" s="7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</v>
      </c>
      <c r="P1395" s="7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7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111.88571428571429</v>
      </c>
      <c r="P1397" s="7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7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</v>
      </c>
      <c r="P1399" s="7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7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126.14444444444445</v>
      </c>
      <c r="P1401" s="7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167.42857142857142</v>
      </c>
      <c r="P1402" s="7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</v>
      </c>
      <c r="P1403" s="7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7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102.575</v>
      </c>
      <c r="P1405" s="7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7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7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7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7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7.2</v>
      </c>
      <c r="P1410" s="7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100*E1411/D1411</f>
        <v>0</v>
      </c>
      <c r="P1411" s="7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7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0.23333333333333334</v>
      </c>
      <c r="P1413" s="7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7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7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7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7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7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7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7">
        <f t="shared" si="135"/>
        <v>6</v>
      </c>
      <c r="Q1420" t="str">
        <f t="shared" si="132"/>
        <v>publishing</v>
      </c>
      <c r="R1420" t="str">
        <f t="shared" si="133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7">
        <f t="shared" si="135"/>
        <v>44.5</v>
      </c>
      <c r="Q1421" t="str">
        <f t="shared" si="132"/>
        <v>publishing</v>
      </c>
      <c r="R1421" t="str">
        <f t="shared" si="133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7">
        <f t="shared" si="135"/>
        <v>1</v>
      </c>
      <c r="Q1422" t="str">
        <f t="shared" si="132"/>
        <v>publishing</v>
      </c>
      <c r="R1422" t="str">
        <f t="shared" si="133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7">
        <f t="shared" si="135"/>
        <v>100</v>
      </c>
      <c r="Q1423" t="str">
        <f t="shared" ref="Q1423:Q1486" si="138">LEFT(N1423, SEARCH("/",N1423,1)-1)</f>
        <v>publishing</v>
      </c>
      <c r="R1423" t="str">
        <f t="shared" ref="R1423:R1486" si="139">MID(N1423,SEARCH("/",N1423,1)+1,LEN(N1423))</f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7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0.33333333333333331</v>
      </c>
      <c r="P1425" s="7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7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7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7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7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7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7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7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7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7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7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7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7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7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</v>
      </c>
      <c r="P1439" s="7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7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7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7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7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7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7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7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7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7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7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7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7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7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7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7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7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0.8571428571428571</v>
      </c>
      <c r="P1456" s="7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7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</v>
      </c>
      <c r="P1458" s="7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7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7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7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7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101.24460000000001</v>
      </c>
      <c r="P1463" s="7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7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7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7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7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107.8773125</v>
      </c>
      <c r="P1468" s="7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7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7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108.42485875706215</v>
      </c>
      <c r="P1471" s="7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7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7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7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100*E1475/D1475</f>
        <v>120.51600000000001</v>
      </c>
      <c r="P1475" s="7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7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7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7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7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7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7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7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7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7">
        <f t="shared" si="141"/>
        <v>5</v>
      </c>
      <c r="Q1484" t="str">
        <f t="shared" si="138"/>
        <v>publishing</v>
      </c>
      <c r="R1484" t="str">
        <f t="shared" si="139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7">
        <f t="shared" si="141"/>
        <v>25</v>
      </c>
      <c r="Q1485" t="str">
        <f t="shared" si="138"/>
        <v>publishing</v>
      </c>
      <c r="R1485" t="str">
        <f t="shared" si="139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7" t="e">
        <f t="shared" si="141"/>
        <v>#DIV/0!</v>
      </c>
      <c r="Q1486" t="str">
        <f t="shared" si="138"/>
        <v>publishing</v>
      </c>
      <c r="R1486" t="str">
        <f t="shared" si="139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7">
        <f t="shared" si="141"/>
        <v>50</v>
      </c>
      <c r="Q1487" t="str">
        <f t="shared" ref="Q1487:Q1550" si="144">LEFT(N1487, SEARCH("/",N1487,1)-1)</f>
        <v>publishing</v>
      </c>
      <c r="R1487" t="str">
        <f t="shared" ref="R1487:R1550" si="145">MID(N1487,SEARCH("/",N1487,1)+1,LEN(N1487))</f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7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7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7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7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7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8.3333333333333339</v>
      </c>
      <c r="P1493" s="7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7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7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7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7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7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7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7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7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7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166.33076923076922</v>
      </c>
      <c r="P1503" s="7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7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7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277.93846153846152</v>
      </c>
      <c r="P1506" s="7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7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7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7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110.76216216216216</v>
      </c>
      <c r="P1510" s="7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7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</v>
      </c>
      <c r="P1512" s="7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7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7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7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7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7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7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7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205.36666666666667</v>
      </c>
      <c r="P1520" s="7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7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7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7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7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124.84324324324324</v>
      </c>
      <c r="P1525" s="7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207</v>
      </c>
      <c r="P1526" s="7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</v>
      </c>
      <c r="P1527" s="7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7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110.44428571428571</v>
      </c>
      <c r="P1529" s="7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7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7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134.8257142857143</v>
      </c>
      <c r="P1532" s="7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7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</v>
      </c>
      <c r="P1534" s="7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145.13999999999999</v>
      </c>
      <c r="P1535" s="7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7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132.42500000000001</v>
      </c>
      <c r="P1537" s="7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7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100*E1539/D1539</f>
        <v>179.9</v>
      </c>
      <c r="P1539" s="7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102.62857142857143</v>
      </c>
      <c r="P1540" s="7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7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117.86666666666666</v>
      </c>
      <c r="P1542" s="7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7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7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7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7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7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7">
        <f t="shared" si="147"/>
        <v>26.272727272727273</v>
      </c>
      <c r="Q1548" t="str">
        <f t="shared" si="144"/>
        <v>photography</v>
      </c>
      <c r="R1548" t="str">
        <f t="shared" si="145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7" t="e">
        <f t="shared" si="147"/>
        <v>#DIV/0!</v>
      </c>
      <c r="Q1549" t="str">
        <f t="shared" si="144"/>
        <v>photography</v>
      </c>
      <c r="R1549" t="str">
        <f t="shared" si="145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7">
        <f t="shared" si="147"/>
        <v>60</v>
      </c>
      <c r="Q1550" t="str">
        <f t="shared" si="144"/>
        <v>photography</v>
      </c>
      <c r="R1550" t="str">
        <f t="shared" si="145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7">
        <f t="shared" si="147"/>
        <v>28.333333333333332</v>
      </c>
      <c r="Q1551" t="str">
        <f t="shared" ref="Q1551:Q1614" si="150">LEFT(N1551, SEARCH("/",N1551,1)-1)</f>
        <v>photography</v>
      </c>
      <c r="R1551" t="str">
        <f t="shared" ref="R1551:R1614" si="151">MID(N1551,SEARCH("/",N1551,1)+1,LEN(N1551))</f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13.466666666666667</v>
      </c>
      <c r="P1552" s="7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7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7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7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7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7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7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7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7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0.33333333333333331</v>
      </c>
      <c r="P1561" s="7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</v>
      </c>
      <c r="P1562" s="7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7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7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1.4166666666666667</v>
      </c>
      <c r="P1565" s="7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7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7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7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7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13.64</v>
      </c>
      <c r="P1570" s="7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7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7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7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7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7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7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7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7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0.55000000000000004</v>
      </c>
      <c r="P1579" s="7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10.80653663679494</v>
      </c>
      <c r="P1580" s="7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7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7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7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7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7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7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7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7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7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7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7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</v>
      </c>
      <c r="P1592" s="7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7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7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1.3636363636363636E-2</v>
      </c>
      <c r="P1595" s="7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7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0.28000000000000003</v>
      </c>
      <c r="P1597" s="7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2.3076923076923075</v>
      </c>
      <c r="P1598" s="7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7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7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7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</v>
      </c>
      <c r="P1602" s="7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100*E1603/D1603</f>
        <v>108.2492</v>
      </c>
      <c r="P1603" s="7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7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100.033</v>
      </c>
      <c r="P1605" s="7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7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100.69333333333333</v>
      </c>
      <c r="P1607" s="7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7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7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7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7">
        <f t="shared" si="153"/>
        <v>443.75</v>
      </c>
      <c r="Q1611" t="str">
        <f t="shared" si="150"/>
        <v>music</v>
      </c>
      <c r="R1611" t="str">
        <f t="shared" si="151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7">
        <f t="shared" si="153"/>
        <v>48.544642857142854</v>
      </c>
      <c r="Q1612" t="str">
        <f t="shared" si="150"/>
        <v>music</v>
      </c>
      <c r="R1612" t="str">
        <f t="shared" si="151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7">
        <f t="shared" si="153"/>
        <v>37.074074074074076</v>
      </c>
      <c r="Q1613" t="str">
        <f t="shared" si="150"/>
        <v>music</v>
      </c>
      <c r="R1613" t="str">
        <f t="shared" si="151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</v>
      </c>
      <c r="P1614" s="7">
        <f t="shared" si="153"/>
        <v>50</v>
      </c>
      <c r="Q1614" t="str">
        <f t="shared" si="150"/>
        <v>music</v>
      </c>
      <c r="R1614" t="str">
        <f t="shared" si="151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101.5</v>
      </c>
      <c r="P1615" s="7">
        <f t="shared" si="153"/>
        <v>39.03846153846154</v>
      </c>
      <c r="Q1615" t="str">
        <f t="shared" ref="Q1615:Q1678" si="156">LEFT(N1615, SEARCH("/",N1615,1)-1)</f>
        <v>music</v>
      </c>
      <c r="R1615" t="str">
        <f t="shared" ref="R1615:R1678" si="157">MID(N1615,SEARCH("/",N1615,1)+1,LEN(N1615))</f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102.7</v>
      </c>
      <c r="P1616" s="7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</v>
      </c>
      <c r="P1617" s="7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7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7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7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133.33333333333334</v>
      </c>
      <c r="P1621" s="7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113</v>
      </c>
      <c r="P1622" s="7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7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7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7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7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155.33333333333334</v>
      </c>
      <c r="P1627" s="7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</v>
      </c>
      <c r="P1628" s="7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7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7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103.66666666666667</v>
      </c>
      <c r="P1631" s="7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7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7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</v>
      </c>
      <c r="P1634" s="7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7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100.5</v>
      </c>
      <c r="P1636" s="7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125.3</v>
      </c>
      <c r="P1637" s="7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7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7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7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7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7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7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7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</v>
      </c>
      <c r="P1645" s="7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7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</v>
      </c>
      <c r="P1647" s="7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7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104.72</v>
      </c>
      <c r="P1649" s="7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125.26086956521739</v>
      </c>
      <c r="P1650" s="7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7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7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7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100.66666666666667</v>
      </c>
      <c r="P1654" s="7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7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119.90909090909091</v>
      </c>
      <c r="P1656" s="7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7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7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7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132.23333333333332</v>
      </c>
      <c r="P1660" s="7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112.8</v>
      </c>
      <c r="P1661" s="7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7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7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7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7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122.4088</v>
      </c>
      <c r="P1666" s="7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100*E1667/D1667</f>
        <v>119.45714285714286</v>
      </c>
      <c r="P1667" s="7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7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7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7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7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</v>
      </c>
      <c r="P1672" s="7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100.6735</v>
      </c>
      <c r="P1673" s="7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7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128.0952380952381</v>
      </c>
      <c r="P1675" s="7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7">
        <f t="shared" si="159"/>
        <v>89.247787610619469</v>
      </c>
      <c r="Q1676" t="str">
        <f t="shared" si="156"/>
        <v>music</v>
      </c>
      <c r="R1676" t="str">
        <f t="shared" si="157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7">
        <f t="shared" si="159"/>
        <v>40.416470588235299</v>
      </c>
      <c r="Q1677" t="str">
        <f t="shared" si="156"/>
        <v>music</v>
      </c>
      <c r="R1677" t="str">
        <f t="shared" si="157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7">
        <f t="shared" si="159"/>
        <v>82.38095238095238</v>
      </c>
      <c r="Q1678" t="str">
        <f t="shared" si="156"/>
        <v>music</v>
      </c>
      <c r="R1678" t="str">
        <f t="shared" si="157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7">
        <f t="shared" si="159"/>
        <v>159.52380952380952</v>
      </c>
      <c r="Q1679" t="str">
        <f t="shared" ref="Q1679:Q1742" si="162">LEFT(N1679, SEARCH("/",N1679,1)-1)</f>
        <v>music</v>
      </c>
      <c r="R1679" t="str">
        <f t="shared" ref="R1679:R1742" si="163">MID(N1679,SEARCH("/",N1679,1)+1,LEN(N1679))</f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118.4</v>
      </c>
      <c r="P1680" s="7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7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7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101.42212307692307</v>
      </c>
      <c r="P1683" s="7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7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7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7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102.85714285714286</v>
      </c>
      <c r="P1687" s="7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7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7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7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7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7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33.473333333333336</v>
      </c>
      <c r="P1693" s="7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7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7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7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7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7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20.207999999999998</v>
      </c>
      <c r="P1699" s="7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7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7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7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7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7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7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65.099999999999994</v>
      </c>
      <c r="P1706" s="7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7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7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7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7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7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0.68</v>
      </c>
      <c r="P1712" s="7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7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7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7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7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7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7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7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0.21428571428571427</v>
      </c>
      <c r="P1720" s="7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</v>
      </c>
      <c r="P1721" s="7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7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7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7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7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7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7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7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7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7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100*E1731/D1731</f>
        <v>0</v>
      </c>
      <c r="P1731" s="7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7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7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7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7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7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7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7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7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7">
        <f t="shared" si="165"/>
        <v>20</v>
      </c>
      <c r="Q1740" t="str">
        <f t="shared" si="162"/>
        <v>music</v>
      </c>
      <c r="R1740" t="str">
        <f t="shared" si="163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7">
        <f t="shared" si="165"/>
        <v>1</v>
      </c>
      <c r="Q1741" t="str">
        <f t="shared" si="162"/>
        <v>music</v>
      </c>
      <c r="R1741" t="str">
        <f t="shared" si="163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7" t="e">
        <f t="shared" si="165"/>
        <v>#DIV/0!</v>
      </c>
      <c r="Q1742" t="str">
        <f t="shared" si="162"/>
        <v>music</v>
      </c>
      <c r="R1742" t="str">
        <f t="shared" si="163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110.83333333333333</v>
      </c>
      <c r="P1743" s="7">
        <f t="shared" si="165"/>
        <v>25.576923076923077</v>
      </c>
      <c r="Q1743" t="str">
        <f t="shared" ref="Q1743:Q1806" si="168">LEFT(N1743, SEARCH("/",N1743,1)-1)</f>
        <v>photography</v>
      </c>
      <c r="R1743" t="str">
        <f t="shared" ref="R1743:R1806" si="169">MID(N1743,SEARCH("/",N1743,1)+1,LEN(N1743))</f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108.75</v>
      </c>
      <c r="P1744" s="7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7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7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114.01428571428572</v>
      </c>
      <c r="P1747" s="7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</v>
      </c>
      <c r="P1748" s="7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104.95555555555555</v>
      </c>
      <c r="P1749" s="7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7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7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7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102.9</v>
      </c>
      <c r="P1753" s="7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260.16666666666669</v>
      </c>
      <c r="P1754" s="7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7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110.52941176470588</v>
      </c>
      <c r="P1756" s="7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7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7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116</v>
      </c>
      <c r="P1759" s="7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7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</v>
      </c>
      <c r="P1761" s="7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7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7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7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7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7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59.467840000000002</v>
      </c>
      <c r="P1767" s="7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7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7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7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7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56.514285714285712</v>
      </c>
      <c r="P1772" s="7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7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7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6.2566666666666668</v>
      </c>
      <c r="P1775" s="7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7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7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7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7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</v>
      </c>
      <c r="P1780" s="7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36.236363636363635</v>
      </c>
      <c r="P1781" s="7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39.743333333333332</v>
      </c>
      <c r="P1782" s="7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25.763636363636362</v>
      </c>
      <c r="P1783" s="7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15.491428571428571</v>
      </c>
      <c r="P1784" s="7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7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7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20.220833333333335</v>
      </c>
      <c r="P1787" s="7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7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15.33</v>
      </c>
      <c r="P1789" s="7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7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7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7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3.5666666666666669</v>
      </c>
      <c r="P1793" s="7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7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100*E1795/D1795</f>
        <v>1.3333333333333333</v>
      </c>
      <c r="P1795" s="7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7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7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7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7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7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1.7457499999999999</v>
      </c>
      <c r="P1801" s="7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7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13.852941176470589</v>
      </c>
      <c r="P1803" s="7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7">
        <f t="shared" si="171"/>
        <v>94.277777777777771</v>
      </c>
      <c r="Q1804" t="str">
        <f t="shared" si="168"/>
        <v>photography</v>
      </c>
      <c r="R1804" t="str">
        <f t="shared" si="169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7">
        <f t="shared" si="171"/>
        <v>71.86666666666666</v>
      </c>
      <c r="Q1805" t="str">
        <f t="shared" si="168"/>
        <v>photography</v>
      </c>
      <c r="R1805" t="str">
        <f t="shared" si="169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7">
        <f t="shared" si="171"/>
        <v>104.84615384615384</v>
      </c>
      <c r="Q1806" t="str">
        <f t="shared" si="168"/>
        <v>photography</v>
      </c>
      <c r="R1806" t="str">
        <f t="shared" si="169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7">
        <f t="shared" si="171"/>
        <v>67.139344262295083</v>
      </c>
      <c r="Q1807" t="str">
        <f t="shared" ref="Q1807:Q1870" si="174">LEFT(N1807, SEARCH("/",N1807,1)-1)</f>
        <v>photography</v>
      </c>
      <c r="R1807" t="str">
        <f t="shared" ref="R1807:R1870" si="175">MID(N1807,SEARCH("/",N1807,1)+1,LEN(N1807))</f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7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7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7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7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7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7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13.307692307692308</v>
      </c>
      <c r="P1814" s="7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7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</v>
      </c>
      <c r="P1816" s="7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7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7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7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7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2.0833333333333335</v>
      </c>
      <c r="P1821" s="7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6.5653846153846152</v>
      </c>
      <c r="P1822" s="7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7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7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7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7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7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7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100.66249999999999</v>
      </c>
      <c r="P1829" s="7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</v>
      </c>
      <c r="P1830" s="7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7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101.53333333333333</v>
      </c>
      <c r="P1832" s="7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7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7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7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</v>
      </c>
      <c r="P1836" s="7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7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7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7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7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205.3</v>
      </c>
      <c r="P1841" s="7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7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7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7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7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7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7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7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</v>
      </c>
      <c r="P1849" s="7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107.36666666666666</v>
      </c>
      <c r="P1850" s="7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100.33333333333333</v>
      </c>
      <c r="P1851" s="7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7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7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7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7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102.12366666666667</v>
      </c>
      <c r="P1856" s="7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7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7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100*E1859/D1859</f>
        <v>100</v>
      </c>
      <c r="P1859" s="7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7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7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7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7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8.0833333333333339</v>
      </c>
      <c r="P1864" s="7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7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7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7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7">
        <f t="shared" si="177"/>
        <v>62.5</v>
      </c>
      <c r="Q1868" t="str">
        <f t="shared" si="174"/>
        <v>games</v>
      </c>
      <c r="R1868" t="str">
        <f t="shared" si="175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7">
        <f t="shared" si="177"/>
        <v>10</v>
      </c>
      <c r="Q1869" t="str">
        <f t="shared" si="174"/>
        <v>games</v>
      </c>
      <c r="R1869" t="str">
        <f t="shared" si="175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7">
        <f t="shared" si="177"/>
        <v>71.588235294117652</v>
      </c>
      <c r="Q1870" t="str">
        <f t="shared" si="174"/>
        <v>games</v>
      </c>
      <c r="R1870" t="str">
        <f t="shared" si="175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7" t="e">
        <f t="shared" si="177"/>
        <v>#DIV/0!</v>
      </c>
      <c r="Q1871" t="str">
        <f t="shared" ref="Q1871:Q1934" si="180">LEFT(N1871, SEARCH("/",N1871,1)-1)</f>
        <v>games</v>
      </c>
      <c r="R1871" t="str">
        <f t="shared" ref="R1871:R1934" si="181">MID(N1871,SEARCH("/",N1871,1)+1,LEN(N1871))</f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7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7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7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0.45</v>
      </c>
      <c r="P1875" s="7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7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7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7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7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7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7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20.079999999999998</v>
      </c>
      <c r="P1882" s="7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172.68450000000001</v>
      </c>
      <c r="P1883" s="7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7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7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7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116.32786885245902</v>
      </c>
      <c r="P1887" s="7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7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111.16666666666667</v>
      </c>
      <c r="P1889" s="7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7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</v>
      </c>
      <c r="P1891" s="7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7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</v>
      </c>
      <c r="P1893" s="7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</v>
      </c>
      <c r="P1894" s="7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7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7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7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7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7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7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133.33333333333334</v>
      </c>
      <c r="P1901" s="7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7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7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7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7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7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7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7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7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1.732</v>
      </c>
      <c r="P1910" s="7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7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39.395294117647062</v>
      </c>
      <c r="P1912" s="7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7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7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7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7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7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7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7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7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7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7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100*E1923/D1923</f>
        <v>136.80000000000001</v>
      </c>
      <c r="P1923" s="7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7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240.8</v>
      </c>
      <c r="P1925" s="7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114.4</v>
      </c>
      <c r="P1926" s="7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7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7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103.33333333333333</v>
      </c>
      <c r="P1929" s="7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103.13725490196079</v>
      </c>
      <c r="P1930" s="7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7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7">
        <f t="shared" si="183"/>
        <v>48.846153846153847</v>
      </c>
      <c r="Q1932" t="str">
        <f t="shared" si="180"/>
        <v>music</v>
      </c>
      <c r="R1932" t="str">
        <f t="shared" si="181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7">
        <f t="shared" si="183"/>
        <v>48.240400000000001</v>
      </c>
      <c r="Q1933" t="str">
        <f t="shared" si="180"/>
        <v>music</v>
      </c>
      <c r="R1933" t="str">
        <f t="shared" si="181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7">
        <f t="shared" si="183"/>
        <v>70.212500000000006</v>
      </c>
      <c r="Q1934" t="str">
        <f t="shared" si="180"/>
        <v>music</v>
      </c>
      <c r="R1934" t="str">
        <f t="shared" si="181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7">
        <f t="shared" si="183"/>
        <v>94.054545454545448</v>
      </c>
      <c r="Q1935" t="str">
        <f t="shared" ref="Q1935:Q1998" si="186">LEFT(N1935, SEARCH("/",N1935,1)-1)</f>
        <v>music</v>
      </c>
      <c r="R1935" t="str">
        <f t="shared" ref="R1935:R1998" si="187">MID(N1935,SEARCH("/",N1935,1)+1,LEN(N1935))</f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123.62</v>
      </c>
      <c r="P1936" s="7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7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7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7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7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7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7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7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7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1705.25</v>
      </c>
      <c r="P1945" s="7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7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7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7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7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7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</v>
      </c>
      <c r="P1951" s="7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200.51866666666666</v>
      </c>
      <c r="P1952" s="7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7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198.47237142857142</v>
      </c>
      <c r="P1954" s="7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7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698.94799999999998</v>
      </c>
      <c r="P1956" s="7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7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294.03333333333336</v>
      </c>
      <c r="P1958" s="7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7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7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7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117.90285714285714</v>
      </c>
      <c r="P1962" s="7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1105.3812</v>
      </c>
      <c r="P1963" s="7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192.92500000000001</v>
      </c>
      <c r="P1964" s="7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126.88421052631578</v>
      </c>
      <c r="P1965" s="7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259.57748878923769</v>
      </c>
      <c r="P1966" s="7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7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</v>
      </c>
      <c r="P1968" s="7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7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7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7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7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7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7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256.83081313131311</v>
      </c>
      <c r="P1975" s="7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7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7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7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7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7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7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7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7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7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7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21.146666666666668</v>
      </c>
      <c r="P1986" s="7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100*E1987/D1987</f>
        <v>3.1875</v>
      </c>
      <c r="P1987" s="7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7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7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7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7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7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</v>
      </c>
      <c r="P1993" s="7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7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7" t="e">
        <f t="shared" si="189"/>
        <v>#DIV/0!</v>
      </c>
      <c r="Q1995" t="str">
        <f t="shared" si="186"/>
        <v>photography</v>
      </c>
      <c r="R1995" t="str">
        <f t="shared" si="187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7" t="e">
        <f t="shared" si="189"/>
        <v>#DIV/0!</v>
      </c>
      <c r="Q1996" t="str">
        <f t="shared" si="186"/>
        <v>photography</v>
      </c>
      <c r="R1996" t="str">
        <f t="shared" si="187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7">
        <f t="shared" si="189"/>
        <v>26</v>
      </c>
      <c r="Q1997" t="str">
        <f t="shared" si="186"/>
        <v>photography</v>
      </c>
      <c r="R1997" t="str">
        <f t="shared" si="187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7" t="e">
        <f t="shared" si="189"/>
        <v>#DIV/0!</v>
      </c>
      <c r="Q1998" t="str">
        <f t="shared" si="186"/>
        <v>photography</v>
      </c>
      <c r="R1998" t="str">
        <f t="shared" si="187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7" t="e">
        <f t="shared" si="189"/>
        <v>#DIV/0!</v>
      </c>
      <c r="Q1999" t="str">
        <f t="shared" ref="Q1999:Q2062" si="192">LEFT(N1999, SEARCH("/",N1999,1)-1)</f>
        <v>photography</v>
      </c>
      <c r="R1999" t="str">
        <f t="shared" ref="R1999:R2062" si="193">MID(N1999,SEARCH("/",N1999,1)+1,LEN(N1999))</f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</v>
      </c>
      <c r="P2000" s="7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7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7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7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</v>
      </c>
      <c r="P2004" s="7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7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7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</v>
      </c>
      <c r="P2007" s="7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7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7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7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7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320.053</v>
      </c>
      <c r="P2012" s="7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7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</v>
      </c>
      <c r="P2014" s="7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7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7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7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7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125.1024</v>
      </c>
      <c r="P2019" s="7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7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484.90974999999997</v>
      </c>
      <c r="P2021" s="7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7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7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</v>
      </c>
      <c r="P2024" s="7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7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7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201.15</v>
      </c>
      <c r="P2027" s="7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7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</v>
      </c>
      <c r="P2029" s="7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7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7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7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7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7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7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7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211.03642500000001</v>
      </c>
      <c r="P2037" s="7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131.66833333333332</v>
      </c>
      <c r="P2038" s="7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300.47640000000001</v>
      </c>
      <c r="P2039" s="7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7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7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7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7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7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7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7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7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</v>
      </c>
      <c r="P2048" s="7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7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7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100*E2051/D2051</f>
        <v>120.19070000000001</v>
      </c>
      <c r="P2051" s="7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</v>
      </c>
      <c r="P2052" s="7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7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7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7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7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7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7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7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7">
        <f t="shared" si="195"/>
        <v>10.507317073170732</v>
      </c>
      <c r="Q2060" t="str">
        <f t="shared" si="192"/>
        <v>technology</v>
      </c>
      <c r="R2060" t="str">
        <f t="shared" si="193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7">
        <f t="shared" si="195"/>
        <v>114.76533333333333</v>
      </c>
      <c r="Q2061" t="str">
        <f t="shared" si="192"/>
        <v>technology</v>
      </c>
      <c r="R2061" t="str">
        <f t="shared" si="193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7">
        <f t="shared" si="195"/>
        <v>35.997067448680355</v>
      </c>
      <c r="Q2062" t="str">
        <f t="shared" si="192"/>
        <v>technology</v>
      </c>
      <c r="R2062" t="str">
        <f t="shared" si="193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107.92</v>
      </c>
      <c r="P2063" s="7">
        <f t="shared" si="195"/>
        <v>154.17142857142858</v>
      </c>
      <c r="Q2063" t="str">
        <f t="shared" ref="Q2063:Q2126" si="198">LEFT(N2063, SEARCH("/",N2063,1)-1)</f>
        <v>technology</v>
      </c>
      <c r="R2063" t="str">
        <f t="shared" ref="R2063:R2126" si="199">MID(N2063,SEARCH("/",N2063,1)+1,LEN(N2063))</f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114.977</v>
      </c>
      <c r="P2064" s="7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148.05000000000001</v>
      </c>
      <c r="P2065" s="7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7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7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7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7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105.22387999999999</v>
      </c>
      <c r="P2070" s="7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128.40665999999999</v>
      </c>
      <c r="P2071" s="7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7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7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7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7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102.5</v>
      </c>
      <c r="P2076" s="7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7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7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</v>
      </c>
      <c r="P2079" s="7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131.20500000000001</v>
      </c>
      <c r="P2080" s="7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7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7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7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7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7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7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123.53333333333333</v>
      </c>
      <c r="P2087" s="7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100.7</v>
      </c>
      <c r="P2088" s="7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103.53333333333333</v>
      </c>
      <c r="P2089" s="7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115.51066666666667</v>
      </c>
      <c r="P2090" s="7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7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7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120.46777777777778</v>
      </c>
      <c r="P2093" s="7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7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7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7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7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101.66666666666667</v>
      </c>
      <c r="P2098" s="7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7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100.33333333333333</v>
      </c>
      <c r="P2100" s="7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7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7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7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7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7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7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7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107.04545454545455</v>
      </c>
      <c r="P2108" s="7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107.733</v>
      </c>
      <c r="P2109" s="7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</v>
      </c>
      <c r="P2110" s="7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7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</v>
      </c>
      <c r="P2112" s="7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7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7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100*E2115/D2115</f>
        <v>104.85714285714286</v>
      </c>
      <c r="P2115" s="7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104.7</v>
      </c>
      <c r="P2116" s="7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225.66666666666666</v>
      </c>
      <c r="P2117" s="7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7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7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7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7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7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0.56799999999999995</v>
      </c>
      <c r="P2123" s="7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7">
        <f t="shared" si="201"/>
        <v>103.33333333333333</v>
      </c>
      <c r="Q2124" t="str">
        <f t="shared" si="198"/>
        <v>games</v>
      </c>
      <c r="R2124" t="str">
        <f t="shared" si="199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7">
        <f t="shared" si="201"/>
        <v>10</v>
      </c>
      <c r="Q2125" t="str">
        <f t="shared" si="198"/>
        <v>games</v>
      </c>
      <c r="R2125" t="str">
        <f t="shared" si="199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10.454545454545455</v>
      </c>
      <c r="P2126" s="7">
        <f t="shared" si="201"/>
        <v>23</v>
      </c>
      <c r="Q2126" t="str">
        <f t="shared" si="198"/>
        <v>games</v>
      </c>
      <c r="R2126" t="str">
        <f t="shared" si="199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</v>
      </c>
      <c r="P2127" s="7">
        <f t="shared" si="201"/>
        <v>31.555555555555557</v>
      </c>
      <c r="Q2127" t="str">
        <f t="shared" ref="Q2127:Q2190" si="204">LEFT(N2127, SEARCH("/",N2127,1)-1)</f>
        <v>games</v>
      </c>
      <c r="R2127" t="str">
        <f t="shared" ref="R2127:R2190" si="205">MID(N2127,SEARCH("/",N2127,1)+1,LEN(N2127))</f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7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7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0.16666666666666666</v>
      </c>
      <c r="P2130" s="7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11.8</v>
      </c>
      <c r="P2131" s="7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0.20238095238095238</v>
      </c>
      <c r="P2132" s="7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7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2.1129899999999999</v>
      </c>
      <c r="P2134" s="7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7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1.7333333333333334</v>
      </c>
      <c r="P2136" s="7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7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7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7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7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7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0.112</v>
      </c>
      <c r="P2142" s="7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7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7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7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1.7098591549295774</v>
      </c>
      <c r="P2146" s="7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7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7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7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7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7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0.81</v>
      </c>
      <c r="P2152" s="7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7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0.16666666666666666</v>
      </c>
      <c r="P2154" s="7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7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7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7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2.6660714285714286</v>
      </c>
      <c r="P2158" s="7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7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6.5900366666666663</v>
      </c>
      <c r="P2160" s="7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7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</v>
      </c>
      <c r="P2162" s="7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7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7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132.19999999999999</v>
      </c>
      <c r="P2165" s="7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7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138.63999999999999</v>
      </c>
      <c r="P2167" s="7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7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7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121.58161111111112</v>
      </c>
      <c r="P2170" s="7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7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7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7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7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7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7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7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7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100*E2179/D2179</f>
        <v>100.12</v>
      </c>
      <c r="P2179" s="7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138.63999999999999</v>
      </c>
      <c r="P2180" s="7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7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107.1842</v>
      </c>
      <c r="P2182" s="7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7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7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7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7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7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109.675</v>
      </c>
      <c r="P2188" s="7">
        <f t="shared" si="207"/>
        <v>55.956632653061227</v>
      </c>
      <c r="Q2188" t="str">
        <f t="shared" si="204"/>
        <v>games</v>
      </c>
      <c r="R2188" t="str">
        <f t="shared" si="205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7">
        <f t="shared" si="207"/>
        <v>56.970381807973048</v>
      </c>
      <c r="Q2189" t="str">
        <f t="shared" si="204"/>
        <v>games</v>
      </c>
      <c r="R2189" t="str">
        <f t="shared" si="205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7">
        <f t="shared" si="207"/>
        <v>44.056420233463037</v>
      </c>
      <c r="Q2190" t="str">
        <f t="shared" si="204"/>
        <v>games</v>
      </c>
      <c r="R2190" t="str">
        <f t="shared" si="205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7">
        <f t="shared" si="207"/>
        <v>68.625</v>
      </c>
      <c r="Q2191" t="str">
        <f t="shared" ref="Q2191:Q2254" si="210">LEFT(N2191, SEARCH("/",N2191,1)-1)</f>
        <v>games</v>
      </c>
      <c r="R2191" t="str">
        <f t="shared" ref="R2191:R2254" si="211">MID(N2191,SEARCH("/",N2191,1)+1,LEN(N2191))</f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184.61052631578949</v>
      </c>
      <c r="P2192" s="7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7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7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7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7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7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7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951.03110000000004</v>
      </c>
      <c r="P2199" s="7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132.89250000000001</v>
      </c>
      <c r="P2200" s="7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7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7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382.71818181818179</v>
      </c>
      <c r="P2203" s="7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7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7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7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7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7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7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7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7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7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7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114.38333333333334</v>
      </c>
      <c r="P2214" s="7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7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7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7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105.66666666666667</v>
      </c>
      <c r="P2218" s="7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7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7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101.5</v>
      </c>
      <c r="P2221" s="7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7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108.12</v>
      </c>
      <c r="P2223" s="7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7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</v>
      </c>
      <c r="P2225" s="7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</v>
      </c>
      <c r="P2226" s="7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7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108.46283333333335</v>
      </c>
      <c r="P2228" s="7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7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7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7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125.95294117647059</v>
      </c>
      <c r="P2232" s="7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</v>
      </c>
      <c r="P2233" s="7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7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332.04</v>
      </c>
      <c r="P2235" s="7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7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7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7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352.92777777777781</v>
      </c>
      <c r="P2239" s="7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7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7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7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100*E2243/D2243</f>
        <v>806.4</v>
      </c>
      <c r="P2243" s="7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7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7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7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7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7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7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7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7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975.11199999999997</v>
      </c>
      <c r="P2252" s="7">
        <f t="shared" si="213"/>
        <v>426.93169877408059</v>
      </c>
      <c r="Q2252" t="str">
        <f t="shared" si="210"/>
        <v>games</v>
      </c>
      <c r="R2252" t="str">
        <f t="shared" si="211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134.44929411764707</v>
      </c>
      <c r="P2253" s="7">
        <f t="shared" si="213"/>
        <v>23.808729166666669</v>
      </c>
      <c r="Q2253" t="str">
        <f t="shared" si="210"/>
        <v>games</v>
      </c>
      <c r="R2253" t="str">
        <f t="shared" si="211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7">
        <f t="shared" si="213"/>
        <v>98.413654618473899</v>
      </c>
      <c r="Q2254" t="str">
        <f t="shared" si="210"/>
        <v>games</v>
      </c>
      <c r="R2254" t="str">
        <f t="shared" si="211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7">
        <f t="shared" si="213"/>
        <v>107.32142857142857</v>
      </c>
      <c r="Q2255" t="str">
        <f t="shared" ref="Q2255:Q2318" si="216">LEFT(N2255, SEARCH("/",N2255,1)-1)</f>
        <v>games</v>
      </c>
      <c r="R2255" t="str">
        <f t="shared" ref="R2255:R2318" si="217">MID(N2255,SEARCH("/",N2255,1)+1,LEN(N2255))</f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7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7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7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7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7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7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7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7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7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7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7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7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7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7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</v>
      </c>
      <c r="P2270" s="7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7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7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283.08999999999997</v>
      </c>
      <c r="P2273" s="7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</v>
      </c>
      <c r="P2274" s="7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220.36</v>
      </c>
      <c r="P2275" s="7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7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7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105.81826105905427</v>
      </c>
      <c r="P2278" s="7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7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7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7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7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7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185.33333333333334</v>
      </c>
      <c r="P2284" s="7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100.85533333333333</v>
      </c>
      <c r="P2285" s="7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106.22116666666666</v>
      </c>
      <c r="P2286" s="7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121.36666666666666</v>
      </c>
      <c r="P2287" s="7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7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7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7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7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7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7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107.25050000000002</v>
      </c>
      <c r="P2294" s="7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7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146.08080000000001</v>
      </c>
      <c r="P2296" s="7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7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149.07142857142858</v>
      </c>
      <c r="P2298" s="7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7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105.07333333333334</v>
      </c>
      <c r="P2300" s="7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350.16666666666669</v>
      </c>
      <c r="P2301" s="7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7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7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7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7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100.70033333333333</v>
      </c>
      <c r="P2306" s="7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100*E2307/D2307</f>
        <v>101.22777777777777</v>
      </c>
      <c r="P2307" s="7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7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7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7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106.67449999999999</v>
      </c>
      <c r="P2311" s="7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7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7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7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175.84039999999999</v>
      </c>
      <c r="P2315" s="7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7">
        <f t="shared" si="219"/>
        <v>37.672800000000002</v>
      </c>
      <c r="Q2316" t="str">
        <f t="shared" si="216"/>
        <v>music</v>
      </c>
      <c r="R2316" t="str">
        <f t="shared" si="217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</v>
      </c>
      <c r="P2317" s="7">
        <f t="shared" si="219"/>
        <v>40.078125</v>
      </c>
      <c r="Q2317" t="str">
        <f t="shared" si="216"/>
        <v>music</v>
      </c>
      <c r="R2317" t="str">
        <f t="shared" si="217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7">
        <f t="shared" si="219"/>
        <v>78.031999999999996</v>
      </c>
      <c r="Q2318" t="str">
        <f t="shared" si="216"/>
        <v>music</v>
      </c>
      <c r="R2318" t="str">
        <f t="shared" si="217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7">
        <f t="shared" si="219"/>
        <v>18.90909090909091</v>
      </c>
      <c r="Q2319" t="str">
        <f t="shared" ref="Q2319:Q2382" si="222">LEFT(N2319, SEARCH("/",N2319,1)-1)</f>
        <v>music</v>
      </c>
      <c r="R2319" t="str">
        <f t="shared" ref="R2319:R2382" si="223">MID(N2319,SEARCH("/",N2319,1)+1,LEN(N2319))</f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121.06</v>
      </c>
      <c r="P2320" s="7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107.7</v>
      </c>
      <c r="P2321" s="7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7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7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3.1481481481481484</v>
      </c>
      <c r="P2324" s="7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7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7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7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7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7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</v>
      </c>
      <c r="P2330" s="7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105.92</v>
      </c>
      <c r="P2331" s="7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102.42285714285714</v>
      </c>
      <c r="P2332" s="7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7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7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7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7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7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7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7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101.14333333333333</v>
      </c>
      <c r="P2340" s="7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294.20800000000003</v>
      </c>
      <c r="P2341" s="7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105.7775</v>
      </c>
      <c r="P2342" s="7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7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7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7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7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7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7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7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7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7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7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7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7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7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7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7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7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7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7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</v>
      </c>
      <c r="P2361" s="7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7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7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28.571428571428573</v>
      </c>
      <c r="P2364" s="7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7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7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7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7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7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7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100*E2371/D2371</f>
        <v>0</v>
      </c>
      <c r="P2371" s="7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7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7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7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7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7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7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7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7" t="e">
        <f t="shared" si="225"/>
        <v>#DIV/0!</v>
      </c>
      <c r="Q2379" t="str">
        <f t="shared" si="222"/>
        <v>technology</v>
      </c>
      <c r="R2379" t="str">
        <f t="shared" si="223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7" t="e">
        <f t="shared" si="225"/>
        <v>#DIV/0!</v>
      </c>
      <c r="Q2380" t="str">
        <f t="shared" si="222"/>
        <v>technology</v>
      </c>
      <c r="R2380" t="str">
        <f t="shared" si="223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7" t="e">
        <f t="shared" si="225"/>
        <v>#DIV/0!</v>
      </c>
      <c r="Q2381" t="str">
        <f t="shared" si="222"/>
        <v>technology</v>
      </c>
      <c r="R2381" t="str">
        <f t="shared" si="223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7">
        <f t="shared" si="225"/>
        <v>18.333333333333332</v>
      </c>
      <c r="Q2382" t="str">
        <f t="shared" si="222"/>
        <v>technology</v>
      </c>
      <c r="R2382" t="str">
        <f t="shared" si="223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1.8193398957730167</v>
      </c>
      <c r="P2383" s="7">
        <f t="shared" si="225"/>
        <v>224.42857142857142</v>
      </c>
      <c r="Q2383" t="str">
        <f t="shared" ref="Q2383:Q2446" si="228">LEFT(N2383, SEARCH("/",N2383,1)-1)</f>
        <v>technology</v>
      </c>
      <c r="R2383" t="str">
        <f t="shared" ref="R2383:R2446" si="229">MID(N2383,SEARCH("/",N2383,1)+1,LEN(N2383))</f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7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7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7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7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7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0.68400000000000005</v>
      </c>
      <c r="P2389" s="7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1.2513513513513514</v>
      </c>
      <c r="P2390" s="7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7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7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7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7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7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7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7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7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7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7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7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7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7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0.43333333333333335</v>
      </c>
      <c r="P2404" s="7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7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7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7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7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7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7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</v>
      </c>
      <c r="P2411" s="7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7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7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7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7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3.0666666666666669</v>
      </c>
      <c r="P2416" s="7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7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7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7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7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7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7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7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7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7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7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2.8571428571428571E-2</v>
      </c>
      <c r="P2427" s="7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7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7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7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7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</v>
      </c>
      <c r="P2432" s="7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7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1.4285714285714285E-2</v>
      </c>
      <c r="P2434" s="7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100*E2435/D2435</f>
        <v>0</v>
      </c>
      <c r="P2435" s="7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7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0.48959999999999998</v>
      </c>
      <c r="P2437" s="7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7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7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0.33333333333333331</v>
      </c>
      <c r="P2440" s="7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7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7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7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7">
        <f t="shared" si="231"/>
        <v>81.252688172043008</v>
      </c>
      <c r="Q2444" t="str">
        <f t="shared" si="228"/>
        <v>food</v>
      </c>
      <c r="R2444" t="str">
        <f t="shared" si="229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7">
        <f t="shared" si="231"/>
        <v>130.23469453376205</v>
      </c>
      <c r="Q2445" t="str">
        <f t="shared" si="228"/>
        <v>food</v>
      </c>
      <c r="R2445" t="str">
        <f t="shared" si="229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</v>
      </c>
      <c r="P2446" s="7">
        <f t="shared" si="231"/>
        <v>53.409836065573771</v>
      </c>
      <c r="Q2446" t="str">
        <f t="shared" si="228"/>
        <v>food</v>
      </c>
      <c r="R2446" t="str">
        <f t="shared" si="229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7">
        <f t="shared" si="231"/>
        <v>75.130434782608702</v>
      </c>
      <c r="Q2447" t="str">
        <f t="shared" ref="Q2447:Q2510" si="234">LEFT(N2447, SEARCH("/",N2447,1)-1)</f>
        <v>food</v>
      </c>
      <c r="R2447" t="str">
        <f t="shared" ref="R2447:R2510" si="235">MID(N2447,SEARCH("/",N2447,1)+1,LEN(N2447))</f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7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</v>
      </c>
      <c r="P2449" s="7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7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7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101.53353333333334</v>
      </c>
      <c r="P2452" s="7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7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7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7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100.84571428571428</v>
      </c>
      <c r="P2456" s="7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7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7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7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110.18</v>
      </c>
      <c r="P2460" s="7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7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7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7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110.70833333333333</v>
      </c>
      <c r="P2464" s="7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</v>
      </c>
      <c r="P2465" s="7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7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7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7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7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</v>
      </c>
      <c r="P2470" s="7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7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7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7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7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7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100.00360000000001</v>
      </c>
      <c r="P2476" s="7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104.72</v>
      </c>
      <c r="P2477" s="7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7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7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127.5</v>
      </c>
      <c r="P2480" s="7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7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7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7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7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113.72727272727273</v>
      </c>
      <c r="P2485" s="7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7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7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7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7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106.7</v>
      </c>
      <c r="P2490" s="7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7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121.4</v>
      </c>
      <c r="P2492" s="7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7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7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7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101.00533333333334</v>
      </c>
      <c r="P2496" s="7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127.53666666666666</v>
      </c>
      <c r="P2497" s="7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7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100*E2499/D2499</f>
        <v>112.77149999999999</v>
      </c>
      <c r="P2499" s="7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</v>
      </c>
      <c r="P2500" s="7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7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7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7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7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7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7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7" t="e">
        <f t="shared" si="237"/>
        <v>#DIV/0!</v>
      </c>
      <c r="Q2507" t="str">
        <f t="shared" si="234"/>
        <v>food</v>
      </c>
      <c r="R2507" t="str">
        <f t="shared" si="235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7">
        <f t="shared" si="237"/>
        <v>15</v>
      </c>
      <c r="Q2508" t="str">
        <f t="shared" si="234"/>
        <v>food</v>
      </c>
      <c r="R2508" t="str">
        <f t="shared" si="235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7" t="e">
        <f t="shared" si="237"/>
        <v>#DIV/0!</v>
      </c>
      <c r="Q2509" t="str">
        <f t="shared" si="234"/>
        <v>food</v>
      </c>
      <c r="R2509" t="str">
        <f t="shared" si="235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7" t="e">
        <f t="shared" si="237"/>
        <v>#DIV/0!</v>
      </c>
      <c r="Q2510" t="str">
        <f t="shared" si="234"/>
        <v>food</v>
      </c>
      <c r="R2510" t="str">
        <f t="shared" si="235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7">
        <f t="shared" si="237"/>
        <v>35.714285714285715</v>
      </c>
      <c r="Q2511" t="str">
        <f t="shared" ref="Q2511:Q2574" si="240">LEFT(N2511, SEARCH("/",N2511,1)-1)</f>
        <v>food</v>
      </c>
      <c r="R2511" t="str">
        <f t="shared" ref="R2511:R2574" si="241">MID(N2511,SEARCH("/",N2511,1)+1,LEN(N2511))</f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7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7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7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7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</v>
      </c>
      <c r="P2516" s="7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7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7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7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7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7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7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7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7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7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7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7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112.95</v>
      </c>
      <c r="P2528" s="7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7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107.24975000000001</v>
      </c>
      <c r="P2530" s="7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7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7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7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7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7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7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103.77500000000001</v>
      </c>
      <c r="P2537" s="7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116</v>
      </c>
      <c r="P2538" s="7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</v>
      </c>
      <c r="P2539" s="7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113.01761111111109</v>
      </c>
      <c r="P2540" s="7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7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7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7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103.57142857142857</v>
      </c>
      <c r="P2544" s="7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7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7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7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111.71428571428571</v>
      </c>
      <c r="P2548" s="7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7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7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7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100.84615384615384</v>
      </c>
      <c r="P2552" s="7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7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7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7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7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7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7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7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7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7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7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100*E2563/D2563</f>
        <v>0</v>
      </c>
      <c r="P2563" s="7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7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7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7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7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7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7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7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7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0.84285714285714286</v>
      </c>
      <c r="P2572" s="7">
        <f t="shared" si="243"/>
        <v>29.5</v>
      </c>
      <c r="Q2572" t="str">
        <f t="shared" si="240"/>
        <v>food</v>
      </c>
      <c r="R2572" t="str">
        <f t="shared" si="241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7">
        <f t="shared" si="243"/>
        <v>62.5</v>
      </c>
      <c r="Q2573" t="str">
        <f t="shared" si="240"/>
        <v>food</v>
      </c>
      <c r="R2573" t="str">
        <f t="shared" si="241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7" t="e">
        <f t="shared" si="243"/>
        <v>#DIV/0!</v>
      </c>
      <c r="Q2574" t="str">
        <f t="shared" si="240"/>
        <v>food</v>
      </c>
      <c r="R2574" t="str">
        <f t="shared" si="241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7" t="e">
        <f t="shared" si="243"/>
        <v>#DIV/0!</v>
      </c>
      <c r="Q2575" t="str">
        <f t="shared" ref="Q2575:Q2638" si="246">LEFT(N2575, SEARCH("/",N2575,1)-1)</f>
        <v>food</v>
      </c>
      <c r="R2575" t="str">
        <f t="shared" ref="R2575:R2638" si="247">MID(N2575,SEARCH("/",N2575,1)+1,LEN(N2575))</f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7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7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7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7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7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0.13850000000000001</v>
      </c>
      <c r="P2581" s="7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7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7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7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7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7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0.16666666666666666</v>
      </c>
      <c r="P2587" s="7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0.16666666666666666</v>
      </c>
      <c r="P2588" s="7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7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3.8833333333333333</v>
      </c>
      <c r="P2590" s="7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7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7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1.7333333333333334</v>
      </c>
      <c r="P2593" s="7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0.16666666666666666</v>
      </c>
      <c r="P2594" s="7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7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7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12.166666666666666</v>
      </c>
      <c r="P2597" s="7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7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5.666666666666667</v>
      </c>
      <c r="P2599" s="7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7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7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7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7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326.09166666666664</v>
      </c>
      <c r="P2604" s="7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101.48571428571428</v>
      </c>
      <c r="P2605" s="7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7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</v>
      </c>
      <c r="P2607" s="7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7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7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7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7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7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7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7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7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7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7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7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7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7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188.4</v>
      </c>
      <c r="P2621" s="7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143.65230769230769</v>
      </c>
      <c r="P2622" s="7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7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7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114</v>
      </c>
      <c r="P2625" s="7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1379.420625</v>
      </c>
      <c r="P2626" s="7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100*E2627/D2627</f>
        <v>956</v>
      </c>
      <c r="P2627" s="7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</v>
      </c>
      <c r="P2628" s="7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7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7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</v>
      </c>
      <c r="P2631" s="7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7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</v>
      </c>
      <c r="P2633" s="7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7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7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106.02150537634408</v>
      </c>
      <c r="P2636" s="7">
        <f t="shared" si="249"/>
        <v>39.44</v>
      </c>
      <c r="Q2636" t="str">
        <f t="shared" si="246"/>
        <v>technology</v>
      </c>
      <c r="R2636" t="str">
        <f t="shared" si="247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7">
        <f t="shared" si="249"/>
        <v>136.9047619047619</v>
      </c>
      <c r="Q2637" t="str">
        <f t="shared" si="246"/>
        <v>technology</v>
      </c>
      <c r="R2637" t="str">
        <f t="shared" si="247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7">
        <f t="shared" si="249"/>
        <v>37.46</v>
      </c>
      <c r="Q2638" t="str">
        <f t="shared" si="246"/>
        <v>technology</v>
      </c>
      <c r="R2638" t="str">
        <f t="shared" si="247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7">
        <f t="shared" si="249"/>
        <v>31.96153846153846</v>
      </c>
      <c r="Q2639" t="str">
        <f t="shared" ref="Q2639:Q2702" si="252">LEFT(N2639, SEARCH("/",N2639,1)-1)</f>
        <v>technology</v>
      </c>
      <c r="R2639" t="str">
        <f t="shared" ref="R2639:R2702" si="253">MID(N2639,SEARCH("/",N2639,1)+1,LEN(N2639))</f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7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7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105.66666666666667</v>
      </c>
      <c r="P2642" s="7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7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7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7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7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7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7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7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0.8833333333333333</v>
      </c>
      <c r="P2650" s="7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9.9199999999999997E-2</v>
      </c>
      <c r="P2651" s="7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7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7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7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7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5.0999999999999997E-2</v>
      </c>
      <c r="P2656" s="7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7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7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7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7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7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7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102.9</v>
      </c>
      <c r="P2663" s="7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</v>
      </c>
      <c r="P2664" s="7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7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7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123.14285714285714</v>
      </c>
      <c r="P2667" s="7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7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7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</v>
      </c>
      <c r="P2670" s="7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7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6.415860933964205</v>
      </c>
      <c r="P2672" s="7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7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7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7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62.84</v>
      </c>
      <c r="P2676" s="7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7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7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17.512820512820515</v>
      </c>
      <c r="P2679" s="7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7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7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7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7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28.3</v>
      </c>
      <c r="P2684" s="7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7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7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7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7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7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7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100*E2691/D2691</f>
        <v>2.8571428571428571E-3</v>
      </c>
      <c r="P2691" s="7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7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5.3846153846153849E-2</v>
      </c>
      <c r="P2693" s="7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7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7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7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7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7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7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7">
        <f t="shared" si="255"/>
        <v>13.005000000000001</v>
      </c>
      <c r="Q2700" t="str">
        <f t="shared" si="252"/>
        <v>food</v>
      </c>
      <c r="R2700" t="str">
        <f t="shared" si="253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7" t="e">
        <f t="shared" si="255"/>
        <v>#DIV/0!</v>
      </c>
      <c r="Q2701" t="str">
        <f t="shared" si="252"/>
        <v>food</v>
      </c>
      <c r="R2701" t="str">
        <f t="shared" si="253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7">
        <f t="shared" si="255"/>
        <v>17.5</v>
      </c>
      <c r="Q2702" t="str">
        <f t="shared" si="252"/>
        <v>food</v>
      </c>
      <c r="R2702" t="str">
        <f t="shared" si="253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7">
        <f t="shared" si="255"/>
        <v>34.130434782608695</v>
      </c>
      <c r="Q2703" t="str">
        <f t="shared" ref="Q2703:Q2766" si="258">LEFT(N2703, SEARCH("/",N2703,1)-1)</f>
        <v>theater</v>
      </c>
      <c r="R2703" t="str">
        <f t="shared" ref="R2703:R2766" si="259">MID(N2703,SEARCH("/",N2703,1)+1,LEN(N2703))</f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34.409999999999997</v>
      </c>
      <c r="P2704" s="7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</v>
      </c>
      <c r="P2705" s="7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7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7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112.29714285714286</v>
      </c>
      <c r="P2708" s="7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7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7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7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</v>
      </c>
      <c r="P2712" s="7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100.71611253196932</v>
      </c>
      <c r="P2713" s="7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7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102.24133333333333</v>
      </c>
      <c r="P2715" s="7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7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7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119.98009999999999</v>
      </c>
      <c r="P2718" s="7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</v>
      </c>
      <c r="P2719" s="7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103.58333333333333</v>
      </c>
      <c r="P2720" s="7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108.83333333333333</v>
      </c>
      <c r="P2721" s="7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</v>
      </c>
      <c r="P2722" s="7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7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7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7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296.87520259319285</v>
      </c>
      <c r="P2726" s="7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7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7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</v>
      </c>
      <c r="P2729" s="7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201.82666666666665</v>
      </c>
      <c r="P2730" s="7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7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7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7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</v>
      </c>
      <c r="P2734" s="7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7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7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978.1346666666667</v>
      </c>
      <c r="P2737" s="7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7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246.06080000000003</v>
      </c>
      <c r="P2739" s="7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7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7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103.33333333333333</v>
      </c>
      <c r="P2742" s="7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</v>
      </c>
      <c r="P2743" s="7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7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7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7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7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</v>
      </c>
      <c r="P2748" s="7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</v>
      </c>
      <c r="P2749" s="7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7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1.1000000000000001</v>
      </c>
      <c r="P2751" s="7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7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7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11.458333333333334</v>
      </c>
      <c r="P2754" s="7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100*E2755/D2755</f>
        <v>19</v>
      </c>
      <c r="P2755" s="7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7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7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7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0.66666666666666663</v>
      </c>
      <c r="P2759" s="7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</v>
      </c>
      <c r="P2760" s="7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7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7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7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7">
        <f t="shared" si="261"/>
        <v>25</v>
      </c>
      <c r="Q2764" t="str">
        <f t="shared" si="258"/>
        <v>publishing</v>
      </c>
      <c r="R2764" t="str">
        <f t="shared" si="259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0.22842639593908629</v>
      </c>
      <c r="P2765" s="7">
        <f t="shared" si="261"/>
        <v>30</v>
      </c>
      <c r="Q2765" t="str">
        <f t="shared" si="258"/>
        <v>publishing</v>
      </c>
      <c r="R2765" t="str">
        <f t="shared" si="259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7">
        <f t="shared" si="261"/>
        <v>11.25</v>
      </c>
      <c r="Q2766" t="str">
        <f t="shared" si="258"/>
        <v>publishing</v>
      </c>
      <c r="R2766" t="str">
        <f t="shared" si="259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7" t="e">
        <f t="shared" si="261"/>
        <v>#DIV/0!</v>
      </c>
      <c r="Q2767" t="str">
        <f t="shared" ref="Q2767:Q2830" si="264">LEFT(N2767, SEARCH("/",N2767,1)-1)</f>
        <v>publishing</v>
      </c>
      <c r="R2767" t="str">
        <f t="shared" ref="R2767:R2830" si="265">MID(N2767,SEARCH("/",N2767,1)+1,LEN(N2767))</f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7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</v>
      </c>
      <c r="P2769" s="7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7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7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10.411250000000001</v>
      </c>
      <c r="P2772" s="7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7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7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7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14.25</v>
      </c>
      <c r="P2776" s="7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7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7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0.33333333333333331</v>
      </c>
      <c r="P2779" s="7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25.545454545454547</v>
      </c>
      <c r="P2780" s="7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7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7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7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7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7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7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104.68</v>
      </c>
      <c r="P2787" s="7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117.84</v>
      </c>
      <c r="P2788" s="7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7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102.5</v>
      </c>
      <c r="P2790" s="7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7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7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102.5</v>
      </c>
      <c r="P2793" s="7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</v>
      </c>
      <c r="P2794" s="7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7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7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7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7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102.64512499999999</v>
      </c>
      <c r="P2799" s="7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7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7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7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133.19999999999999</v>
      </c>
      <c r="P2803" s="7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7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7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115</v>
      </c>
      <c r="P2806" s="7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</v>
      </c>
      <c r="P2807" s="7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7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7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7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7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7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7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7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7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107.73333333333333</v>
      </c>
      <c r="P2816" s="7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7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7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100*E2819/D2819</f>
        <v>130</v>
      </c>
      <c r="P2819" s="7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7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</v>
      </c>
      <c r="P2821" s="7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7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7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7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7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116.92307692307692</v>
      </c>
      <c r="P2826" s="7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103.33333333333333</v>
      </c>
      <c r="P2827" s="7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107.75</v>
      </c>
      <c r="P2828" s="7">
        <f t="shared" si="267"/>
        <v>113.42105263157895</v>
      </c>
      <c r="Q2828" t="str">
        <f t="shared" si="264"/>
        <v>theater</v>
      </c>
      <c r="R2828" t="str">
        <f t="shared" si="265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120.25</v>
      </c>
      <c r="P2829" s="7">
        <f t="shared" si="267"/>
        <v>104.56521739130434</v>
      </c>
      <c r="Q2829" t="str">
        <f t="shared" si="264"/>
        <v>theater</v>
      </c>
      <c r="R2829" t="str">
        <f t="shared" si="265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7">
        <f t="shared" si="267"/>
        <v>98.30927835051547</v>
      </c>
      <c r="Q2830" t="str">
        <f t="shared" si="264"/>
        <v>theater</v>
      </c>
      <c r="R2830" t="str">
        <f t="shared" si="265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7">
        <f t="shared" si="267"/>
        <v>35.039473684210527</v>
      </c>
      <c r="Q2831" t="str">
        <f t="shared" ref="Q2831:Q2894" si="270">LEFT(N2831, SEARCH("/",N2831,1)-1)</f>
        <v>theater</v>
      </c>
      <c r="R2831" t="str">
        <f t="shared" ref="R2831:R2894" si="271">MID(N2831,SEARCH("/",N2831,1)+1,LEN(N2831))</f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7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7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114.7196</v>
      </c>
      <c r="P2834" s="7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7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7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7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7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7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120.25</v>
      </c>
      <c r="P2840" s="7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7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7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7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7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7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7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7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7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7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7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7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7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7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7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7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41.7</v>
      </c>
      <c r="P2856" s="7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7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7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7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7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</v>
      </c>
      <c r="P2861" s="7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7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7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7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7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7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7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0.9</v>
      </c>
      <c r="P2868" s="7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7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7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7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7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7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7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7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7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3.5000000000000003E-2</v>
      </c>
      <c r="P2877" s="7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7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7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7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0.25892857142857145</v>
      </c>
      <c r="P2881" s="7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7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100*E2883/D2883</f>
        <v>0</v>
      </c>
      <c r="P2883" s="7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7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7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0.41111111111111109</v>
      </c>
      <c r="P2886" s="7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7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7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0.16666666666666666</v>
      </c>
      <c r="P2889" s="7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7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38.06666666666667</v>
      </c>
      <c r="P2891" s="7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7">
        <f t="shared" si="273"/>
        <v>7</v>
      </c>
      <c r="Q2892" t="str">
        <f t="shared" si="270"/>
        <v>theater</v>
      </c>
      <c r="R2892" t="str">
        <f t="shared" si="271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7">
        <f t="shared" si="273"/>
        <v>27.3</v>
      </c>
      <c r="Q2893" t="str">
        <f t="shared" si="270"/>
        <v>theater</v>
      </c>
      <c r="R2893" t="str">
        <f t="shared" si="271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7">
        <f t="shared" si="273"/>
        <v>29.411764705882351</v>
      </c>
      <c r="Q2894" t="str">
        <f t="shared" si="270"/>
        <v>theater</v>
      </c>
      <c r="R2894" t="str">
        <f t="shared" si="271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7">
        <f t="shared" si="273"/>
        <v>12.5</v>
      </c>
      <c r="Q2895" t="str">
        <f t="shared" ref="Q2895:Q2958" si="276">LEFT(N2895, SEARCH("/",N2895,1)-1)</f>
        <v>theater</v>
      </c>
      <c r="R2895" t="str">
        <f t="shared" ref="R2895:R2958" si="277">MID(N2895,SEARCH("/",N2895,1)+1,LEN(N2895))</f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7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7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20.833333333333332</v>
      </c>
      <c r="P2898" s="7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7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4.2133333333333329</v>
      </c>
      <c r="P2900" s="7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7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61.909090909090907</v>
      </c>
      <c r="P2902" s="7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7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7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0.78</v>
      </c>
      <c r="P2905" s="7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7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7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7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7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7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7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7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7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7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7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7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7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7.8378378378378377</v>
      </c>
      <c r="P2918" s="7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7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7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7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</v>
      </c>
      <c r="P2922" s="7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7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7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7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7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102.44597777777778</v>
      </c>
      <c r="P2927" s="7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7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7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7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7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</v>
      </c>
      <c r="P2932" s="7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7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105.09677419354838</v>
      </c>
      <c r="P2934" s="7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7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7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7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7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133.33333333333334</v>
      </c>
      <c r="P2939" s="7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7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7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</v>
      </c>
      <c r="P2942" s="7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7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20.425000000000001</v>
      </c>
      <c r="P2944" s="7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7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7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100*E2947/D2947</f>
        <v>0</v>
      </c>
      <c r="P2947" s="7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7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7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4.7999999999999996E-3</v>
      </c>
      <c r="P2950" s="7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7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7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2.1920000000000002</v>
      </c>
      <c r="P2953" s="7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7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7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7" t="e">
        <f t="shared" si="279"/>
        <v>#DIV/0!</v>
      </c>
      <c r="Q2956" t="str">
        <f t="shared" si="276"/>
        <v>theater</v>
      </c>
      <c r="R2956" t="str">
        <f t="shared" si="277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7">
        <f t="shared" si="279"/>
        <v>65</v>
      </c>
      <c r="Q2957" t="str">
        <f t="shared" si="276"/>
        <v>theater</v>
      </c>
      <c r="R2957" t="str">
        <f t="shared" si="277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7">
        <f t="shared" si="279"/>
        <v>66.099999999999994</v>
      </c>
      <c r="Q2958" t="str">
        <f t="shared" si="276"/>
        <v>theater</v>
      </c>
      <c r="R2958" t="str">
        <f t="shared" si="277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1.8666666666666667</v>
      </c>
      <c r="P2959" s="7">
        <f t="shared" si="279"/>
        <v>93.333333333333329</v>
      </c>
      <c r="Q2959" t="str">
        <f t="shared" ref="Q2959:Q3022" si="282">LEFT(N2959, SEARCH("/",N2959,1)-1)</f>
        <v>theater</v>
      </c>
      <c r="R2959" t="str">
        <f t="shared" ref="R2959:R3022" si="283">MID(N2959,SEARCH("/",N2959,1)+1,LEN(N2959))</f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7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7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7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7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7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7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7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</v>
      </c>
      <c r="P2967" s="7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</v>
      </c>
      <c r="P2968" s="7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7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7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7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7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100.15625</v>
      </c>
      <c r="P2973" s="7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</v>
      </c>
      <c r="P2974" s="7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7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7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7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7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7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7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7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109.16666666666667</v>
      </c>
      <c r="P2982" s="7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7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7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146.53957758620689</v>
      </c>
      <c r="P2985" s="7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7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121.65</v>
      </c>
      <c r="P2987" s="7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7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7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7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7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7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7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7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100.3</v>
      </c>
      <c r="P2995" s="7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457.74666666666667</v>
      </c>
      <c r="P2996" s="7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</v>
      </c>
      <c r="P2997" s="7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7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</v>
      </c>
      <c r="P2999" s="7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7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7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7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318.699889104519</v>
      </c>
      <c r="P3003" s="7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7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7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7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7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107.75</v>
      </c>
      <c r="P3008" s="7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7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7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100*E3011/D3011</f>
        <v>119.756</v>
      </c>
      <c r="P3011" s="7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7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123.66666666666667</v>
      </c>
      <c r="P3013" s="7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117.125</v>
      </c>
      <c r="P3014" s="7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7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7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7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102.61176470588235</v>
      </c>
      <c r="P3018" s="7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105.84090909090909</v>
      </c>
      <c r="P3019" s="7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7">
        <f t="shared" si="285"/>
        <v>103.17073170731707</v>
      </c>
      <c r="Q3020" t="str">
        <f t="shared" si="282"/>
        <v>theater</v>
      </c>
      <c r="R3020" t="str">
        <f t="shared" si="283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121.23333333333333</v>
      </c>
      <c r="P3021" s="7">
        <f t="shared" si="285"/>
        <v>80.464601769911511</v>
      </c>
      <c r="Q3021" t="str">
        <f t="shared" si="282"/>
        <v>theater</v>
      </c>
      <c r="R3021" t="str">
        <f t="shared" si="283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100.57142857142857</v>
      </c>
      <c r="P3022" s="7">
        <f t="shared" si="285"/>
        <v>234.66666666666666</v>
      </c>
      <c r="Q3022" t="str">
        <f t="shared" si="282"/>
        <v>theater</v>
      </c>
      <c r="R3022" t="str">
        <f t="shared" si="283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7">
        <f t="shared" si="285"/>
        <v>50.689320388349515</v>
      </c>
      <c r="Q3023" t="str">
        <f t="shared" ref="Q3023:Q3086" si="288">LEFT(N3023, SEARCH("/",N3023,1)-1)</f>
        <v>theater</v>
      </c>
      <c r="R3023" t="str">
        <f t="shared" ref="R3023:R3086" si="289">MID(N3023,SEARCH("/",N3023,1)+1,LEN(N3023))</f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7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7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7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7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7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7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168.02</v>
      </c>
      <c r="P3030" s="7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7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106.68571428571428</v>
      </c>
      <c r="P3032" s="7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7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7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7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112.536</v>
      </c>
      <c r="P3036" s="7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</v>
      </c>
      <c r="P3037" s="7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7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</v>
      </c>
      <c r="P3039" s="7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100.5</v>
      </c>
      <c r="P3040" s="7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108.7139</v>
      </c>
      <c r="P3041" s="7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7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7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7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110.00666666666666</v>
      </c>
      <c r="P3045" s="7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7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7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7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7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7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7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7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7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7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7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7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7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7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7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7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3.0066666666666668</v>
      </c>
      <c r="P3061" s="7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7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7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7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7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7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7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7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7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7.0000000000000007E-2</v>
      </c>
      <c r="P3070" s="7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14.1</v>
      </c>
      <c r="P3071" s="7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7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7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7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100*E3075/D3075</f>
        <v>2.3035714285714284E-2</v>
      </c>
      <c r="P3075" s="7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8.7999999999999995E-2</v>
      </c>
      <c r="P3076" s="7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7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7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7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7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0.84173998587352461</v>
      </c>
      <c r="P3081" s="7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1.8800000000000001E-2</v>
      </c>
      <c r="P3082" s="7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7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7" t="e">
        <f t="shared" si="291"/>
        <v>#DIV/0!</v>
      </c>
      <c r="Q3084" t="str">
        <f t="shared" si="288"/>
        <v>theater</v>
      </c>
      <c r="R3084" t="str">
        <f t="shared" si="289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0.28000000000000003</v>
      </c>
      <c r="P3085" s="7">
        <f t="shared" si="291"/>
        <v>18.666666666666668</v>
      </c>
      <c r="Q3085" t="str">
        <f t="shared" si="288"/>
        <v>theater</v>
      </c>
      <c r="R3085" t="str">
        <f t="shared" si="289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7">
        <f t="shared" si="291"/>
        <v>78.333333333333329</v>
      </c>
      <c r="Q3086" t="str">
        <f t="shared" si="288"/>
        <v>theater</v>
      </c>
      <c r="R3086" t="str">
        <f t="shared" si="289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7">
        <f t="shared" si="291"/>
        <v>67.777777777777771</v>
      </c>
      <c r="Q3087" t="str">
        <f t="shared" ref="Q3087:Q3150" si="294">LEFT(N3087, SEARCH("/",N3087,1)-1)</f>
        <v>theater</v>
      </c>
      <c r="R3087" t="str">
        <f t="shared" ref="R3087:R3150" si="295">MID(N3087,SEARCH("/",N3087,1)+1,LEN(N3087))</f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7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7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7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7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7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</v>
      </c>
      <c r="P3093" s="7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</v>
      </c>
      <c r="P3094" s="7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7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7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7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7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17.149999999999999</v>
      </c>
      <c r="P3099" s="7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7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</v>
      </c>
      <c r="P3101" s="7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7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7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7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7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7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7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4.0999999999999996</v>
      </c>
      <c r="P3108" s="7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7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7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7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7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</v>
      </c>
      <c r="P3113" s="7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7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7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7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7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7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7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7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7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7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0.66666666666666663</v>
      </c>
      <c r="P3123" s="7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58.291457286432163</v>
      </c>
      <c r="P3124" s="7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7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7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7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7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7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7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7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7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7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7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7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7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7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7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100*E3139/D3139</f>
        <v>3.3333333333333335</v>
      </c>
      <c r="P3139" s="7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7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7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7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7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7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7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7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7" t="e">
        <f t="shared" si="297"/>
        <v>#DIV/0!</v>
      </c>
      <c r="Q3147" t="str">
        <f t="shared" si="294"/>
        <v>theater</v>
      </c>
      <c r="R3147" t="str">
        <f t="shared" si="295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7">
        <f t="shared" si="297"/>
        <v>437.5</v>
      </c>
      <c r="Q3148" t="str">
        <f t="shared" si="294"/>
        <v>theater</v>
      </c>
      <c r="R3148" t="str">
        <f t="shared" si="295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117.52500000000001</v>
      </c>
      <c r="P3149" s="7">
        <f t="shared" si="297"/>
        <v>110.35211267605634</v>
      </c>
      <c r="Q3149" t="str">
        <f t="shared" si="294"/>
        <v>theater</v>
      </c>
      <c r="R3149" t="str">
        <f t="shared" si="295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131.16666666666666</v>
      </c>
      <c r="P3150" s="7">
        <f t="shared" si="297"/>
        <v>41.421052631578945</v>
      </c>
      <c r="Q3150" t="str">
        <f t="shared" si="294"/>
        <v>theater</v>
      </c>
      <c r="R3150" t="str">
        <f t="shared" si="295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7">
        <f t="shared" si="297"/>
        <v>52</v>
      </c>
      <c r="Q3151" t="str">
        <f t="shared" ref="Q3151:Q3214" si="300">LEFT(N3151, SEARCH("/",N3151,1)-1)</f>
        <v>theater</v>
      </c>
      <c r="R3151" t="str">
        <f t="shared" ref="R3151:R3214" si="301">MID(N3151,SEARCH("/",N3151,1)+1,LEN(N3151))</f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7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7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7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335.58333333333331</v>
      </c>
      <c r="P3155" s="7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112.92857142857143</v>
      </c>
      <c r="P3156" s="7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7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7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7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114</v>
      </c>
      <c r="P3160" s="7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7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101.53333333333333</v>
      </c>
      <c r="P3162" s="7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7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7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7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7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7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7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116.16666666666667</v>
      </c>
      <c r="P3169" s="7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7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103.0125</v>
      </c>
      <c r="P3171" s="7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7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108.81428571428572</v>
      </c>
      <c r="P3173" s="7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115</v>
      </c>
      <c r="P3174" s="7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7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7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109.56</v>
      </c>
      <c r="P3177" s="7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114.84210526315789</v>
      </c>
      <c r="P3178" s="7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117.4</v>
      </c>
      <c r="P3179" s="7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171.73333333333332</v>
      </c>
      <c r="P3180" s="7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114.16238095238096</v>
      </c>
      <c r="P3181" s="7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7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</v>
      </c>
      <c r="P3183" s="7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7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</v>
      </c>
      <c r="P3185" s="7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7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7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</v>
      </c>
      <c r="P3188" s="7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7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7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12.327272727272728</v>
      </c>
      <c r="P3191" s="7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7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7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7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7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7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59.142857142857146</v>
      </c>
      <c r="P3197" s="7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7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</v>
      </c>
      <c r="P3199" s="7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7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7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7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100*E3203/D3203</f>
        <v>1.25</v>
      </c>
      <c r="P3203" s="7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7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7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7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7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7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46.363636363636367</v>
      </c>
      <c r="P3209" s="7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103.5</v>
      </c>
      <c r="P3210" s="7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7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7">
        <f t="shared" si="303"/>
        <v>62.883333333333333</v>
      </c>
      <c r="Q3212" t="str">
        <f t="shared" si="300"/>
        <v>theater</v>
      </c>
      <c r="R3212" t="str">
        <f t="shared" si="301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119.74347826086957</v>
      </c>
      <c r="P3213" s="7">
        <f t="shared" si="303"/>
        <v>85.531055900621112</v>
      </c>
      <c r="Q3213" t="str">
        <f t="shared" si="300"/>
        <v>theater</v>
      </c>
      <c r="R3213" t="str">
        <f t="shared" si="301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7">
        <f t="shared" si="303"/>
        <v>53.723404255319146</v>
      </c>
      <c r="Q3214" t="str">
        <f t="shared" si="300"/>
        <v>theater</v>
      </c>
      <c r="R3214" t="str">
        <f t="shared" si="301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100.11666666666666</v>
      </c>
      <c r="P3215" s="7">
        <f t="shared" si="303"/>
        <v>127.80851063829788</v>
      </c>
      <c r="Q3215" t="str">
        <f t="shared" ref="Q3215:Q3278" si="306">LEFT(N3215, SEARCH("/",N3215,1)-1)</f>
        <v>theater</v>
      </c>
      <c r="R3215" t="str">
        <f t="shared" ref="R3215:R3278" si="307">MID(N3215,SEARCH("/",N3215,1)+1,LEN(N3215))</f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7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100.35142857142857</v>
      </c>
      <c r="P3217" s="7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7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7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7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</v>
      </c>
      <c r="P3221" s="7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7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103.425</v>
      </c>
      <c r="P3223" s="7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7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7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7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</v>
      </c>
      <c r="P3227" s="7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7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7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7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107.86499999999999</v>
      </c>
      <c r="P3231" s="7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7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7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131.19999999999999</v>
      </c>
      <c r="P3234" s="7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7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7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7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7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100.78754285714285</v>
      </c>
      <c r="P3239" s="7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7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7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100.56666666666666</v>
      </c>
      <c r="P3242" s="7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115.30588235294118</v>
      </c>
      <c r="P3243" s="7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7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7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7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7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</v>
      </c>
      <c r="P3248" s="7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7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100.79166666666667</v>
      </c>
      <c r="P3250" s="7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104.92727272727272</v>
      </c>
      <c r="P3251" s="7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101.55200000000001</v>
      </c>
      <c r="P3252" s="7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7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127.82222222222222</v>
      </c>
      <c r="P3254" s="7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</v>
      </c>
      <c r="P3255" s="7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7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7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7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106.29949999999998</v>
      </c>
      <c r="P3259" s="7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7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7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</v>
      </c>
      <c r="P3262" s="7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100.45454545454545</v>
      </c>
      <c r="P3263" s="7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7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7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7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100*E3267/D3267</f>
        <v>164</v>
      </c>
      <c r="P3267" s="7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7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7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7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101.5</v>
      </c>
      <c r="P3271" s="7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101.66666666666667</v>
      </c>
      <c r="P3272" s="7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7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7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7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101.3225806451613</v>
      </c>
      <c r="P3276" s="7">
        <f t="shared" si="309"/>
        <v>54.912587412587413</v>
      </c>
      <c r="Q3276" t="str">
        <f t="shared" si="306"/>
        <v>theater</v>
      </c>
      <c r="R3276" t="str">
        <f t="shared" si="307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7">
        <f t="shared" si="309"/>
        <v>150.41666666666666</v>
      </c>
      <c r="Q3277" t="str">
        <f t="shared" si="306"/>
        <v>theater</v>
      </c>
      <c r="R3277" t="str">
        <f t="shared" si="307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116.84444444444445</v>
      </c>
      <c r="P3278" s="7">
        <f t="shared" si="309"/>
        <v>52.58</v>
      </c>
      <c r="Q3278" t="str">
        <f t="shared" si="306"/>
        <v>theater</v>
      </c>
      <c r="R3278" t="str">
        <f t="shared" si="307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</v>
      </c>
      <c r="P3279" s="7">
        <f t="shared" si="309"/>
        <v>54.3</v>
      </c>
      <c r="Q3279" t="str">
        <f t="shared" ref="Q3279:Q3342" si="312">LEFT(N3279, SEARCH("/",N3279,1)-1)</f>
        <v>theater</v>
      </c>
      <c r="R3279" t="str">
        <f t="shared" ref="R3279:R3342" si="313">MID(N3279,SEARCH("/",N3279,1)+1,LEN(N3279))</f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7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7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7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7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102.64677419354838</v>
      </c>
      <c r="P3284" s="7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</v>
      </c>
      <c r="P3285" s="7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7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7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7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7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100.2649</v>
      </c>
      <c r="P3290" s="7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</v>
      </c>
      <c r="P3291" s="7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7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114</v>
      </c>
      <c r="P3293" s="7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7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7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7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7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7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100.07272727272728</v>
      </c>
      <c r="P3299" s="7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7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116.2</v>
      </c>
      <c r="P3301" s="7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7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7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103.39285714285714</v>
      </c>
      <c r="P3304" s="7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7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104.51666666666667</v>
      </c>
      <c r="P3306" s="7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7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7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106.68</v>
      </c>
      <c r="P3309" s="7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7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159.42857142857142</v>
      </c>
      <c r="P3311" s="7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7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7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100.04</v>
      </c>
      <c r="P3314" s="7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</v>
      </c>
      <c r="P3315" s="7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7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</v>
      </c>
      <c r="P3317" s="7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7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7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7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7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7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7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7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125.9</v>
      </c>
      <c r="P3325" s="7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101.66666666666667</v>
      </c>
      <c r="P3326" s="7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7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7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7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7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100*E3331/D3331</f>
        <v>116.8</v>
      </c>
      <c r="P3331" s="7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7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7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7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104.57142857142857</v>
      </c>
      <c r="P3335" s="7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7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</v>
      </c>
      <c r="P3337" s="7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7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7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7">
        <f t="shared" si="315"/>
        <v>136.84821428571428</v>
      </c>
      <c r="Q3340" t="str">
        <f t="shared" si="312"/>
        <v>theater</v>
      </c>
      <c r="R3340" t="str">
        <f t="shared" si="313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</v>
      </c>
      <c r="P3341" s="7">
        <f t="shared" si="315"/>
        <v>177.61702127659575</v>
      </c>
      <c r="Q3341" t="str">
        <f t="shared" si="312"/>
        <v>theater</v>
      </c>
      <c r="R3341" t="str">
        <f t="shared" si="313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7">
        <f t="shared" si="315"/>
        <v>109.07894736842105</v>
      </c>
      <c r="Q3342" t="str">
        <f t="shared" si="312"/>
        <v>theater</v>
      </c>
      <c r="R3342" t="str">
        <f t="shared" si="313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7">
        <f t="shared" si="315"/>
        <v>119.64285714285714</v>
      </c>
      <c r="Q3343" t="str">
        <f t="shared" ref="Q3343:Q3406" si="318">LEFT(N3343, SEARCH("/",N3343,1)-1)</f>
        <v>theater</v>
      </c>
      <c r="R3343" t="str">
        <f t="shared" ref="R3343:R3406" si="319">MID(N3343,SEARCH("/",N3343,1)+1,LEN(N3343))</f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101.66666666666667</v>
      </c>
      <c r="P3344" s="7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7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7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7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</v>
      </c>
      <c r="P3348" s="7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119.45</v>
      </c>
      <c r="P3349" s="7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7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7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7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7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7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7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7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7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7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7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</v>
      </c>
      <c r="P3360" s="7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7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101.37777777777778</v>
      </c>
      <c r="P3362" s="7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</v>
      </c>
      <c r="P3363" s="7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</v>
      </c>
      <c r="P3364" s="7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7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105.93333333333334</v>
      </c>
      <c r="P3366" s="7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7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7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7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</v>
      </c>
      <c r="P3370" s="7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103.9</v>
      </c>
      <c r="P3371" s="7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7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7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103.5</v>
      </c>
      <c r="P3374" s="7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7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106.57142857142857</v>
      </c>
      <c r="P3376" s="7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7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100.0125</v>
      </c>
      <c r="P3378" s="7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7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7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103.65</v>
      </c>
      <c r="P3381" s="7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7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7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100.74285714285715</v>
      </c>
      <c r="P3384" s="7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111.71428571428571</v>
      </c>
      <c r="P3385" s="7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</v>
      </c>
      <c r="P3386" s="7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7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7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116.86666666666666</v>
      </c>
      <c r="P3389" s="7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7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7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7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7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7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100*E3395/D3395</f>
        <v>105.8</v>
      </c>
      <c r="P3395" s="7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142.36363636363637</v>
      </c>
      <c r="P3396" s="7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7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7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</v>
      </c>
      <c r="P3399" s="7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111.075</v>
      </c>
      <c r="P3400" s="7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</v>
      </c>
      <c r="P3401" s="7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7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7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109.76666666666667</v>
      </c>
      <c r="P3404" s="7">
        <f t="shared" si="321"/>
        <v>99.787878787878782</v>
      </c>
      <c r="Q3404" t="str">
        <f t="shared" si="318"/>
        <v>theater</v>
      </c>
      <c r="R3404" t="str">
        <f t="shared" si="319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7">
        <f t="shared" si="321"/>
        <v>117.64705882352941</v>
      </c>
      <c r="Q3405" t="str">
        <f t="shared" si="318"/>
        <v>theater</v>
      </c>
      <c r="R3405" t="str">
        <f t="shared" si="319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7">
        <f t="shared" si="321"/>
        <v>203.33333333333334</v>
      </c>
      <c r="Q3406" t="str">
        <f t="shared" si="318"/>
        <v>theater</v>
      </c>
      <c r="R3406" t="str">
        <f t="shared" si="319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137.57142857142858</v>
      </c>
      <c r="P3407" s="7">
        <f t="shared" si="321"/>
        <v>28.323529411764707</v>
      </c>
      <c r="Q3407" t="str">
        <f t="shared" ref="Q3407:Q3470" si="324">LEFT(N3407, SEARCH("/",N3407,1)-1)</f>
        <v>theater</v>
      </c>
      <c r="R3407" t="str">
        <f t="shared" ref="R3407:R3470" si="325">MID(N3407,SEARCH("/",N3407,1)+1,LEN(N3407))</f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</v>
      </c>
      <c r="P3408" s="7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7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7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7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7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103.56666666666666</v>
      </c>
      <c r="P3413" s="7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7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7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103.5</v>
      </c>
      <c r="P3416" s="7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7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7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7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7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7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7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7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7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7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103.58333333333333</v>
      </c>
      <c r="P3426" s="7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102.97033333333333</v>
      </c>
      <c r="P3427" s="7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108.13333333333334</v>
      </c>
      <c r="P3428" s="7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7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</v>
      </c>
      <c r="P3430" s="7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7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108.54949999999998</v>
      </c>
      <c r="P3432" s="7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7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7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7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</v>
      </c>
      <c r="P3436" s="7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</v>
      </c>
      <c r="P3437" s="7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105.9</v>
      </c>
      <c r="P3438" s="7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7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7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7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7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</v>
      </c>
      <c r="P3443" s="7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7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7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7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7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7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</v>
      </c>
      <c r="P3449" s="7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109.76190476190476</v>
      </c>
      <c r="P3450" s="7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7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7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101.23076923076923</v>
      </c>
      <c r="P3453" s="7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7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7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7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100.65</v>
      </c>
      <c r="P3457" s="7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7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100*E3459/D3459</f>
        <v>140.19999999999999</v>
      </c>
      <c r="P3459" s="7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7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7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7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7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7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</v>
      </c>
      <c r="P3465" s="7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7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7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7">
        <f t="shared" si="327"/>
        <v>72.950819672131146</v>
      </c>
      <c r="Q3468" t="str">
        <f t="shared" si="324"/>
        <v>theater</v>
      </c>
      <c r="R3468" t="str">
        <f t="shared" si="325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7">
        <f t="shared" si="327"/>
        <v>64.468085106382972</v>
      </c>
      <c r="Q3469" t="str">
        <f t="shared" si="324"/>
        <v>theater</v>
      </c>
      <c r="R3469" t="str">
        <f t="shared" si="325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7">
        <f t="shared" si="327"/>
        <v>716.35294117647061</v>
      </c>
      <c r="Q3470" t="str">
        <f t="shared" si="324"/>
        <v>theater</v>
      </c>
      <c r="R3470" t="str">
        <f t="shared" si="325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7">
        <f t="shared" si="327"/>
        <v>50.396825396825399</v>
      </c>
      <c r="Q3471" t="str">
        <f t="shared" ref="Q3471:Q3534" si="330">LEFT(N3471, SEARCH("/",N3471,1)-1)</f>
        <v>theater</v>
      </c>
      <c r="R3471" t="str">
        <f t="shared" ref="R3471:R3534" si="331">MID(N3471,SEARCH("/",N3471,1)+1,LEN(N3471))</f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7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7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7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7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7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7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7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7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</v>
      </c>
      <c r="P3480" s="7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7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142.66666666666666</v>
      </c>
      <c r="P3482" s="7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7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7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7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</v>
      </c>
      <c r="P3486" s="7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7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155.19999999999999</v>
      </c>
      <c r="P3488" s="7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</v>
      </c>
      <c r="P3489" s="7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7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7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127.5</v>
      </c>
      <c r="P3492" s="7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158.19999999999999</v>
      </c>
      <c r="P3493" s="7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7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7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7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7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7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7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7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7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7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100.66666666666667</v>
      </c>
      <c r="P3503" s="7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7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107.56</v>
      </c>
      <c r="P3505" s="7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7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7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101.5</v>
      </c>
      <c r="P3508" s="7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7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7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7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7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7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7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7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</v>
      </c>
      <c r="P3516" s="7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102.66666666666667</v>
      </c>
      <c r="P3517" s="7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7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7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110.04600000000001</v>
      </c>
      <c r="P3520" s="7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</v>
      </c>
      <c r="P3521" s="7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7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100*E3523/D3523</f>
        <v>169.42857142857142</v>
      </c>
      <c r="P3523" s="7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7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7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7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7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7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7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101.15151515151516</v>
      </c>
      <c r="P3530" s="7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7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7">
        <f t="shared" si="333"/>
        <v>125</v>
      </c>
      <c r="Q3532" t="str">
        <f t="shared" si="330"/>
        <v>theater</v>
      </c>
      <c r="R3532" t="str">
        <f t="shared" si="331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7">
        <f t="shared" si="333"/>
        <v>49.230769230769234</v>
      </c>
      <c r="Q3533" t="str">
        <f t="shared" si="330"/>
        <v>theater</v>
      </c>
      <c r="R3533" t="str">
        <f t="shared" si="331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118.95833333333333</v>
      </c>
      <c r="P3534" s="7">
        <f t="shared" si="333"/>
        <v>42.296296296296298</v>
      </c>
      <c r="Q3534" t="str">
        <f t="shared" si="330"/>
        <v>theater</v>
      </c>
      <c r="R3534" t="str">
        <f t="shared" si="331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7">
        <f t="shared" si="333"/>
        <v>78.875</v>
      </c>
      <c r="Q3535" t="str">
        <f t="shared" ref="Q3535:Q3598" si="336">LEFT(N3535, SEARCH("/",N3535,1)-1)</f>
        <v>theater</v>
      </c>
      <c r="R3535" t="str">
        <f t="shared" ref="R3535:R3598" si="337">MID(N3535,SEARCH("/",N3535,1)+1,LEN(N3535))</f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156.19999999999999</v>
      </c>
      <c r="P3536" s="7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7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7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7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7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7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7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7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7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104.66666666666667</v>
      </c>
      <c r="P3545" s="7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7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7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7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114.40928571428572</v>
      </c>
      <c r="P3549" s="7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7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7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</v>
      </c>
      <c r="P3552" s="7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7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7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106.27272727272727</v>
      </c>
      <c r="P3555" s="7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113.4222</v>
      </c>
      <c r="P3556" s="7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7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100.45454545454545</v>
      </c>
      <c r="P3558" s="7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100.036</v>
      </c>
      <c r="P3559" s="7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7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103.5</v>
      </c>
      <c r="P3561" s="7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</v>
      </c>
      <c r="P3562" s="7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7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7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105.49000000000001</v>
      </c>
      <c r="P3565" s="7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100.5</v>
      </c>
      <c r="P3566" s="7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130.55555555555554</v>
      </c>
      <c r="P3567" s="7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</v>
      </c>
      <c r="P3568" s="7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</v>
      </c>
      <c r="P3569" s="7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</v>
      </c>
      <c r="P3570" s="7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100.48</v>
      </c>
      <c r="P3571" s="7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7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7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7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7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7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</v>
      </c>
      <c r="P3577" s="7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7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7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7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7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7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7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7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7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7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100*E3587/D3587</f>
        <v>119.11764705882354</v>
      </c>
      <c r="P3587" s="7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109.42666666666666</v>
      </c>
      <c r="P3588" s="7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7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100.5</v>
      </c>
      <c r="P3590" s="7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127.5</v>
      </c>
      <c r="P3591" s="7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100.06</v>
      </c>
      <c r="P3592" s="7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7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7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7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125.9375</v>
      </c>
      <c r="P3596" s="7">
        <f t="shared" si="339"/>
        <v>55.972222222222221</v>
      </c>
      <c r="Q3596" t="str">
        <f t="shared" si="336"/>
        <v>theater</v>
      </c>
      <c r="R3596" t="str">
        <f t="shared" si="337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7">
        <f t="shared" si="339"/>
        <v>49.693548387096776</v>
      </c>
      <c r="Q3597" t="str">
        <f t="shared" si="336"/>
        <v>theater</v>
      </c>
      <c r="R3597" t="str">
        <f t="shared" si="337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7">
        <f t="shared" si="339"/>
        <v>79</v>
      </c>
      <c r="Q3598" t="str">
        <f t="shared" si="336"/>
        <v>theater</v>
      </c>
      <c r="R3598" t="str">
        <f t="shared" si="337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</v>
      </c>
      <c r="P3599" s="7">
        <f t="shared" si="339"/>
        <v>77.727272727272734</v>
      </c>
      <c r="Q3599" t="str">
        <f t="shared" ref="Q3599:Q3662" si="342">LEFT(N3599, SEARCH("/",N3599,1)-1)</f>
        <v>theater</v>
      </c>
      <c r="R3599" t="str">
        <f t="shared" ref="R3599:R3662" si="343">MID(N3599,SEARCH("/",N3599,1)+1,LEN(N3599))</f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7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7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7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</v>
      </c>
      <c r="P3603" s="7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7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170.66666666666666</v>
      </c>
      <c r="P3605" s="7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112.83333333333333</v>
      </c>
      <c r="P3606" s="7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7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130.26666666666668</v>
      </c>
      <c r="P3608" s="7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105.45454545454545</v>
      </c>
      <c r="P3609" s="7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7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7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7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7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7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7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7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</v>
      </c>
      <c r="P3617" s="7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7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7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7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113</v>
      </c>
      <c r="P3621" s="7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7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109.73333333333333</v>
      </c>
      <c r="P3623" s="7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7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7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104.93333333333334</v>
      </c>
      <c r="P3626" s="7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102.66666666666667</v>
      </c>
      <c r="P3627" s="7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</v>
      </c>
      <c r="P3628" s="7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7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7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2.0000000000000001E-4</v>
      </c>
      <c r="P3631" s="7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7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51.023391812865498</v>
      </c>
      <c r="P3633" s="7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7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7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7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7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7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30.866666666666667</v>
      </c>
      <c r="P3639" s="7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7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7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7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7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7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7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7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7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7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7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7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100*E3651/D3651</f>
        <v>104</v>
      </c>
      <c r="P3651" s="7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7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7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250.66666666666666</v>
      </c>
      <c r="P3654" s="7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100.5</v>
      </c>
      <c r="P3655" s="7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7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7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</v>
      </c>
      <c r="P3658" s="7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7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100.66666666666667</v>
      </c>
      <c r="P3660" s="7">
        <f t="shared" si="345"/>
        <v>75.5</v>
      </c>
      <c r="Q3660" t="str">
        <f t="shared" si="342"/>
        <v>theater</v>
      </c>
      <c r="R3660" t="str">
        <f t="shared" si="343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7">
        <f t="shared" si="345"/>
        <v>235.46153846153845</v>
      </c>
      <c r="Q3661" t="str">
        <f t="shared" si="342"/>
        <v>theater</v>
      </c>
      <c r="R3661" t="str">
        <f t="shared" si="343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7">
        <f t="shared" si="345"/>
        <v>11.363636363636363</v>
      </c>
      <c r="Q3662" t="str">
        <f t="shared" si="342"/>
        <v>theater</v>
      </c>
      <c r="R3662" t="str">
        <f t="shared" si="343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</v>
      </c>
      <c r="P3663" s="7">
        <f t="shared" si="345"/>
        <v>92.5</v>
      </c>
      <c r="Q3663" t="str">
        <f t="shared" ref="Q3663:Q3726" si="348">LEFT(N3663, SEARCH("/",N3663,1)-1)</f>
        <v>theater</v>
      </c>
      <c r="R3663" t="str">
        <f t="shared" ref="R3663:R3726" si="349">MID(N3663,SEARCH("/",N3663,1)+1,LEN(N3663))</f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</v>
      </c>
      <c r="P3664" s="7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7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7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7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7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103.17033333333333</v>
      </c>
      <c r="P3669" s="7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103.5</v>
      </c>
      <c r="P3670" s="7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7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7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7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101.53333333333333</v>
      </c>
      <c r="P3674" s="7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7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7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7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7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7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102.5</v>
      </c>
      <c r="P3680" s="7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7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7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7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7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7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7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105.7</v>
      </c>
      <c r="P3687" s="7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101.42857142857143</v>
      </c>
      <c r="P3688" s="7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7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109.16666666666667</v>
      </c>
      <c r="P3690" s="7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7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7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</v>
      </c>
      <c r="P3693" s="7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7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7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7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7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7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7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7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7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7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100.33333333333333</v>
      </c>
      <c r="P3703" s="7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109.16666666666667</v>
      </c>
      <c r="P3704" s="7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123.42857142857143</v>
      </c>
      <c r="P3705" s="7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7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103.46657233816767</v>
      </c>
      <c r="P3707" s="7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121.33333333333333</v>
      </c>
      <c r="P3708" s="7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7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7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7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7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114</v>
      </c>
      <c r="P3713" s="7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153.73333333333332</v>
      </c>
      <c r="P3714" s="7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100*E3715/D3715</f>
        <v>101.5</v>
      </c>
      <c r="P3715" s="7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</v>
      </c>
      <c r="P3716" s="7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102.57142857142857</v>
      </c>
      <c r="P3717" s="7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7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7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7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7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7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7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</v>
      </c>
      <c r="P3724" s="7">
        <f t="shared" si="351"/>
        <v>47.657142857142858</v>
      </c>
      <c r="Q3724" t="str">
        <f t="shared" si="348"/>
        <v>theater</v>
      </c>
      <c r="R3724" t="str">
        <f t="shared" si="349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7">
        <f t="shared" si="351"/>
        <v>72.888888888888886</v>
      </c>
      <c r="Q3725" t="str">
        <f t="shared" si="348"/>
        <v>theater</v>
      </c>
      <c r="R3725" t="str">
        <f t="shared" si="349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7">
        <f t="shared" si="351"/>
        <v>49.545505617977533</v>
      </c>
      <c r="Q3726" t="str">
        <f t="shared" si="348"/>
        <v>theater</v>
      </c>
      <c r="R3726" t="str">
        <f t="shared" si="349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7">
        <f t="shared" si="351"/>
        <v>25.4</v>
      </c>
      <c r="Q3727" t="str">
        <f t="shared" ref="Q3727:Q3790" si="354">LEFT(N3727, SEARCH("/",N3727,1)-1)</f>
        <v>theater</v>
      </c>
      <c r="R3727" t="str">
        <f t="shared" ref="R3727:R3790" si="355">MID(N3727,SEARCH("/",N3727,1)+1,LEN(N3727))</f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338.70588235294116</v>
      </c>
      <c r="P3728" s="7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7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7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7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7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7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7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7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28.466666666666665</v>
      </c>
      <c r="P3736" s="7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7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0.66666666666666663</v>
      </c>
      <c r="P3738" s="7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7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7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7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7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7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7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7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7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7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7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7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7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7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100.45</v>
      </c>
      <c r="P3752" s="7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7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113</v>
      </c>
      <c r="P3754" s="7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7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7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7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7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7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102.33333333333333</v>
      </c>
      <c r="P3760" s="7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110.24425000000001</v>
      </c>
      <c r="P3761" s="7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101.01540000000001</v>
      </c>
      <c r="P3762" s="7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7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7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7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7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7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102.65009999999999</v>
      </c>
      <c r="P3768" s="7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7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7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7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7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7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7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7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7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7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7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100*E3779/D3779</f>
        <v>143.19999999999999</v>
      </c>
      <c r="P3779" s="7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7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7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7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7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7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7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115</v>
      </c>
      <c r="P3786" s="7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7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110.96666666666667</v>
      </c>
      <c r="P3788" s="7">
        <f t="shared" si="357"/>
        <v>93.774647887323937</v>
      </c>
      <c r="Q3788" t="str">
        <f t="shared" si="354"/>
        <v>theater</v>
      </c>
      <c r="R3788" t="str">
        <f t="shared" si="355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7">
        <f t="shared" si="357"/>
        <v>35.1</v>
      </c>
      <c r="Q3789" t="str">
        <f t="shared" si="354"/>
        <v>theater</v>
      </c>
      <c r="R3789" t="str">
        <f t="shared" si="355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0.66666666666666663</v>
      </c>
      <c r="P3790" s="7">
        <f t="shared" si="357"/>
        <v>500</v>
      </c>
      <c r="Q3790" t="str">
        <f t="shared" si="354"/>
        <v>theater</v>
      </c>
      <c r="R3790" t="str">
        <f t="shared" si="355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7">
        <f t="shared" si="357"/>
        <v>29</v>
      </c>
      <c r="Q3791" t="str">
        <f t="shared" ref="Q3791:Q3854" si="360">LEFT(N3791, SEARCH("/",N3791,1)-1)</f>
        <v>theater</v>
      </c>
      <c r="R3791" t="str">
        <f t="shared" ref="R3791:R3854" si="361">MID(N3791,SEARCH("/",N3791,1)+1,LEN(N3791))</f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7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7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0.28000000000000003</v>
      </c>
      <c r="P3794" s="7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59.657142857142858</v>
      </c>
      <c r="P3795" s="7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7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7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7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89.666666666666671</v>
      </c>
      <c r="P3799" s="7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1.4642857142857142</v>
      </c>
      <c r="P3800" s="7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7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4.0045454545454549</v>
      </c>
      <c r="P3802" s="7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7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7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19.649999999999999</v>
      </c>
      <c r="P3805" s="7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7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7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7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30.333333333333332</v>
      </c>
      <c r="P3809" s="7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7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7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7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7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7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7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7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7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7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7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228</v>
      </c>
      <c r="P3820" s="7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7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7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7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</v>
      </c>
      <c r="P3824" s="7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7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7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7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7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7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7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7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7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106.02200000000001</v>
      </c>
      <c r="P3833" s="7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104.66666666666667</v>
      </c>
      <c r="P3834" s="7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7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7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7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7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7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7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7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7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100*E3843/D3843</f>
        <v>8.7200000000000006</v>
      </c>
      <c r="P3843" s="7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7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7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41.489795918367349</v>
      </c>
      <c r="P3846" s="7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7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7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7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7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7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7">
        <f t="shared" si="363"/>
        <v>9.5</v>
      </c>
      <c r="Q3852" t="str">
        <f t="shared" si="360"/>
        <v>theater</v>
      </c>
      <c r="R3852" t="str">
        <f t="shared" si="361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7">
        <f t="shared" si="363"/>
        <v>35.5</v>
      </c>
      <c r="Q3853" t="str">
        <f t="shared" si="360"/>
        <v>theater</v>
      </c>
      <c r="R3853" t="str">
        <f t="shared" si="361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7">
        <f t="shared" si="363"/>
        <v>10</v>
      </c>
      <c r="Q3854" t="str">
        <f t="shared" si="360"/>
        <v>theater</v>
      </c>
      <c r="R3854" t="str">
        <f t="shared" si="361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7">
        <f t="shared" si="363"/>
        <v>13</v>
      </c>
      <c r="Q3855" t="str">
        <f t="shared" ref="Q3855:Q3918" si="366">LEFT(N3855, SEARCH("/",N3855,1)-1)</f>
        <v>theater</v>
      </c>
      <c r="R3855" t="str">
        <f t="shared" ref="R3855:R3918" si="367">MID(N3855,SEARCH("/",N3855,1)+1,LEN(N3855))</f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7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7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7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7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7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7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7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7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7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7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7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7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0.55000000000000004</v>
      </c>
      <c r="P3868" s="7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7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7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7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7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2.6666666666666665</v>
      </c>
      <c r="P3873" s="7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7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7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7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7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52.794871794871796</v>
      </c>
      <c r="P3878" s="7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4.9640000000000004</v>
      </c>
      <c r="P3879" s="7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7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7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13.066666666666666</v>
      </c>
      <c r="P3882" s="7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7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7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7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7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7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7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</v>
      </c>
      <c r="P3889" s="7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7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1.4750000000000001</v>
      </c>
      <c r="P3891" s="7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7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7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7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7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3.4666666666666668</v>
      </c>
      <c r="P3896" s="7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7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7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17.600000000000001</v>
      </c>
      <c r="P3899" s="7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7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7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7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7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7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7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7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100*E3907/D3907</f>
        <v>11.533333333333333</v>
      </c>
      <c r="P3907" s="7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7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15.3</v>
      </c>
      <c r="P3909" s="7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8.6666666666666661</v>
      </c>
      <c r="P3910" s="7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0.22500000000000001</v>
      </c>
      <c r="P3911" s="7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7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7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7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7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7">
        <f t="shared" si="369"/>
        <v>33.666666666666664</v>
      </c>
      <c r="Q3916" t="str">
        <f t="shared" si="366"/>
        <v>theater</v>
      </c>
      <c r="R3916" t="str">
        <f t="shared" si="367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0.33333333333333331</v>
      </c>
      <c r="P3917" s="7">
        <f t="shared" si="369"/>
        <v>5</v>
      </c>
      <c r="Q3917" t="str">
        <f t="shared" si="366"/>
        <v>theater</v>
      </c>
      <c r="R3917" t="str">
        <f t="shared" si="367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7" t="e">
        <f t="shared" si="369"/>
        <v>#DIV/0!</v>
      </c>
      <c r="Q3918" t="str">
        <f t="shared" si="366"/>
        <v>theater</v>
      </c>
      <c r="R3918" t="str">
        <f t="shared" si="367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7">
        <f t="shared" si="369"/>
        <v>10</v>
      </c>
      <c r="Q3919" t="str">
        <f t="shared" ref="Q3919:Q3982" si="372">LEFT(N3919, SEARCH("/",N3919,1)-1)</f>
        <v>theater</v>
      </c>
      <c r="R3919" t="str">
        <f t="shared" ref="R3919:R3982" si="373">MID(N3919,SEARCH("/",N3919,1)+1,LEN(N3919))</f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7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1.8</v>
      </c>
      <c r="P3921" s="7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7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7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7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7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7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7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7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7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</v>
      </c>
      <c r="P3930" s="7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7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7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7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7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7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7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7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7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86.135181975736572</v>
      </c>
      <c r="P3939" s="7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7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7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7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7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7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7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7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7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7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3.3666666666666667</v>
      </c>
      <c r="P3949" s="7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7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</v>
      </c>
      <c r="P3951" s="7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7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7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7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7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7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7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7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7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7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24.333333333333332</v>
      </c>
      <c r="P3961" s="7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7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7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3.2142857142857144</v>
      </c>
      <c r="P3964" s="7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7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7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14.25</v>
      </c>
      <c r="P3967" s="7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7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7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7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100*E3971/D3971</f>
        <v>7.4690265486725664</v>
      </c>
      <c r="P3971" s="7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7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0.97142857142857142</v>
      </c>
      <c r="P3973" s="7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21.1</v>
      </c>
      <c r="P3974" s="7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78.099999999999994</v>
      </c>
      <c r="P3975" s="7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7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7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7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</v>
      </c>
      <c r="P3979" s="7">
        <f t="shared" si="375"/>
        <v>217.5</v>
      </c>
      <c r="Q3979" t="str">
        <f t="shared" si="372"/>
        <v>theater</v>
      </c>
      <c r="R3979" t="str">
        <f t="shared" si="373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7">
        <f t="shared" si="375"/>
        <v>26.75</v>
      </c>
      <c r="Q3980" t="str">
        <f t="shared" si="372"/>
        <v>theater</v>
      </c>
      <c r="R3980" t="str">
        <f t="shared" si="373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7">
        <f t="shared" si="375"/>
        <v>18.333333333333332</v>
      </c>
      <c r="Q3981" t="str">
        <f t="shared" si="372"/>
        <v>theater</v>
      </c>
      <c r="R3981" t="str">
        <f t="shared" si="373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7">
        <f t="shared" si="375"/>
        <v>64.285714285714292</v>
      </c>
      <c r="Q3982" t="str">
        <f t="shared" si="372"/>
        <v>theater</v>
      </c>
      <c r="R3982" t="str">
        <f t="shared" si="373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7">
        <f t="shared" si="375"/>
        <v>175</v>
      </c>
      <c r="Q3983" t="str">
        <f t="shared" ref="Q3983:Q4046" si="378">LEFT(N3983, SEARCH("/",N3983,1)-1)</f>
        <v>theater</v>
      </c>
      <c r="R3983" t="str">
        <f t="shared" ref="R3983:R4046" si="379">MID(N3983,SEARCH("/",N3983,1)+1,LEN(N3983))</f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7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7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</v>
      </c>
      <c r="P3986" s="7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7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7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7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7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7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7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7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7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7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7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7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7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7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57.2</v>
      </c>
      <c r="P4000" s="7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7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7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7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</v>
      </c>
      <c r="P4004" s="7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7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7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1.3333333333333333</v>
      </c>
      <c r="P4007" s="7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7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7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7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7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7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7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7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7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7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1.4285714285714285E-2</v>
      </c>
      <c r="P4017" s="7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</v>
      </c>
      <c r="P4018" s="7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7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8.6666666666666661</v>
      </c>
      <c r="P4020" s="7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0.82857142857142863</v>
      </c>
      <c r="P4021" s="7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16.666666666666668</v>
      </c>
      <c r="P4022" s="7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7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69.561111111111117</v>
      </c>
      <c r="P4024" s="7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7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7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7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7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7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</v>
      </c>
      <c r="P4030" s="7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7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7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7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7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100*E4035/D4035</f>
        <v>25.698702928870294</v>
      </c>
      <c r="P4035" s="7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1.4814814814814814</v>
      </c>
      <c r="P4036" s="7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7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7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7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7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7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7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7">
        <f t="shared" si="381"/>
        <v>10.5</v>
      </c>
      <c r="Q4043" t="str">
        <f t="shared" si="378"/>
        <v>theater</v>
      </c>
      <c r="R4043" t="str">
        <f t="shared" si="379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7">
        <f t="shared" si="381"/>
        <v>7</v>
      </c>
      <c r="Q4044" t="str">
        <f t="shared" si="378"/>
        <v>theater</v>
      </c>
      <c r="R4044" t="str">
        <f t="shared" si="379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7" t="e">
        <f t="shared" si="381"/>
        <v>#DIV/0!</v>
      </c>
      <c r="Q4045" t="str">
        <f t="shared" si="378"/>
        <v>theater</v>
      </c>
      <c r="R4045" t="str">
        <f t="shared" si="379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7">
        <f t="shared" si="381"/>
        <v>56.25</v>
      </c>
      <c r="Q4046" t="str">
        <f t="shared" si="378"/>
        <v>theater</v>
      </c>
      <c r="R4046" t="str">
        <f t="shared" si="379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7">
        <f t="shared" si="381"/>
        <v>1</v>
      </c>
      <c r="Q4047" t="str">
        <f t="shared" ref="Q4047:Q4110" si="384">LEFT(N4047, SEARCH("/",N4047,1)-1)</f>
        <v>theater</v>
      </c>
      <c r="R4047" t="str">
        <f t="shared" ref="R4047:R4110" si="385">MID(N4047,SEARCH("/",N4047,1)+1,LEN(N4047))</f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7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2.2000000000000002</v>
      </c>
      <c r="P4049" s="7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7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7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7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7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37.533333333333331</v>
      </c>
      <c r="P4054" s="7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7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7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7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7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7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7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7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7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7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7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7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7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7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0.16666666666666666</v>
      </c>
      <c r="P4068" s="7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7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1.0000000000000002</v>
      </c>
      <c r="P4070" s="7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7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7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7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7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7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7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28.8</v>
      </c>
      <c r="P4077" s="7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7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7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7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0.16666666666666666</v>
      </c>
      <c r="P4081" s="7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7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7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7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7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0.33333333333333331</v>
      </c>
      <c r="P4086" s="7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7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7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7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7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7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7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7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7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7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7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2.6666666666666665</v>
      </c>
      <c r="P4097" s="7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7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100*E4099/D4099</f>
        <v>0</v>
      </c>
      <c r="P4099" s="7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7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7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7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7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</v>
      </c>
      <c r="P4104" s="7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7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7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6.9696969696969697</v>
      </c>
      <c r="P4107" s="7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7">
        <f t="shared" si="387"/>
        <v>106.96969696969697</v>
      </c>
      <c r="Q4108" t="str">
        <f t="shared" si="384"/>
        <v>theater</v>
      </c>
      <c r="R4108" t="str">
        <f t="shared" si="385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2.0499999999999998</v>
      </c>
      <c r="P4109" s="7">
        <f t="shared" si="387"/>
        <v>10.25</v>
      </c>
      <c r="Q4109" t="str">
        <f t="shared" si="384"/>
        <v>theater</v>
      </c>
      <c r="R4109" t="str">
        <f t="shared" si="385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7">
        <f t="shared" si="387"/>
        <v>59</v>
      </c>
      <c r="Q4110" t="str">
        <f t="shared" si="384"/>
        <v>theater</v>
      </c>
      <c r="R4110" t="str">
        <f t="shared" si="385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7" t="e">
        <f t="shared" si="387"/>
        <v>#DIV/0!</v>
      </c>
      <c r="Q4111" t="str">
        <f t="shared" ref="Q4111:Q4115" si="390">LEFT(N4111, SEARCH("/",N4111,1)-1)</f>
        <v>theater</v>
      </c>
      <c r="R4111" t="str">
        <f t="shared" ref="R4111:R4115" si="391">MID(N4111,SEARCH("/",N4111,1)+1,LEN(N4111))</f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7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7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7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7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Outcomes Based on Launch Date</vt:lpstr>
      <vt:lpstr>Goal 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Jaime Echevarria</cp:lastModifiedBy>
  <dcterms:created xsi:type="dcterms:W3CDTF">2017-04-20T15:17:24Z</dcterms:created>
  <dcterms:modified xsi:type="dcterms:W3CDTF">2019-12-05T03:05:25Z</dcterms:modified>
</cp:coreProperties>
</file>