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<sst xmlns="http://schemas.openxmlformats.org/spreadsheetml/2006/main" count="187" uniqueCount="120">
  <si>
    <t>INSERT INTO Servidor VALUES(</t>
  </si>
  <si>
    <t>INSERT INTO Sala VALUES(</t>
  </si>
  <si>
    <t>INSERT INTO Partido VALUES(</t>
  </si>
  <si>
    <t>INSERT INTO Equipo VALUES(</t>
  </si>
  <si>
    <t>Servidor</t>
  </si>
  <si>
    <t>Sala</t>
  </si>
  <si>
    <t>Partido</t>
  </si>
  <si>
    <t>Equipo</t>
  </si>
  <si>
    <t>Id</t>
  </si>
  <si>
    <t>Region</t>
  </si>
  <si>
    <t>numSalas</t>
  </si>
  <si>
    <t>IdSala</t>
  </si>
  <si>
    <t>IdServer</t>
  </si>
  <si>
    <t>IdPartido</t>
  </si>
  <si>
    <t>IdJugador1</t>
  </si>
  <si>
    <t>IdJugador2</t>
  </si>
  <si>
    <t>NombreEquipo1</t>
  </si>
  <si>
    <t>NombreEquipo2</t>
  </si>
  <si>
    <t>Tipo</t>
  </si>
  <si>
    <t>IdServidor</t>
  </si>
  <si>
    <t>Ganador</t>
  </si>
  <si>
    <t>Nombre</t>
  </si>
  <si>
    <t>País</t>
  </si>
  <si>
    <t>Liga</t>
  </si>
  <si>
    <t>Europa</t>
  </si>
  <si>
    <t>jaimejl21</t>
  </si>
  <si>
    <t>aitoorgrc._</t>
  </si>
  <si>
    <t>Real Madrid</t>
  </si>
  <si>
    <t>Oporto</t>
  </si>
  <si>
    <t>Gol de oro</t>
  </si>
  <si>
    <t>Borussia Dortmund</t>
  </si>
  <si>
    <t>Alemania</t>
  </si>
  <si>
    <t>Primera</t>
  </si>
  <si>
    <t>Asia</t>
  </si>
  <si>
    <t>Barcelona</t>
  </si>
  <si>
    <t>Olympique de Lyon</t>
  </si>
  <si>
    <t>Normal</t>
  </si>
  <si>
    <t>Ajax</t>
  </si>
  <si>
    <t>Países Bajos</t>
  </si>
  <si>
    <t>América</t>
  </si>
  <si>
    <t>Atlético de Madrid</t>
  </si>
  <si>
    <t>Chelsea</t>
  </si>
  <si>
    <t>Tanda de penaltis</t>
  </si>
  <si>
    <t>Olympique Lyon</t>
  </si>
  <si>
    <t>Francia</t>
  </si>
  <si>
    <t>África</t>
  </si>
  <si>
    <t>Leipzig</t>
  </si>
  <si>
    <t>Bola misteriosa</t>
  </si>
  <si>
    <t>Rayo Vallecano</t>
  </si>
  <si>
    <t>España</t>
  </si>
  <si>
    <t>Segunda</t>
  </si>
  <si>
    <t>Oceanía</t>
  </si>
  <si>
    <t>Bayern München</t>
  </si>
  <si>
    <t>Milan</t>
  </si>
  <si>
    <t>Sin reglas</t>
  </si>
  <si>
    <t>Aston Villa</t>
  </si>
  <si>
    <t>Inglaterra</t>
  </si>
  <si>
    <t>Paris Saint Germain</t>
  </si>
  <si>
    <t>Manchester United</t>
  </si>
  <si>
    <t>Final de la champions</t>
  </si>
  <si>
    <t>Portugal</t>
  </si>
  <si>
    <t>INSERT INTO Club VALUES(</t>
  </si>
  <si>
    <t>INSERT INTO Compra VALUES(</t>
  </si>
  <si>
    <t>Compra</t>
  </si>
  <si>
    <t>INSERT INTO Articulo VALUES(</t>
  </si>
  <si>
    <t>INSERT INTO Carrito VALUES(</t>
  </si>
  <si>
    <t>Club</t>
  </si>
  <si>
    <t>Jugador</t>
  </si>
  <si>
    <t>INSERT INTO Jugador VALUES(</t>
  </si>
  <si>
    <t>IdCompra</t>
  </si>
  <si>
    <t>NickJugador</t>
  </si>
  <si>
    <t>Fecha</t>
  </si>
  <si>
    <t>MaxMiembros</t>
  </si>
  <si>
    <t>Nickname</t>
  </si>
  <si>
    <t>Division</t>
  </si>
  <si>
    <t>Monedas</t>
  </si>
  <si>
    <t>CuentaOrigin</t>
  </si>
  <si>
    <t>Artículo</t>
  </si>
  <si>
    <t>Carrito</t>
  </si>
  <si>
    <t>ProPlayers</t>
  </si>
  <si>
    <t>Novatos</t>
  </si>
  <si>
    <t>raul2000pro</t>
  </si>
  <si>
    <t>Precio</t>
  </si>
  <si>
    <t>Cantidad</t>
  </si>
  <si>
    <t>FreeFire</t>
  </si>
  <si>
    <t>Estadio</t>
  </si>
  <si>
    <t>Equipación</t>
  </si>
  <si>
    <t>Real Suciedad</t>
  </si>
  <si>
    <t>asierOMG</t>
  </si>
  <si>
    <t>Mejoras</t>
  </si>
  <si>
    <t>Vodzka Juniors</t>
  </si>
  <si>
    <t>Botas</t>
  </si>
  <si>
    <t>INSERT INTO Futbolistas VALUES(</t>
  </si>
  <si>
    <t>INSERT INTO Vitrina VALUES(</t>
  </si>
  <si>
    <t>Futbolistas</t>
  </si>
  <si>
    <t>Vitrina</t>
  </si>
  <si>
    <t>Edad</t>
  </si>
  <si>
    <t>Media</t>
  </si>
  <si>
    <t>Trofeos</t>
  </si>
  <si>
    <t>EdicionTrofeo</t>
  </si>
  <si>
    <t>NombreClub</t>
  </si>
  <si>
    <t>Cristiano Ronaldo</t>
  </si>
  <si>
    <t>Juventus</t>
  </si>
  <si>
    <t>LaLiga</t>
  </si>
  <si>
    <t>Luis Suárez</t>
  </si>
  <si>
    <t>Champions League</t>
  </si>
  <si>
    <t>Antoine Griezmann</t>
  </si>
  <si>
    <t>Copa del Rey</t>
  </si>
  <si>
    <t>Alejandro `Papu´ Gómez</t>
  </si>
  <si>
    <t>Sevilla</t>
  </si>
  <si>
    <t>Ligue 1</t>
  </si>
  <si>
    <t>Olivier Giroud</t>
  </si>
  <si>
    <t>Europa League</t>
  </si>
  <si>
    <t>Robert Lewandowski</t>
  </si>
  <si>
    <t>Thibaut Courtois</t>
  </si>
  <si>
    <t>Sergio Canales</t>
  </si>
  <si>
    <t>Real Betis</t>
  </si>
  <si>
    <t>Duván Zapata</t>
  </si>
  <si>
    <t>Atalanta</t>
  </si>
  <si>
    <t>Erling Braut Haaland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</si>
</sst>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4" max="4" width="12.71"/>
    <col customWidth="1" min="5" max="5" width="15.57"/>
    <col customWidth="1" min="6" max="6" width="16.43"/>
    <col customWidth="1" min="10" max="10" width="13.57"/>
    <col customWidth="1" min="12" max="12" width="18.43"/>
    <col customWidth="1" min="13" max="13" width="19.71"/>
    <col customWidth="1" min="14" max="14" width="29.43"/>
    <col customWidth="1" min="15" max="15" width="23.71"/>
    <col customWidth="1" min="18" max="18" width="19.71"/>
    <col customWidth="1" min="19" max="19" width="15.57"/>
    <col customWidth="1" min="20" max="20" width="22.57"/>
    <col customWidth="1" min="21" max="21" width="17.57"/>
    <col customWidth="1" min="22" max="22" width="12.71"/>
    <col customWidth="1" min="23" max="23" width="14.71"/>
    <col customWidth="1" min="24" max="24" width="11.14"/>
    <col customWidth="1" min="25" max="25" width="14.29"/>
    <col customWidth="1" min="26" max="28" width="66.71"/>
  </cols>
  <sheetData>
    <row r="1">
      <c r="D1" s="1" t="s">
        <v>0</v>
      </c>
      <c r="H1" s="1" t="s">
        <v>1</v>
      </c>
      <c r="P1" s="1" t="s">
        <v>2</v>
      </c>
      <c r="V1" s="1" t="s">
        <v>3</v>
      </c>
    </row>
    <row r="2">
      <c r="A2" s="2" t="s">
        <v>4</v>
      </c>
      <c r="D2" s="3"/>
      <c r="F2" s="2" t="s">
        <v>5</v>
      </c>
      <c r="H2" s="3"/>
      <c r="J2" s="2" t="s">
        <v>6</v>
      </c>
      <c r="W2" s="4" t="s">
        <v>7</v>
      </c>
    </row>
    <row r="3">
      <c r="A3" s="2" t="s">
        <v>8</v>
      </c>
      <c r="B3" s="2" t="s">
        <v>9</v>
      </c>
      <c r="C3" s="2" t="s">
        <v>10</v>
      </c>
      <c r="D3" s="3"/>
      <c r="F3" s="2" t="s">
        <v>11</v>
      </c>
      <c r="G3" s="2" t="s">
        <v>12</v>
      </c>
      <c r="H3" s="5"/>
      <c r="J3" s="2" t="s">
        <v>13</v>
      </c>
      <c r="K3" s="1" t="s">
        <v>14</v>
      </c>
      <c r="L3" s="1" t="s">
        <v>15</v>
      </c>
      <c r="M3" s="4" t="s">
        <v>16</v>
      </c>
      <c r="N3" s="1" t="s">
        <v>17</v>
      </c>
      <c r="O3" s="4" t="s">
        <v>18</v>
      </c>
      <c r="P3" s="1" t="s">
        <v>11</v>
      </c>
      <c r="Q3" s="1" t="s">
        <v>19</v>
      </c>
      <c r="R3" s="1" t="s">
        <v>20</v>
      </c>
      <c r="W3" s="4" t="s">
        <v>21</v>
      </c>
      <c r="X3" s="4" t="s">
        <v>22</v>
      </c>
      <c r="Y3" s="1" t="s">
        <v>23</v>
      </c>
    </row>
    <row r="4">
      <c r="A4" s="6">
        <v>1.0</v>
      </c>
      <c r="B4" s="5" t="s">
        <v>24</v>
      </c>
      <c r="C4" s="6">
        <v>12.0</v>
      </c>
      <c r="D4" s="3" t="str">
        <f t="shared" ref="D4:D8" si="1">CONCATENATE($D$1,A4,",","'",B4,"'",",",C4,")",";",)</f>
        <v>INSERT INTO Servidor VALUES(1,'Europa',12);</v>
      </c>
      <c r="F4" s="6">
        <v>1.0</v>
      </c>
      <c r="G4" s="6">
        <v>2.0</v>
      </c>
      <c r="H4" s="3" t="str">
        <f t="shared" ref="H4:H8" si="2">CONCATENATE($H$1,F4,",",G4,")",";",)</f>
        <v>INSERT INTO Sala VALUES(1,2);</v>
      </c>
      <c r="J4" s="5">
        <v>1.0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>
        <v>1.0</v>
      </c>
      <c r="Q4" s="1">
        <v>5.0</v>
      </c>
      <c r="R4" s="1" t="s">
        <v>28</v>
      </c>
      <c r="S4" s="7" t="str">
        <f t="shared" ref="S4:S9" si="3">CONCATENATE($P$1,J4,",","'",K4,"'",",","'",L4,"'",",","'",M4,"'",",","'",N4,"'",",","'",O4,"'",",",P4,",",Q4,",","'",R4,"'",")",";",)</f>
        <v>INSERT INTO Partido VALUES(1,'jaimejl21','aitoorgrc._','Real Madrid','Oporto','Gol de oro',1,5,'Oporto');</v>
      </c>
      <c r="W4" s="1" t="s">
        <v>30</v>
      </c>
      <c r="X4" s="1" t="s">
        <v>31</v>
      </c>
      <c r="Y4" s="1" t="s">
        <v>32</v>
      </c>
      <c r="Z4" s="7" t="str">
        <f t="shared" ref="Z4:Z9" si="4">CONCATENATE($V$1,"'",W4,"'",",","'",X4,"'",",","'",Y4,"'",")",";",)</f>
        <v>INSERT INTO Equipo VALUES('Borussia Dortmund','Alemania','Primera');</v>
      </c>
    </row>
    <row r="5">
      <c r="A5" s="6">
        <v>2.0</v>
      </c>
      <c r="B5" s="5" t="s">
        <v>33</v>
      </c>
      <c r="C5" s="6">
        <v>8.0</v>
      </c>
      <c r="D5" s="3" t="str">
        <f t="shared" si="1"/>
        <v>INSERT INTO Servidor VALUES(2,'Asia',8);</v>
      </c>
      <c r="F5" s="6">
        <v>2.0</v>
      </c>
      <c r="G5" s="6">
        <v>3.0</v>
      </c>
      <c r="H5" s="3" t="str">
        <f t="shared" si="2"/>
        <v>INSERT INTO Sala VALUES(2,3);</v>
      </c>
      <c r="J5" s="5">
        <v>2.0</v>
      </c>
      <c r="K5" s="1" t="s">
        <v>25</v>
      </c>
      <c r="L5" s="1" t="s">
        <v>26</v>
      </c>
      <c r="M5" s="1" t="s">
        <v>34</v>
      </c>
      <c r="N5" s="1" t="s">
        <v>35</v>
      </c>
      <c r="O5" s="1" t="s">
        <v>36</v>
      </c>
      <c r="P5" s="1">
        <v>4.0</v>
      </c>
      <c r="Q5" s="1">
        <v>4.0</v>
      </c>
      <c r="R5" s="1" t="s">
        <v>34</v>
      </c>
      <c r="S5" s="7" t="str">
        <f t="shared" si="3"/>
        <v>INSERT INTO Partido VALUES(2,'jaimejl21','aitoorgrc._','Barcelona','Olympique de Lyon','Normal',4,4,'Barcelona');</v>
      </c>
      <c r="W5" s="1" t="s">
        <v>37</v>
      </c>
      <c r="X5" s="1" t="s">
        <v>38</v>
      </c>
      <c r="Y5" s="1" t="s">
        <v>32</v>
      </c>
      <c r="Z5" s="7" t="str">
        <f t="shared" si="4"/>
        <v>INSERT INTO Equipo VALUES('Ajax','Países Bajos','Primera');</v>
      </c>
    </row>
    <row r="6">
      <c r="A6" s="6">
        <v>3.0</v>
      </c>
      <c r="B6" s="5" t="s">
        <v>39</v>
      </c>
      <c r="C6" s="6">
        <v>15.0</v>
      </c>
      <c r="D6" s="3" t="str">
        <f t="shared" si="1"/>
        <v>INSERT INTO Servidor VALUES(3,'América',15);</v>
      </c>
      <c r="F6" s="6">
        <v>3.0</v>
      </c>
      <c r="G6" s="6">
        <v>5.0</v>
      </c>
      <c r="H6" s="3" t="str">
        <f t="shared" si="2"/>
        <v>INSERT INTO Sala VALUES(3,5);</v>
      </c>
      <c r="J6" s="5">
        <v>3.0</v>
      </c>
      <c r="K6" s="1" t="s">
        <v>26</v>
      </c>
      <c r="L6" s="1" t="s">
        <v>25</v>
      </c>
      <c r="M6" s="1" t="s">
        <v>40</v>
      </c>
      <c r="N6" s="1" t="s">
        <v>41</v>
      </c>
      <c r="O6" s="1" t="s">
        <v>42</v>
      </c>
      <c r="P6" s="1">
        <v>3.0</v>
      </c>
      <c r="Q6" s="1">
        <v>3.0</v>
      </c>
      <c r="R6" s="1" t="s">
        <v>41</v>
      </c>
      <c r="S6" s="7" t="str">
        <f t="shared" si="3"/>
        <v>INSERT INTO Partido VALUES(3,'aitoorgrc._','jaimejl21','Atlético de Madrid','Chelsea','Tanda de penaltis',3,3,'Chelsea');</v>
      </c>
      <c r="W6" s="1" t="s">
        <v>43</v>
      </c>
      <c r="X6" s="1" t="s">
        <v>44</v>
      </c>
      <c r="Y6" s="1" t="s">
        <v>32</v>
      </c>
      <c r="Z6" s="7" t="str">
        <f t="shared" si="4"/>
        <v>INSERT INTO Equipo VALUES('Olympique Lyon','Francia','Primera');</v>
      </c>
    </row>
    <row r="7">
      <c r="A7" s="6">
        <v>4.0</v>
      </c>
      <c r="B7" s="5" t="s">
        <v>45</v>
      </c>
      <c r="C7" s="6">
        <v>2.0</v>
      </c>
      <c r="D7" s="3" t="str">
        <f t="shared" si="1"/>
        <v>INSERT INTO Servidor VALUES(4,'África',2);</v>
      </c>
      <c r="F7" s="6">
        <v>4.0</v>
      </c>
      <c r="G7" s="6">
        <v>1.0</v>
      </c>
      <c r="H7" s="3" t="str">
        <f t="shared" si="2"/>
        <v>INSERT INTO Sala VALUES(4,1);</v>
      </c>
      <c r="J7" s="5">
        <v>4.0</v>
      </c>
      <c r="K7" s="1" t="s">
        <v>26</v>
      </c>
      <c r="L7" s="1" t="s">
        <v>25</v>
      </c>
      <c r="M7" s="1" t="s">
        <v>46</v>
      </c>
      <c r="N7" s="1" t="s">
        <v>30</v>
      </c>
      <c r="O7" s="1" t="s">
        <v>47</v>
      </c>
      <c r="P7" s="1">
        <v>2.0</v>
      </c>
      <c r="Q7" s="1">
        <v>3.0</v>
      </c>
      <c r="R7" s="1" t="s">
        <v>46</v>
      </c>
      <c r="S7" s="7" t="str">
        <f t="shared" si="3"/>
        <v>INSERT INTO Partido VALUES(4,'aitoorgrc._','jaimejl21','Leipzig','Borussia Dortmund','Bola misteriosa',2,3,'Leipzig');</v>
      </c>
      <c r="W7" s="1" t="s">
        <v>48</v>
      </c>
      <c r="X7" s="1" t="s">
        <v>49</v>
      </c>
      <c r="Y7" s="1" t="s">
        <v>50</v>
      </c>
      <c r="Z7" s="7" t="str">
        <f t="shared" si="4"/>
        <v>INSERT INTO Equipo VALUES('Rayo Vallecano','España','Segunda');</v>
      </c>
    </row>
    <row r="8">
      <c r="A8" s="6">
        <v>5.0</v>
      </c>
      <c r="B8" s="5" t="s">
        <v>51</v>
      </c>
      <c r="C8" s="6">
        <v>5.0</v>
      </c>
      <c r="D8" s="3" t="str">
        <f t="shared" si="1"/>
        <v>INSERT INTO Servidor VALUES(5,'Oceanía',5);</v>
      </c>
      <c r="F8" s="6">
        <v>5.0</v>
      </c>
      <c r="G8" s="6">
        <v>3.0</v>
      </c>
      <c r="H8" s="3" t="str">
        <f t="shared" si="2"/>
        <v>INSERT INTO Sala VALUES(5,3);</v>
      </c>
      <c r="J8" s="5">
        <v>5.0</v>
      </c>
      <c r="K8" s="1" t="s">
        <v>25</v>
      </c>
      <c r="L8" s="1" t="s">
        <v>26</v>
      </c>
      <c r="M8" s="1" t="s">
        <v>52</v>
      </c>
      <c r="N8" s="1" t="s">
        <v>53</v>
      </c>
      <c r="O8" s="1" t="s">
        <v>54</v>
      </c>
      <c r="P8" s="1">
        <v>5.0</v>
      </c>
      <c r="Q8" s="1">
        <v>2.0</v>
      </c>
      <c r="R8" s="1" t="s">
        <v>53</v>
      </c>
      <c r="S8" s="7" t="str">
        <f t="shared" si="3"/>
        <v>INSERT INTO Partido VALUES(5,'jaimejl21','aitoorgrc._','Bayern München','Milan','Sin reglas',5,2,'Milan');</v>
      </c>
      <c r="W8" s="1" t="s">
        <v>55</v>
      </c>
      <c r="X8" s="1" t="s">
        <v>56</v>
      </c>
      <c r="Y8" s="1" t="s">
        <v>50</v>
      </c>
      <c r="Z8" s="7" t="str">
        <f t="shared" si="4"/>
        <v>INSERT INTO Equipo VALUES('Aston Villa','Inglaterra','Segunda');</v>
      </c>
    </row>
    <row r="9">
      <c r="J9" s="1">
        <v>6.0</v>
      </c>
      <c r="K9" s="1" t="s">
        <v>26</v>
      </c>
      <c r="L9" s="1" t="s">
        <v>25</v>
      </c>
      <c r="M9" s="1" t="s">
        <v>57</v>
      </c>
      <c r="N9" s="1" t="s">
        <v>58</v>
      </c>
      <c r="O9" s="1" t="s">
        <v>59</v>
      </c>
      <c r="P9" s="1">
        <v>2.0</v>
      </c>
      <c r="Q9" s="1">
        <v>1.0</v>
      </c>
      <c r="R9" s="1" t="s">
        <v>58</v>
      </c>
      <c r="S9" s="7" t="str">
        <f t="shared" si="3"/>
        <v>INSERT INTO Partido VALUES(6,'aitoorgrc._','jaimejl21','Paris Saint Germain','Manchester United','Final de la champions',2,1,'Manchester United');</v>
      </c>
      <c r="W9" s="1" t="s">
        <v>28</v>
      </c>
      <c r="X9" s="1" t="s">
        <v>60</v>
      </c>
      <c r="Y9" s="1" t="s">
        <v>32</v>
      </c>
      <c r="Z9" s="7" t="str">
        <f t="shared" si="4"/>
        <v>INSERT INTO Equipo VALUES('Oporto','Portugal','Primera');</v>
      </c>
    </row>
    <row r="13">
      <c r="Q13" s="1" t="s">
        <v>61</v>
      </c>
    </row>
    <row r="14">
      <c r="D14" s="1" t="s">
        <v>62</v>
      </c>
    </row>
    <row r="15">
      <c r="A15" s="4" t="s">
        <v>63</v>
      </c>
      <c r="K15" s="1" t="s">
        <v>64</v>
      </c>
      <c r="M15" s="1" t="s">
        <v>65</v>
      </c>
      <c r="P15" s="4" t="s">
        <v>66</v>
      </c>
      <c r="T15" s="4" t="s">
        <v>67</v>
      </c>
      <c r="X15" s="1" t="s">
        <v>68</v>
      </c>
    </row>
    <row r="16">
      <c r="A16" s="4" t="s">
        <v>69</v>
      </c>
      <c r="B16" s="4" t="s">
        <v>70</v>
      </c>
      <c r="C16" s="4" t="s">
        <v>71</v>
      </c>
      <c r="P16" s="4" t="s">
        <v>21</v>
      </c>
      <c r="Q16" s="4" t="s">
        <v>72</v>
      </c>
      <c r="R16" s="4"/>
      <c r="T16" s="4" t="s">
        <v>73</v>
      </c>
      <c r="U16" s="4" t="s">
        <v>74</v>
      </c>
      <c r="V16" s="4" t="s">
        <v>75</v>
      </c>
      <c r="W16" s="4" t="s">
        <v>76</v>
      </c>
      <c r="X16" s="1" t="s">
        <v>66</v>
      </c>
    </row>
    <row r="17">
      <c r="A17" s="1">
        <v>1.0</v>
      </c>
      <c r="B17" s="1" t="s">
        <v>26</v>
      </c>
      <c r="C17" s="8">
        <v>44072.0</v>
      </c>
      <c r="D17" s="7" t="str">
        <f t="shared" ref="D17:D24" si="5">CONCATENATE($D$14,A17,",","'",B17,"'",",","'",C17,"'",")",";",)</f>
        <v>INSERT INTO Compra VALUES(1,'aitoorgrc._','44072');</v>
      </c>
      <c r="I17" s="4" t="s">
        <v>77</v>
      </c>
      <c r="M17" s="4" t="s">
        <v>78</v>
      </c>
      <c r="P17" s="1" t="s">
        <v>79</v>
      </c>
      <c r="Q17" s="1">
        <v>9.0</v>
      </c>
      <c r="R17" s="7" t="str">
        <f t="shared" ref="R17:R21" si="6">CONCATENATE($Q$13,"'",P17,"'",",",Q17,")",";",)</f>
        <v>INSERT INTO Club VALUES('ProPlayers',9);</v>
      </c>
      <c r="T17" s="1" t="s">
        <v>26</v>
      </c>
      <c r="U17" s="1" t="s">
        <v>32</v>
      </c>
      <c r="V17" s="1">
        <v>500000.0</v>
      </c>
      <c r="W17" s="1" t="s">
        <v>26</v>
      </c>
      <c r="X17" s="1" t="s">
        <v>80</v>
      </c>
      <c r="Y17" s="7" t="str">
        <f t="shared" ref="Y17:Y20" si="7">CONCATENATE($X$15,"'",T17,"'",",","'",U17,"'",",",V17,",","'",W17,"'",",","'",X17,"'",")",";",)</f>
        <v>INSERT INTO Jugador VALUES('aitoorgrc._','Primera',500000,'aitoorgrc._','Novatos');</v>
      </c>
    </row>
    <row r="18">
      <c r="A18" s="1">
        <v>2.0</v>
      </c>
      <c r="B18" s="1" t="s">
        <v>81</v>
      </c>
      <c r="C18" s="8">
        <v>43803.0</v>
      </c>
      <c r="D18" s="7" t="str">
        <f t="shared" si="5"/>
        <v>INSERT INTO Compra VALUES(2,'raul2000pro','43803');</v>
      </c>
      <c r="I18" s="1" t="s">
        <v>21</v>
      </c>
      <c r="J18" s="1" t="s">
        <v>82</v>
      </c>
      <c r="M18" s="1" t="s">
        <v>69</v>
      </c>
      <c r="N18" s="1" t="s">
        <v>21</v>
      </c>
      <c r="O18" s="1" t="s">
        <v>83</v>
      </c>
      <c r="P18" s="1" t="s">
        <v>80</v>
      </c>
      <c r="Q18" s="1">
        <v>7.0</v>
      </c>
      <c r="R18" s="7" t="str">
        <f t="shared" si="6"/>
        <v>INSERT INTO Club VALUES('Novatos',7);</v>
      </c>
      <c r="T18" s="1" t="s">
        <v>25</v>
      </c>
      <c r="U18" s="1" t="s">
        <v>50</v>
      </c>
      <c r="V18" s="1">
        <v>30000.0</v>
      </c>
      <c r="W18" s="1" t="s">
        <v>25</v>
      </c>
      <c r="X18" s="1" t="s">
        <v>84</v>
      </c>
      <c r="Y18" s="7" t="str">
        <f t="shared" si="7"/>
        <v>INSERT INTO Jugador VALUES('jaimejl21','Segunda',30000,'jaimejl21','FreeFire');</v>
      </c>
    </row>
    <row r="19">
      <c r="A19" s="1">
        <v>3.0</v>
      </c>
      <c r="B19" s="1" t="s">
        <v>25</v>
      </c>
      <c r="C19" s="8">
        <v>43992.0</v>
      </c>
      <c r="D19" s="7" t="str">
        <f t="shared" si="5"/>
        <v>INSERT INTO Compra VALUES(3,'jaimejl21','43992');</v>
      </c>
      <c r="I19" s="1" t="s">
        <v>85</v>
      </c>
      <c r="J19" s="1">
        <v>750.0</v>
      </c>
      <c r="K19" s="7" t="str">
        <f t="shared" ref="K19:K22" si="8">CONCATENATE($K$15,"'",I19,"'",",",J19,")",";",)</f>
        <v>INSERT INTO Articulo VALUES('Estadio',750);</v>
      </c>
      <c r="M19" s="1">
        <v>1.0</v>
      </c>
      <c r="N19" s="1" t="s">
        <v>85</v>
      </c>
      <c r="O19" s="1">
        <v>1.0</v>
      </c>
      <c r="P19" s="1" t="s">
        <v>84</v>
      </c>
      <c r="Q19" s="1">
        <v>5.0</v>
      </c>
      <c r="R19" s="7" t="str">
        <f t="shared" si="6"/>
        <v>INSERT INTO Club VALUES('FreeFire',5);</v>
      </c>
      <c r="T19" s="1" t="s">
        <v>81</v>
      </c>
      <c r="U19" s="1" t="s">
        <v>50</v>
      </c>
      <c r="V19" s="1">
        <v>35000.0</v>
      </c>
      <c r="W19" s="1" t="s">
        <v>81</v>
      </c>
      <c r="X19" s="1" t="s">
        <v>80</v>
      </c>
      <c r="Y19" s="7" t="str">
        <f t="shared" si="7"/>
        <v>INSERT INTO Jugador VALUES('raul2000pro','Segunda',35000,'raul2000pro','Novatos');</v>
      </c>
    </row>
    <row r="20">
      <c r="A20" s="1">
        <v>4.0</v>
      </c>
      <c r="B20" s="1" t="s">
        <v>81</v>
      </c>
      <c r="C20" s="8">
        <v>43831.0</v>
      </c>
      <c r="D20" s="7" t="str">
        <f t="shared" si="5"/>
        <v>INSERT INTO Compra VALUES(4,'raul2000pro','43831');</v>
      </c>
      <c r="I20" s="1" t="s">
        <v>86</v>
      </c>
      <c r="J20" s="1">
        <v>500.0</v>
      </c>
      <c r="K20" s="7" t="str">
        <f t="shared" si="8"/>
        <v>INSERT INTO Articulo VALUES('Equipación',500);</v>
      </c>
      <c r="M20" s="1">
        <v>2.0</v>
      </c>
      <c r="N20" s="1" t="s">
        <v>85</v>
      </c>
      <c r="O20" s="1">
        <v>1.0</v>
      </c>
      <c r="P20" s="1" t="s">
        <v>87</v>
      </c>
      <c r="Q20" s="1">
        <v>10.0</v>
      </c>
      <c r="R20" s="7" t="str">
        <f t="shared" si="6"/>
        <v>INSERT INTO Club VALUES('Real Suciedad',10);</v>
      </c>
      <c r="T20" s="1" t="s">
        <v>88</v>
      </c>
      <c r="U20" s="1" t="s">
        <v>32</v>
      </c>
      <c r="V20" s="1">
        <v>400000.0</v>
      </c>
      <c r="W20" s="1" t="s">
        <v>88</v>
      </c>
      <c r="X20" s="1" t="s">
        <v>84</v>
      </c>
      <c r="Y20" s="7" t="str">
        <f t="shared" si="7"/>
        <v>INSERT INTO Jugador VALUES('asierOMG','Primera',400000,'asierOMG','FreeFire');</v>
      </c>
    </row>
    <row r="21">
      <c r="A21" s="1">
        <v>5.0</v>
      </c>
      <c r="B21" s="1" t="s">
        <v>88</v>
      </c>
      <c r="C21" s="8">
        <v>43900.0</v>
      </c>
      <c r="D21" s="7" t="str">
        <f t="shared" si="5"/>
        <v>INSERT INTO Compra VALUES(5,'asierOMG','43900');</v>
      </c>
      <c r="I21" s="1" t="s">
        <v>89</v>
      </c>
      <c r="J21" s="1">
        <v>400.0</v>
      </c>
      <c r="K21" s="7" t="str">
        <f t="shared" si="8"/>
        <v>INSERT INTO Articulo VALUES('Mejoras',400);</v>
      </c>
      <c r="M21" s="1">
        <v>3.0</v>
      </c>
      <c r="N21" s="1" t="s">
        <v>86</v>
      </c>
      <c r="O21" s="1">
        <v>2.0</v>
      </c>
      <c r="P21" s="1" t="s">
        <v>90</v>
      </c>
      <c r="Q21" s="1">
        <v>6.0</v>
      </c>
      <c r="R21" s="7" t="str">
        <f t="shared" si="6"/>
        <v>INSERT INTO Club VALUES('Vodzka Juniors',6);</v>
      </c>
    </row>
    <row r="22">
      <c r="A22" s="1">
        <v>6.0</v>
      </c>
      <c r="B22" s="1" t="s">
        <v>88</v>
      </c>
      <c r="C22" s="8">
        <v>43758.0</v>
      </c>
      <c r="D22" s="7" t="str">
        <f t="shared" si="5"/>
        <v>INSERT INTO Compra VALUES(6,'asierOMG','43758');</v>
      </c>
      <c r="I22" s="1" t="s">
        <v>91</v>
      </c>
      <c r="J22" s="1">
        <v>450.0</v>
      </c>
      <c r="K22" s="7" t="str">
        <f t="shared" si="8"/>
        <v>INSERT INTO Articulo VALUES('Botas',450);</v>
      </c>
      <c r="M22" s="1">
        <v>4.0</v>
      </c>
      <c r="N22" s="1" t="s">
        <v>91</v>
      </c>
      <c r="O22" s="1">
        <v>3.0</v>
      </c>
    </row>
    <row r="23">
      <c r="A23" s="1">
        <v>7.0</v>
      </c>
      <c r="B23" s="1" t="s">
        <v>25</v>
      </c>
      <c r="C23" s="8">
        <v>43926.0</v>
      </c>
      <c r="D23" s="7" t="str">
        <f t="shared" si="5"/>
        <v>INSERT INTO Compra VALUES(7,'jaimejl21','43926');</v>
      </c>
    </row>
    <row r="24">
      <c r="A24" s="1">
        <v>8.0</v>
      </c>
      <c r="B24" s="1" t="s">
        <v>26</v>
      </c>
      <c r="C24" s="8">
        <v>43775.0</v>
      </c>
      <c r="D24" s="7" t="str">
        <f t="shared" si="5"/>
        <v>INSERT INTO Compra VALUES(8,'aitoorgrc._','43775');</v>
      </c>
      <c r="M24" s="7" t="str">
        <f t="shared" ref="M24:M27" si="9">CONCATENATE($M$15,M19,",","'",N19,"'",",",O19,")",";",)</f>
        <v>INSERT INTO Carrito VALUES(1,'Estadio',1);</v>
      </c>
    </row>
    <row r="25">
      <c r="M25" s="7" t="str">
        <f t="shared" si="9"/>
        <v>INSERT INTO Carrito VALUES(2,'Estadio',1);</v>
      </c>
      <c r="V25" s="1" t="s">
        <v>92</v>
      </c>
    </row>
    <row r="26">
      <c r="M26" s="7" t="str">
        <f t="shared" si="9"/>
        <v>INSERT INTO Carrito VALUES(3,'Equipación',2);</v>
      </c>
    </row>
    <row r="27">
      <c r="E27" s="1" t="s">
        <v>93</v>
      </c>
      <c r="M27" s="7" t="str">
        <f t="shared" si="9"/>
        <v>INSERT INTO Carrito VALUES(4,'Botas',3);</v>
      </c>
      <c r="U27" s="4" t="s">
        <v>94</v>
      </c>
    </row>
    <row r="28">
      <c r="C28" s="1" t="s">
        <v>95</v>
      </c>
      <c r="U28" s="4"/>
      <c r="V28" s="4" t="s">
        <v>21</v>
      </c>
      <c r="W28" s="4" t="s">
        <v>7</v>
      </c>
      <c r="X28" s="1" t="s">
        <v>96</v>
      </c>
      <c r="Y28" s="1" t="s">
        <v>97</v>
      </c>
    </row>
    <row r="29">
      <c r="B29" s="1" t="s">
        <v>98</v>
      </c>
      <c r="C29" s="1" t="s">
        <v>99</v>
      </c>
      <c r="D29" s="1" t="s">
        <v>100</v>
      </c>
      <c r="V29" s="1" t="s">
        <v>101</v>
      </c>
      <c r="W29" s="1" t="s">
        <v>102</v>
      </c>
      <c r="X29" s="1">
        <v>36.0</v>
      </c>
      <c r="Y29" s="1">
        <v>92.0</v>
      </c>
      <c r="Z29" s="7" t="str">
        <f t="shared" ref="Z29:Z38" si="10">CONCATENATE($V$25,"'",V29,"'",",","'",W29,"'",",",X29,",",Y29,")",";",)</f>
        <v>INSERT INTO Futbolistas VALUES('Cristiano Ronaldo','Juventus',36,92);</v>
      </c>
    </row>
    <row r="30">
      <c r="B30" s="1" t="s">
        <v>103</v>
      </c>
      <c r="C30" s="1">
        <v>2003.0</v>
      </c>
      <c r="D30" s="1" t="s">
        <v>84</v>
      </c>
      <c r="E30" s="7" t="str">
        <f t="shared" ref="E30:E34" si="11">CONCATENATE($E$27,"'",B30,"'",",",C30,",","'",D30,"'",")",";",)</f>
        <v>INSERT INTO Vitrina VALUES('LaLiga',2003,'FreeFire');</v>
      </c>
      <c r="V30" s="1" t="s">
        <v>104</v>
      </c>
      <c r="W30" s="1" t="s">
        <v>40</v>
      </c>
      <c r="X30" s="1">
        <v>34.0</v>
      </c>
      <c r="Y30" s="1">
        <v>87.0</v>
      </c>
      <c r="Z30" s="7" t="str">
        <f t="shared" si="10"/>
        <v>INSERT INTO Futbolistas VALUES('Luis Suárez','Atlético de Madrid',34,87);</v>
      </c>
    </row>
    <row r="31">
      <c r="B31" s="1" t="s">
        <v>105</v>
      </c>
      <c r="C31" s="1">
        <v>2007.0</v>
      </c>
      <c r="D31" s="1" t="s">
        <v>84</v>
      </c>
      <c r="E31" s="7" t="str">
        <f t="shared" si="11"/>
        <v>INSERT INTO Vitrina VALUES('Champions League',2007,'FreeFire');</v>
      </c>
      <c r="V31" s="1" t="s">
        <v>106</v>
      </c>
      <c r="W31" s="1" t="s">
        <v>34</v>
      </c>
      <c r="X31" s="1">
        <v>29.0</v>
      </c>
      <c r="Y31" s="1">
        <v>86.0</v>
      </c>
      <c r="Z31" s="7" t="str">
        <f t="shared" si="10"/>
        <v>INSERT INTO Futbolistas VALUES('Antoine Griezmann','Barcelona',29,86);</v>
      </c>
    </row>
    <row r="32">
      <c r="B32" s="1" t="s">
        <v>107</v>
      </c>
      <c r="C32" s="1">
        <v>2017.0</v>
      </c>
      <c r="D32" s="1" t="s">
        <v>79</v>
      </c>
      <c r="E32" s="7" t="str">
        <f t="shared" si="11"/>
        <v>INSERT INTO Vitrina VALUES('Copa del Rey',2017,'ProPlayers');</v>
      </c>
      <c r="V32" s="1" t="s">
        <v>108</v>
      </c>
      <c r="W32" s="1" t="s">
        <v>109</v>
      </c>
      <c r="X32" s="1">
        <v>33.0</v>
      </c>
      <c r="Y32" s="1">
        <v>86.0</v>
      </c>
      <c r="Z32" s="7" t="str">
        <f t="shared" si="10"/>
        <v>INSERT INTO Futbolistas VALUES('Alejandro `Papu´ Gómez','Sevilla',33,86);</v>
      </c>
    </row>
    <row r="33">
      <c r="B33" s="1" t="s">
        <v>110</v>
      </c>
      <c r="C33" s="1">
        <v>2010.0</v>
      </c>
      <c r="D33" s="1" t="s">
        <v>87</v>
      </c>
      <c r="E33" s="7" t="str">
        <f t="shared" si="11"/>
        <v>INSERT INTO Vitrina VALUES('Ligue 1',2010,'Real Suciedad');</v>
      </c>
      <c r="V33" s="1" t="s">
        <v>111</v>
      </c>
      <c r="W33" s="1" t="s">
        <v>41</v>
      </c>
      <c r="X33" s="1">
        <v>34.0</v>
      </c>
      <c r="Y33" s="1">
        <v>79.0</v>
      </c>
      <c r="Z33" s="7" t="str">
        <f t="shared" si="10"/>
        <v>INSERT INTO Futbolistas VALUES('Olivier Giroud','Chelsea',34,79);</v>
      </c>
    </row>
    <row r="34">
      <c r="B34" s="1" t="s">
        <v>112</v>
      </c>
      <c r="C34" s="1">
        <v>2020.0</v>
      </c>
      <c r="D34" s="1" t="s">
        <v>80</v>
      </c>
      <c r="E34" s="7" t="str">
        <f t="shared" si="11"/>
        <v>INSERT INTO Vitrina VALUES('Europa League',2020,'Novatos');</v>
      </c>
      <c r="V34" s="1" t="s">
        <v>113</v>
      </c>
      <c r="W34" s="1" t="s">
        <v>52</v>
      </c>
      <c r="X34" s="1">
        <v>32.0</v>
      </c>
      <c r="Y34" s="1">
        <v>92.0</v>
      </c>
      <c r="Z34" s="7" t="str">
        <f t="shared" si="10"/>
        <v>INSERT INTO Futbolistas VALUES('Robert Lewandowski','Bayern München',32,92);</v>
      </c>
    </row>
    <row r="35">
      <c r="V35" s="1" t="s">
        <v>114</v>
      </c>
      <c r="W35" s="1" t="s">
        <v>27</v>
      </c>
      <c r="X35" s="1">
        <v>28.0</v>
      </c>
      <c r="Y35" s="1">
        <v>89.0</v>
      </c>
      <c r="Z35" s="7" t="str">
        <f t="shared" si="10"/>
        <v>INSERT INTO Futbolistas VALUES('Thibaut Courtois','Real Madrid',28,89);</v>
      </c>
    </row>
    <row r="36">
      <c r="V36" s="1" t="s">
        <v>115</v>
      </c>
      <c r="W36" s="1" t="s">
        <v>116</v>
      </c>
      <c r="X36" s="1">
        <v>30.0</v>
      </c>
      <c r="Y36" s="1">
        <v>82.0</v>
      </c>
      <c r="Z36" s="7" t="str">
        <f t="shared" si="10"/>
        <v>INSERT INTO Futbolistas VALUES('Sergio Canales','Real Betis',30,82);</v>
      </c>
    </row>
    <row r="37">
      <c r="V37" s="1" t="s">
        <v>117</v>
      </c>
      <c r="W37" s="1" t="s">
        <v>118</v>
      </c>
      <c r="X37" s="1">
        <v>29.0</v>
      </c>
      <c r="Y37" s="1">
        <v>83.0</v>
      </c>
      <c r="Z37" s="7" t="str">
        <f t="shared" si="10"/>
        <v>INSERT INTO Futbolistas VALUES('Duván Zapata','Atalanta',29,83);</v>
      </c>
    </row>
    <row r="38">
      <c r="V38" s="1" t="s">
        <v>119</v>
      </c>
      <c r="W38" s="1" t="s">
        <v>30</v>
      </c>
      <c r="X38" s="1">
        <v>20.0</v>
      </c>
      <c r="Y38" s="1">
        <v>86.0</v>
      </c>
      <c r="Z38" s="7" t="str">
        <f t="shared" si="10"/>
        <v>INSERT INTO Futbolistas VALUES('Erling Braut Haaland','Borussia Dortmund',20,86);</v>
      </c>
    </row>
  </sheetData>
  <mergeCells count="10">
    <mergeCell ref="I17:J17"/>
    <mergeCell ref="M17:O17"/>
    <mergeCell ref="U27:Y27"/>
    <mergeCell ref="A2:C2"/>
    <mergeCell ref="F2:G2"/>
    <mergeCell ref="J2:R2"/>
    <mergeCell ref="W2:Y2"/>
    <mergeCell ref="A15:C15"/>
    <mergeCell ref="P15:R15"/>
    <mergeCell ref="T15:W15"/>
  </mergeCells>
  <drawing r:id="rId1"/>
</worksheet>
</file>