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imación Coste" sheetId="1" r:id="rId4"/>
    <sheet state="visible" name="Coste tareas RRHH" sheetId="2" r:id="rId5"/>
  </sheets>
  <definedNames/>
  <calcPr/>
  <extLst>
    <ext uri="GoogleSheetsCustomDataVersion2">
      <go:sheetsCustomData xmlns:go="http://customooxmlschemas.google.com/" r:id="rId6" roundtripDataChecksum="p/IHwBL6Ei+nKArVFoSlip4Fn7uQ9nCBgChg8OEL3fI="/>
    </ext>
  </extLst>
</workbook>
</file>

<file path=xl/sharedStrings.xml><?xml version="1.0" encoding="utf-8"?>
<sst xmlns="http://schemas.openxmlformats.org/spreadsheetml/2006/main" count="134" uniqueCount="121">
  <si>
    <t>ESTIMACIÓN DE COSTES DE LA APLICACIÓN</t>
  </si>
  <si>
    <t>Resumen Costes Infraestructura (mensuales)</t>
  </si>
  <si>
    <t>Licencias software Empresa (IDEs, aplicaciones auxiliares, sistemas operativos)</t>
  </si>
  <si>
    <t>Margen para costes imprevistos (10% del total de costes iniciales)</t>
  </si>
  <si>
    <t>Margen de Beneficio (15% del total inicial incluyendo imprevistos)</t>
  </si>
  <si>
    <t>Total Costes Infraestructura mensuales</t>
  </si>
  <si>
    <t>Resumen Costes Propios de la aplicación (mensuales)</t>
  </si>
  <si>
    <t>Alojamiento del proyecto en servidor remoto</t>
  </si>
  <si>
    <t>Medidas seguridad de la aplicación</t>
  </si>
  <si>
    <t>Mantenimiento post entrega</t>
  </si>
  <si>
    <t>Atención al cliente</t>
  </si>
  <si>
    <t>Total Costes aplicación mensuales</t>
  </si>
  <si>
    <t>Costes Iniciales de la aplicación</t>
  </si>
  <si>
    <t>Total coste tareas RRHH</t>
  </si>
  <si>
    <t>Análisis y Diseño proyecto</t>
  </si>
  <si>
    <t>Documentación del proyecto</t>
  </si>
  <si>
    <t>Implantación del sistema:</t>
  </si>
  <si>
    <t xml:space="preserve"> - Despliegue de la aplicación</t>
  </si>
  <si>
    <t xml:space="preserve"> - Despliegue de informes de tests</t>
  </si>
  <si>
    <t>Formación usuarios finales (20 horas)</t>
  </si>
  <si>
    <t>Manuales de uso</t>
  </si>
  <si>
    <t>Total Costes iniciales aplicación</t>
  </si>
  <si>
    <t>Coste hora Formador</t>
  </si>
  <si>
    <t>Incluye Salario + Coste de Empresa</t>
  </si>
  <si>
    <t>Estimación de costes Aplicación</t>
  </si>
  <si>
    <t>1. Costes iniciales de la aplicación</t>
  </si>
  <si>
    <t>2. Costes mensuales de la aplicación</t>
  </si>
  <si>
    <t>Horas asignadas por Requisitos Funcionales</t>
  </si>
  <si>
    <t>Horas Estimadas</t>
  </si>
  <si>
    <t>Coste Hora</t>
  </si>
  <si>
    <t>Total €</t>
  </si>
  <si>
    <t>Despliegue de la aplicación</t>
  </si>
  <si>
    <t>Despliegue de informes de tests</t>
  </si>
  <si>
    <t>Creación de la documentación del proyecto</t>
  </si>
  <si>
    <t>Concepto/RF</t>
  </si>
  <si>
    <t>Nombre</t>
  </si>
  <si>
    <t>RF1</t>
  </si>
  <si>
    <t>Gestión Usuarios</t>
  </si>
  <si>
    <t>RF1.1</t>
  </si>
  <si>
    <t>Crear usuario</t>
  </si>
  <si>
    <t>RF1.2</t>
  </si>
  <si>
    <t>Buscar usuario</t>
  </si>
  <si>
    <t>RF1.3</t>
  </si>
  <si>
    <t>Actualizar usuario</t>
  </si>
  <si>
    <t>RF1.4</t>
  </si>
  <si>
    <t>Borrar usuario</t>
  </si>
  <si>
    <t>RF1.5</t>
  </si>
  <si>
    <t>Gestión de Clientes</t>
  </si>
  <si>
    <t>RF1.5.1</t>
  </si>
  <si>
    <t>Crear cliente</t>
  </si>
  <si>
    <t>RF1.5.2</t>
  </si>
  <si>
    <t>Buscar cliente</t>
  </si>
  <si>
    <t>RF1.5.3</t>
  </si>
  <si>
    <t>Modificar cliente</t>
  </si>
  <si>
    <t>RF1.5.4</t>
  </si>
  <si>
    <t>Eliminar cliente</t>
  </si>
  <si>
    <t>RF1.6</t>
  </si>
  <si>
    <t>Gestión de administradores</t>
  </si>
  <si>
    <t>RF1.6.1</t>
  </si>
  <si>
    <t>Crear administrador</t>
  </si>
  <si>
    <t>RF1.6.2</t>
  </si>
  <si>
    <t>Buscar administrador</t>
  </si>
  <si>
    <t>RF1.6.3</t>
  </si>
  <si>
    <t>Modificar administrador</t>
  </si>
  <si>
    <t>RF1.6.4</t>
  </si>
  <si>
    <t>Eliminar administrador</t>
  </si>
  <si>
    <t>RF2</t>
  </si>
  <si>
    <t>Gestión Productos</t>
  </si>
  <si>
    <t>RF2.1</t>
  </si>
  <si>
    <t>Gestión de Cuentas</t>
  </si>
  <si>
    <t>RF2.1.1</t>
  </si>
  <si>
    <t>Crear Cuenta</t>
  </si>
  <si>
    <t>RF2.1.2</t>
  </si>
  <si>
    <t>Buscar Cuenta</t>
  </si>
  <si>
    <t>RF2.1.3</t>
  </si>
  <si>
    <t>Mostrar Cuentas</t>
  </si>
  <si>
    <t>RF2.1.4</t>
  </si>
  <si>
    <t>Modificar Cuenta</t>
  </si>
  <si>
    <t>RF2.1.5</t>
  </si>
  <si>
    <t>Eliminar Cuenta</t>
  </si>
  <si>
    <t>RF2.2</t>
  </si>
  <si>
    <t>Gestión de Tarjetas</t>
  </si>
  <si>
    <t>Crear Tarjeta</t>
  </si>
  <si>
    <t>Buscar Tarjeta</t>
  </si>
  <si>
    <t>Mostrar Tarjetas</t>
  </si>
  <si>
    <t>Modificar Tarjeta</t>
  </si>
  <si>
    <t>Eliminar Tarjeta</t>
  </si>
  <si>
    <t>RF3</t>
  </si>
  <si>
    <t>Registro de Movimientos</t>
  </si>
  <si>
    <t>RF4</t>
  </si>
  <si>
    <t>Gestión Operaciones</t>
  </si>
  <si>
    <t>RF 4.1</t>
  </si>
  <si>
    <t>Domiciliación de recibos</t>
  </si>
  <si>
    <t>RF 4.2</t>
  </si>
  <si>
    <t>Ingresos de nóminas</t>
  </si>
  <si>
    <t>RF 4.3</t>
  </si>
  <si>
    <t>Ingresos</t>
  </si>
  <si>
    <t>RF 4.4</t>
  </si>
  <si>
    <t>Transferencias</t>
  </si>
  <si>
    <t>RF 4.4.1</t>
  </si>
  <si>
    <t>Revocar transferencias</t>
  </si>
  <si>
    <t>RF 4.5</t>
  </si>
  <si>
    <t>Pagos de tarjetas</t>
  </si>
  <si>
    <t>RF 5</t>
  </si>
  <si>
    <t>Realizar copia de seguridad</t>
  </si>
  <si>
    <t>RF 6</t>
  </si>
  <si>
    <t>Obtener datos del cliente</t>
  </si>
  <si>
    <t>RF 7</t>
  </si>
  <si>
    <t>Obtener movimientos del cliente</t>
  </si>
  <si>
    <t>RF 8</t>
  </si>
  <si>
    <t>Obtener datos del cliente y sus productos</t>
  </si>
  <si>
    <t>RF 9</t>
  </si>
  <si>
    <t>Realizar cambio de divisas</t>
  </si>
  <si>
    <t>RF 10</t>
  </si>
  <si>
    <t>Sistema de notificaciones a tiempo real</t>
  </si>
  <si>
    <t>R11</t>
  </si>
  <si>
    <t>Consultar listado de cajeros</t>
  </si>
  <si>
    <t>Total horas</t>
  </si>
  <si>
    <t>Coste hora Analista-Desarrollador</t>
  </si>
  <si>
    <t>* Incluye Salario + Coste de Empresa</t>
  </si>
  <si>
    <t>La estimación de horas incluye la implementación de: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</si>
</sst>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&quot;€&quot;"/>
  </numFmts>
  <fonts count="5">
    <font>
      <sz val="11.0"/>
      <color theme="1"/>
      <name val="Calibri"/>
      <scheme val="minor"/>
    </font>
    <font>
      <sz val="11.0"/>
      <color theme="1"/>
      <name val="Aptos"/>
    </font>
    <font>
      <b/>
      <sz val="18.0"/>
      <color theme="1"/>
      <name val="Aptos"/>
    </font>
    <font>
      <b/>
      <sz val="11.0"/>
      <color theme="1"/>
      <name val="Aptos"/>
    </font>
    <font>
      <sz val="11.0"/>
      <color theme="1"/>
      <name val="Arial"/>
    </font>
  </fonts>
  <fills count="2">
    <fill>
      <patternFill patternType="none"/>
    </fill>
    <fill>
      <patternFill patternType="lightGray"/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3" numFmtId="0" xfId="0" applyBorder="1" applyFont="1"/>
    <xf borderId="1" fillId="0" fontId="1" numFmtId="0" xfId="0" applyBorder="1" applyFont="1"/>
    <xf borderId="0" fillId="0" fontId="1" numFmtId="164" xfId="0" applyFont="1" applyNumberFormat="1"/>
    <xf borderId="2" fillId="0" fontId="3" numFmtId="0" xfId="0" applyAlignment="1" applyBorder="1" applyFont="1">
      <alignment horizontal="right"/>
    </xf>
    <xf borderId="2" fillId="0" fontId="3" numFmtId="164" xfId="0" applyBorder="1" applyFont="1" applyNumberFormat="1"/>
    <xf borderId="0" fillId="0" fontId="1" numFmtId="0" xfId="0" applyAlignment="1" applyFont="1">
      <alignment horizontal="right"/>
    </xf>
    <xf borderId="0" fillId="0" fontId="3" numFmtId="0" xfId="0" applyFont="1"/>
    <xf borderId="0" fillId="0" fontId="3" numFmtId="164" xfId="0" applyFont="1" applyNumberFormat="1"/>
    <xf borderId="1" fillId="0" fontId="3" numFmtId="0" xfId="0" applyAlignment="1" applyBorder="1" applyFont="1">
      <alignment horizontal="center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left"/>
    </xf>
    <xf borderId="1" fillId="0" fontId="1" numFmtId="164" xfId="0" applyBorder="1" applyFont="1" applyNumberFormat="1"/>
    <xf borderId="0" fillId="0" fontId="1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79.71"/>
    <col customWidth="1" min="3" max="3" width="14.43"/>
    <col customWidth="1" min="4" max="4" width="7.86"/>
    <col customWidth="1" min="5" max="5" width="28.86"/>
    <col customWidth="1" min="6" max="6" width="10.86"/>
    <col customWidth="1" min="7" max="26" width="10.71"/>
  </cols>
  <sheetData>
    <row r="1" ht="13.5" customHeight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3.5" customHeight="1">
      <c r="A3" s="1"/>
      <c r="B3" s="3" t="s">
        <v>1</v>
      </c>
      <c r="C3" s="4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1"/>
      <c r="B4" s="1" t="s">
        <v>2</v>
      </c>
      <c r="C4" s="5">
        <v>1500.0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1"/>
      <c r="B5" s="1" t="s">
        <v>3</v>
      </c>
      <c r="C5" s="5">
        <f>SUM(C4) *0.1</f>
        <v>150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3.5" customHeight="1">
      <c r="A6" s="1"/>
      <c r="B6" s="1" t="s">
        <v>4</v>
      </c>
      <c r="C6" s="5">
        <f>SUM(C4:C5)*0.25</f>
        <v>412.5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1"/>
      <c r="B7" s="6" t="s">
        <v>5</v>
      </c>
      <c r="C7" s="7">
        <f>SUM(C3:C6)</f>
        <v>2062.5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3.5" customHeight="1">
      <c r="A8" s="1"/>
      <c r="B8" s="8"/>
      <c r="C8" s="5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3.5" customHeight="1">
      <c r="A9" s="1"/>
      <c r="B9" s="8"/>
      <c r="C9" s="5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customHeight="1">
      <c r="A10" s="1"/>
      <c r="B10" s="3" t="s">
        <v>6</v>
      </c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1"/>
      <c r="B11" s="1" t="s">
        <v>7</v>
      </c>
      <c r="C11" s="5">
        <v>500.0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3.5" customHeight="1">
      <c r="A12" s="1"/>
      <c r="B12" s="1" t="s">
        <v>8</v>
      </c>
      <c r="C12" s="5">
        <v>250.0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3.5" customHeight="1">
      <c r="A13" s="1"/>
      <c r="B13" s="1" t="s">
        <v>9</v>
      </c>
      <c r="C13" s="5">
        <v>350.0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3.5" customHeight="1">
      <c r="A14" s="1"/>
      <c r="B14" s="1" t="s">
        <v>10</v>
      </c>
      <c r="C14" s="5">
        <v>200.0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3.5" customHeight="1">
      <c r="A15" s="1"/>
      <c r="B15" s="1" t="s">
        <v>3</v>
      </c>
      <c r="C15" s="5">
        <f>SUM(C11:C14) *0.1</f>
        <v>130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3.5" customHeight="1">
      <c r="A16" s="1"/>
      <c r="B16" s="1" t="s">
        <v>4</v>
      </c>
      <c r="C16" s="5">
        <f>SUM(C11:C15)*0.15</f>
        <v>214.5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A17" s="1"/>
      <c r="B17" s="6" t="s">
        <v>11</v>
      </c>
      <c r="C17" s="7">
        <f>SUM(C11:C16)</f>
        <v>1644.5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3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3.5" customHeight="1">
      <c r="A19" s="1"/>
      <c r="B19" s="3" t="s">
        <v>12</v>
      </c>
      <c r="C19" s="4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3.5" customHeight="1">
      <c r="A20" s="1"/>
      <c r="B20" s="1" t="s">
        <v>13</v>
      </c>
      <c r="C20" s="5">
        <f>'Coste tareas RRHH'!$D$57</f>
        <v>48125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3.5" customHeight="1">
      <c r="A21" s="1"/>
      <c r="B21" s="1" t="s">
        <v>14</v>
      </c>
      <c r="C21" s="5">
        <f>'Coste tareas RRHH'!$F$4</f>
        <v>2500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3.5" customHeight="1">
      <c r="A22" s="1"/>
      <c r="B22" s="1" t="s">
        <v>15</v>
      </c>
      <c r="C22" s="5">
        <f>'Coste tareas RRHH'!$F$7</f>
        <v>1375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3.5" customHeight="1">
      <c r="A23" s="1"/>
      <c r="B23" s="1" t="s">
        <v>16</v>
      </c>
      <c r="C23" s="5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3.5" customHeight="1">
      <c r="A24" s="1"/>
      <c r="B24" s="1" t="s">
        <v>17</v>
      </c>
      <c r="C24" s="5">
        <f>'Coste tareas RRHH'!$F$5</f>
        <v>2500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3.5" customHeight="1">
      <c r="A25" s="1"/>
      <c r="B25" s="1" t="s">
        <v>18</v>
      </c>
      <c r="C25" s="5">
        <f>'Coste tareas RRHH'!$F$6</f>
        <v>1250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1"/>
      <c r="B26" s="1" t="s">
        <v>19</v>
      </c>
      <c r="C26" s="5">
        <f>20*$C$32</f>
        <v>20000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1"/>
      <c r="B27" s="1" t="s">
        <v>20</v>
      </c>
      <c r="C27" s="5">
        <v>1000.0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1"/>
      <c r="B28" s="1" t="s">
        <v>3</v>
      </c>
      <c r="C28" s="5">
        <f>SUM(C20:C25) *0.1</f>
        <v>5575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3.5" customHeight="1">
      <c r="A29" s="1"/>
      <c r="B29" s="1" t="s">
        <v>4</v>
      </c>
      <c r="C29" s="5">
        <f>SUM(C20:C28)*0.15</f>
        <v>12348.75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1"/>
      <c r="B30" s="6" t="s">
        <v>21</v>
      </c>
      <c r="C30" s="7">
        <f>SUM(C20:C29)</f>
        <v>94673.75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1"/>
      <c r="B32" s="8" t="s">
        <v>22</v>
      </c>
      <c r="C32" s="5">
        <v>1000.0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1"/>
      <c r="B33" s="8" t="s">
        <v>23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1"/>
      <c r="B36" s="3" t="s">
        <v>24</v>
      </c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"/>
      <c r="B37" s="9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"/>
      <c r="B38" s="9" t="s">
        <v>25</v>
      </c>
      <c r="C38" s="10">
        <f>$C$30</f>
        <v>94673.75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1"/>
      <c r="B39" s="9" t="s">
        <v>26</v>
      </c>
      <c r="C39" s="10">
        <f>$C$7+$C$17</f>
        <v>3707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13.14"/>
    <col customWidth="1" min="3" max="3" width="38.86"/>
    <col customWidth="1" min="4" max="4" width="14.57"/>
    <col customWidth="1" min="5" max="5" width="11.71"/>
    <col customWidth="1" min="6" max="6" width="12.14"/>
    <col customWidth="1" min="7" max="7" width="10.86"/>
    <col customWidth="1" min="8" max="26" width="10.71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3" t="s">
        <v>27</v>
      </c>
      <c r="C2" s="4"/>
      <c r="D2" s="11" t="s">
        <v>28</v>
      </c>
      <c r="E2" s="11" t="s">
        <v>29</v>
      </c>
      <c r="F2" s="11" t="s">
        <v>30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3.5" customHeight="1">
      <c r="A3" s="1"/>
      <c r="B3" s="9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1"/>
      <c r="B4" s="1"/>
      <c r="C4" s="1" t="s">
        <v>14</v>
      </c>
      <c r="D4" s="1">
        <v>20.0</v>
      </c>
      <c r="E4" s="5">
        <v>125.0</v>
      </c>
      <c r="F4" s="5">
        <f t="shared" ref="F4:F7" si="1">D4*E4</f>
        <v>2500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1"/>
      <c r="B5" s="1"/>
      <c r="C5" s="1" t="s">
        <v>31</v>
      </c>
      <c r="D5" s="12">
        <v>20.0</v>
      </c>
      <c r="E5" s="5">
        <v>125.0</v>
      </c>
      <c r="F5" s="5">
        <f t="shared" si="1"/>
        <v>2500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3.5" customHeight="1">
      <c r="A6" s="1"/>
      <c r="B6" s="1"/>
      <c r="C6" s="1" t="s">
        <v>32</v>
      </c>
      <c r="D6" s="12">
        <v>10.0</v>
      </c>
      <c r="E6" s="5">
        <v>125.0</v>
      </c>
      <c r="F6" s="5">
        <f t="shared" si="1"/>
        <v>1250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1"/>
      <c r="B7" s="1"/>
      <c r="C7" s="1" t="s">
        <v>33</v>
      </c>
      <c r="D7" s="12">
        <v>11.0</v>
      </c>
      <c r="E7" s="5">
        <v>125.0</v>
      </c>
      <c r="F7" s="5">
        <f t="shared" si="1"/>
        <v>1375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3.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3.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customHeight="1">
      <c r="A10" s="1"/>
      <c r="B10" s="9" t="s">
        <v>27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3.5" customHeight="1">
      <c r="A12" s="1"/>
      <c r="B12" s="3" t="s">
        <v>34</v>
      </c>
      <c r="C12" s="3" t="s">
        <v>35</v>
      </c>
      <c r="D12" s="3" t="s">
        <v>28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3.5" customHeight="1">
      <c r="A13" s="1"/>
      <c r="B13" s="1" t="s">
        <v>36</v>
      </c>
      <c r="C13" s="1" t="s">
        <v>37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3.5" customHeight="1">
      <c r="A14" s="1"/>
      <c r="B14" s="13" t="s">
        <v>38</v>
      </c>
      <c r="C14" s="1" t="s">
        <v>39</v>
      </c>
      <c r="D14" s="12">
        <v>6.0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3.5" customHeight="1">
      <c r="A15" s="1"/>
      <c r="B15" s="13" t="s">
        <v>40</v>
      </c>
      <c r="C15" s="1" t="s">
        <v>41</v>
      </c>
      <c r="D15" s="12">
        <v>8.0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3.5" customHeight="1">
      <c r="A16" s="1"/>
      <c r="B16" s="13" t="s">
        <v>42</v>
      </c>
      <c r="C16" s="1" t="s">
        <v>43</v>
      </c>
      <c r="D16" s="12">
        <v>8.0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A17" s="1"/>
      <c r="B17" s="13" t="s">
        <v>44</v>
      </c>
      <c r="C17" s="1" t="s">
        <v>45</v>
      </c>
      <c r="D17" s="12">
        <v>8.0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3.5" customHeight="1">
      <c r="A18" s="1"/>
      <c r="B18" s="13" t="s">
        <v>46</v>
      </c>
      <c r="C18" s="1" t="s">
        <v>47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3.5" customHeight="1">
      <c r="A19" s="1"/>
      <c r="B19" s="14" t="s">
        <v>48</v>
      </c>
      <c r="C19" s="15" t="s">
        <v>49</v>
      </c>
      <c r="D19" s="12">
        <v>8.0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3.5" customHeight="1">
      <c r="A20" s="1"/>
      <c r="B20" s="14" t="s">
        <v>50</v>
      </c>
      <c r="C20" s="15" t="s">
        <v>51</v>
      </c>
      <c r="D20" s="12">
        <v>8.0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3.5" customHeight="1">
      <c r="A21" s="1"/>
      <c r="B21" s="14" t="s">
        <v>52</v>
      </c>
      <c r="C21" s="15" t="s">
        <v>53</v>
      </c>
      <c r="D21" s="12">
        <v>8.0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3.5" customHeight="1">
      <c r="A22" s="1"/>
      <c r="B22" s="14" t="s">
        <v>54</v>
      </c>
      <c r="C22" s="15" t="s">
        <v>55</v>
      </c>
      <c r="D22" s="12">
        <v>8.0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3.5" customHeight="1">
      <c r="A23" s="1"/>
      <c r="B23" s="13" t="s">
        <v>56</v>
      </c>
      <c r="C23" s="1" t="s">
        <v>57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3.5" customHeight="1">
      <c r="A24" s="1"/>
      <c r="B24" s="14" t="s">
        <v>58</v>
      </c>
      <c r="C24" s="15" t="s">
        <v>59</v>
      </c>
      <c r="D24" s="12">
        <v>7.0</v>
      </c>
      <c r="E24" s="1"/>
      <c r="F24" s="15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3.5" customHeight="1">
      <c r="A25" s="1"/>
      <c r="B25" s="14" t="s">
        <v>60</v>
      </c>
      <c r="C25" s="15" t="s">
        <v>61</v>
      </c>
      <c r="D25" s="12">
        <v>6.0</v>
      </c>
      <c r="E25" s="1"/>
      <c r="F25" s="15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1"/>
      <c r="B26" s="14" t="s">
        <v>62</v>
      </c>
      <c r="C26" s="15" t="s">
        <v>63</v>
      </c>
      <c r="D26" s="12">
        <v>6.0</v>
      </c>
      <c r="E26" s="1"/>
      <c r="F26" s="15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1"/>
      <c r="B27" s="14" t="s">
        <v>64</v>
      </c>
      <c r="C27" s="15" t="s">
        <v>65</v>
      </c>
      <c r="D27" s="12">
        <v>6.0</v>
      </c>
      <c r="E27" s="1"/>
      <c r="F27" s="15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1"/>
      <c r="B28" s="1" t="s">
        <v>66</v>
      </c>
      <c r="C28" s="1" t="s">
        <v>67</v>
      </c>
      <c r="D28" s="1"/>
      <c r="E28" s="1"/>
      <c r="F28" s="15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3.5" customHeight="1">
      <c r="A29" s="1"/>
      <c r="B29" s="13" t="s">
        <v>68</v>
      </c>
      <c r="C29" s="1" t="s">
        <v>69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1"/>
      <c r="B30" s="14" t="s">
        <v>70</v>
      </c>
      <c r="C30" s="15" t="s">
        <v>71</v>
      </c>
      <c r="D30" s="12">
        <v>10.0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3.5" customHeight="1">
      <c r="A31" s="1"/>
      <c r="B31" s="14" t="s">
        <v>72</v>
      </c>
      <c r="C31" s="15" t="s">
        <v>73</v>
      </c>
      <c r="D31" s="12">
        <v>8.0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1"/>
      <c r="B32" s="14" t="s">
        <v>74</v>
      </c>
      <c r="C32" s="15" t="s">
        <v>75</v>
      </c>
      <c r="D32" s="12">
        <v>8.0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1"/>
      <c r="B33" s="14" t="s">
        <v>76</v>
      </c>
      <c r="C33" s="15" t="s">
        <v>77</v>
      </c>
      <c r="D33" s="12">
        <v>8.0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1"/>
      <c r="B34" s="14" t="s">
        <v>78</v>
      </c>
      <c r="C34" s="15" t="s">
        <v>79</v>
      </c>
      <c r="D34" s="12">
        <v>8.0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1"/>
      <c r="B35" s="13" t="s">
        <v>80</v>
      </c>
      <c r="C35" s="1" t="s">
        <v>81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1"/>
      <c r="B36" s="14" t="s">
        <v>70</v>
      </c>
      <c r="C36" s="15" t="s">
        <v>82</v>
      </c>
      <c r="D36" s="12">
        <v>8.0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"/>
      <c r="B37" s="14" t="s">
        <v>72</v>
      </c>
      <c r="C37" s="15" t="s">
        <v>83</v>
      </c>
      <c r="D37" s="12">
        <v>8.0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"/>
      <c r="B38" s="14" t="s">
        <v>74</v>
      </c>
      <c r="C38" s="15" t="s">
        <v>84</v>
      </c>
      <c r="D38" s="12">
        <v>8.0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1"/>
      <c r="B39" s="14" t="s">
        <v>76</v>
      </c>
      <c r="C39" s="15" t="s">
        <v>85</v>
      </c>
      <c r="D39" s="12">
        <v>8.0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"/>
      <c r="B40" s="14" t="s">
        <v>78</v>
      </c>
      <c r="C40" s="15" t="s">
        <v>86</v>
      </c>
      <c r="D40" s="12">
        <v>8.0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1"/>
      <c r="B41" s="1" t="s">
        <v>87</v>
      </c>
      <c r="C41" s="1" t="s">
        <v>88</v>
      </c>
      <c r="D41" s="12">
        <v>25.0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1" t="s">
        <v>89</v>
      </c>
      <c r="C42" s="1" t="s">
        <v>90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13" t="s">
        <v>91</v>
      </c>
      <c r="C43" s="1" t="s">
        <v>92</v>
      </c>
      <c r="D43" s="12">
        <v>8.0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"/>
      <c r="B44" s="13" t="s">
        <v>93</v>
      </c>
      <c r="C44" s="1" t="s">
        <v>94</v>
      </c>
      <c r="D44" s="12">
        <v>8.0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13" t="s">
        <v>95</v>
      </c>
      <c r="C45" s="1" t="s">
        <v>96</v>
      </c>
      <c r="D45" s="12">
        <v>8.0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"/>
      <c r="B46" s="13" t="s">
        <v>97</v>
      </c>
      <c r="C46" s="1" t="s">
        <v>98</v>
      </c>
      <c r="D46" s="1">
        <v>10.0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14" t="s">
        <v>99</v>
      </c>
      <c r="C47" s="1" t="s">
        <v>100</v>
      </c>
      <c r="D47" s="1">
        <v>7.0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13" t="s">
        <v>101</v>
      </c>
      <c r="C48" s="1" t="s">
        <v>102</v>
      </c>
      <c r="D48" s="1">
        <v>6.0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16" t="s">
        <v>103</v>
      </c>
      <c r="C49" s="1" t="s">
        <v>104</v>
      </c>
      <c r="D49" s="1">
        <v>12.0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1" t="s">
        <v>105</v>
      </c>
      <c r="C50" s="1" t="s">
        <v>106</v>
      </c>
      <c r="D50" s="1">
        <v>6.0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1" t="s">
        <v>107</v>
      </c>
      <c r="C51" s="1" t="s">
        <v>108</v>
      </c>
      <c r="D51" s="1">
        <v>10.0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16" t="s">
        <v>109</v>
      </c>
      <c r="C52" s="1" t="s">
        <v>110</v>
      </c>
      <c r="D52" s="1">
        <v>10.0</v>
      </c>
      <c r="E52" s="1"/>
      <c r="F52" s="1"/>
      <c r="G52" s="5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1" t="s">
        <v>111</v>
      </c>
      <c r="C53" s="1" t="s">
        <v>112</v>
      </c>
      <c r="D53" s="1">
        <v>15.0</v>
      </c>
      <c r="E53" s="1"/>
      <c r="F53" s="1"/>
      <c r="G53" s="5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1" t="s">
        <v>113</v>
      </c>
      <c r="C54" s="1" t="s">
        <v>114</v>
      </c>
      <c r="D54" s="1">
        <v>10.0</v>
      </c>
      <c r="E54" s="1"/>
      <c r="F54" s="1"/>
      <c r="G54" s="5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1" t="s">
        <v>115</v>
      </c>
      <c r="C55" s="4" t="s">
        <v>116</v>
      </c>
      <c r="D55" s="4">
        <v>20.0</v>
      </c>
      <c r="E55" s="1"/>
      <c r="F55" s="1"/>
      <c r="G55" s="5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1"/>
      <c r="C56" s="3" t="s">
        <v>117</v>
      </c>
      <c r="D56" s="4">
        <f>SUM(D4:D55)</f>
        <v>385</v>
      </c>
      <c r="E56" s="1"/>
      <c r="F56" s="1"/>
      <c r="G56" s="5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1"/>
      <c r="C57" s="3" t="s">
        <v>13</v>
      </c>
      <c r="D57" s="17">
        <f>D56*$D$60</f>
        <v>48125</v>
      </c>
      <c r="E57" s="1"/>
      <c r="F57" s="1"/>
      <c r="G57" s="5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1"/>
      <c r="C58" s="1"/>
      <c r="D58" s="1"/>
      <c r="E58" s="1"/>
      <c r="F58" s="1"/>
      <c r="G58" s="5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1"/>
      <c r="C59" s="1"/>
      <c r="D59" s="1"/>
      <c r="E59" s="1"/>
      <c r="F59" s="1"/>
      <c r="G59" s="5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1"/>
      <c r="C60" s="18" t="s">
        <v>118</v>
      </c>
      <c r="D60" s="5">
        <v>125.0</v>
      </c>
      <c r="E60" s="1"/>
      <c r="F60" s="1"/>
      <c r="G60" s="5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1"/>
      <c r="C61" s="8" t="s">
        <v>119</v>
      </c>
      <c r="D61" s="1"/>
      <c r="E61" s="1"/>
      <c r="F61" s="1"/>
      <c r="G61" s="5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1"/>
      <c r="C62" s="1"/>
      <c r="D62" s="1"/>
      <c r="E62" s="1"/>
      <c r="F62" s="1"/>
      <c r="G62" s="5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1"/>
      <c r="C63" s="1"/>
      <c r="D63" s="1"/>
      <c r="E63" s="1"/>
      <c r="F63" s="1"/>
      <c r="G63" s="5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1"/>
      <c r="C64" s="1" t="s">
        <v>120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1"/>
      <c r="C65" s="1" t="str">
        <f>"- Documentación mediante Swagger"</f>
        <v>- Documentación mediante Swagger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1"/>
      <c r="C66" s="1" t="str">
        <f>"- Tests con sus informes correspondientes"</f>
        <v>- Tests con sus informes correspondientes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2024-04-29T08:44:06Z</dcterms:created>
  <dc:creator>Germán</dc:creator>
</cp:coreProperties>
</file>