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aime\cernbox\Documents\thesis\hh\"/>
    </mc:Choice>
  </mc:AlternateContent>
  <xr:revisionPtr revIDLastSave="0" documentId="13_ncr:1_{71DBBB8B-3442-4235-AE97-ABCC9941E3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D5" i="1"/>
  <c r="C5" i="1"/>
  <c r="C6" i="1"/>
  <c r="D6" i="1"/>
  <c r="E6" i="1"/>
  <c r="F6" i="1"/>
  <c r="D4" i="1"/>
  <c r="E4" i="1"/>
  <c r="F4" i="1"/>
  <c r="C4" i="1"/>
  <c r="F8" i="1" l="1"/>
  <c r="E8" i="1"/>
  <c r="C8" i="1"/>
  <c r="D8" i="1"/>
  <c r="K8" i="1"/>
  <c r="J8" i="1"/>
  <c r="K9" i="1"/>
  <c r="J9" i="1"/>
  <c r="K10" i="1" l="1"/>
  <c r="J10" i="1"/>
</calcChain>
</file>

<file path=xl/sharedStrings.xml><?xml version="1.0" encoding="utf-8"?>
<sst xmlns="http://schemas.openxmlformats.org/spreadsheetml/2006/main" count="4" uniqueCount="4">
  <si>
    <t>xs</t>
  </si>
  <si>
    <t>total events</t>
  </si>
  <si>
    <t>lumi</t>
  </si>
  <si>
    <t>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</si>
</sst>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71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 indent="1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1</xdr:row>
      <xdr:rowOff>0</xdr:rowOff>
    </xdr:from>
    <xdr:to>
      <xdr:col>11</xdr:col>
      <xdr:colOff>628650</xdr:colOff>
      <xdr:row>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CCE067-31A1-7649-D35B-2E3E2BBBA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190500"/>
          <a:ext cx="321945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2"/>
  <sheetViews>
    <sheetView tabSelected="1" workbookViewId="0">
      <selection activeCell="C2" sqref="C2"/>
    </sheetView>
  </sheetViews>
  <sheetFormatPr defaultColWidth="10.85546875" defaultRowHeight="15"/>
  <cols>
    <col min="3" max="3" width="10.7109375" customWidth="1"/>
    <col min="4" max="4" width="11.5703125" bestFit="1" customWidth="1"/>
    <col min="5" max="5" width="14.5703125" bestFit="1" customWidth="1"/>
    <col min="6" max="6" width="15.5703125" bestFit="1" customWidth="1"/>
  </cols>
  <sheetData>
    <row r="2" spans="1:11">
      <c r="C2">
        <v>3822</v>
      </c>
      <c r="D2">
        <v>2154</v>
      </c>
      <c r="E2" s="1">
        <v>5950</v>
      </c>
      <c r="F2" s="1">
        <v>80170</v>
      </c>
    </row>
    <row r="3" spans="1:11">
      <c r="C3">
        <v>4374</v>
      </c>
      <c r="D3">
        <v>2532</v>
      </c>
      <c r="E3" s="1">
        <v>7242</v>
      </c>
      <c r="F3" s="1">
        <v>92049</v>
      </c>
    </row>
    <row r="4" spans="1:11">
      <c r="C4" s="3">
        <f>$B$12*C$9*C2/C$10</f>
        <v>43.033426800000008</v>
      </c>
      <c r="D4" s="5">
        <f>$B$12*D$9*D2/D$10</f>
        <v>1.5650102400000001</v>
      </c>
      <c r="E4" s="2">
        <f>$B$12*E$9*E2/E$10</f>
        <v>23440.232558139534</v>
      </c>
      <c r="F4" s="2">
        <f>$B$12*F$9*F2/F$10</f>
        <v>94498.907752133964</v>
      </c>
    </row>
    <row r="5" spans="1:11">
      <c r="A5" t="s">
        <v>3</v>
      </c>
      <c r="C5" s="4">
        <f>(((C2+1)*(C2+2))/((C10+2)*(C10+3)) - ((C2+1)*(C2+1))/((C10+2)*(C10+2)))*C9*$B$12</f>
        <v>4.1397050880491297E-4</v>
      </c>
      <c r="D5" s="4">
        <f>(((D2+1)*(D2+2))/((D10+2)*(D10+3)) - ((D2+1)*(D2+1))/((D10+2)*(D10+2)))*D9*$B$12</f>
        <v>1.5319192498974098E-5</v>
      </c>
      <c r="E5" s="4">
        <f t="shared" ref="E5:F5" si="0">(((E2+1)*(E2+2))/((E10+2)*(E10+3)) - ((E2+1)*(E2+1))/((E10+2)*(E10+2)))*E9*$B$12</f>
        <v>3.1857992803630618E-3</v>
      </c>
      <c r="F5" s="4">
        <f t="shared" si="0"/>
        <v>4.3826376693190773E-4</v>
      </c>
    </row>
    <row r="6" spans="1:11">
      <c r="C6" s="2">
        <f>$B$12*C$9*C3/C$10</f>
        <v>49.248615600000008</v>
      </c>
      <c r="D6" s="2">
        <f>$B$12*D$9*D3/D$10</f>
        <v>1.8396499200000003</v>
      </c>
      <c r="E6" s="2">
        <f>$B$12*E$9*E3/E$10</f>
        <v>28530.111627906976</v>
      </c>
      <c r="F6" s="2">
        <f>$B$12*F$9*F3/F$10</f>
        <v>108501.05974399626</v>
      </c>
    </row>
    <row r="7" spans="1:11">
      <c r="C7" s="2"/>
      <c r="D7" s="2"/>
      <c r="E7" s="2"/>
      <c r="F7" s="2"/>
    </row>
    <row r="8" spans="1:11">
      <c r="C8" s="2">
        <f>C6/C4</f>
        <v>1.1444270015698588</v>
      </c>
      <c r="D8" s="2">
        <f t="shared" ref="D8:F8" si="1">D6/D4</f>
        <v>1.1754874651810585</v>
      </c>
      <c r="E8" s="2">
        <f t="shared" si="1"/>
        <v>1.2171428571428571</v>
      </c>
      <c r="F8" s="2">
        <f t="shared" si="1"/>
        <v>1.1481726331545468</v>
      </c>
      <c r="J8">
        <f>C4/SQRT(E4+F4)</f>
        <v>0.12530746723344821</v>
      </c>
      <c r="K8">
        <f>D4/SQRT(E4+F4)</f>
        <v>4.5570962842496872E-3</v>
      </c>
    </row>
    <row r="9" spans="1:11">
      <c r="A9" t="s">
        <v>0</v>
      </c>
      <c r="C9">
        <v>2.963E-2</v>
      </c>
      <c r="D9">
        <v>1.9120000000000001E-3</v>
      </c>
      <c r="E9">
        <v>762.3</v>
      </c>
      <c r="F9">
        <v>6686</v>
      </c>
      <c r="J9">
        <f>C6/SQRT(E6+F6)</f>
        <v>0.13304064499012128</v>
      </c>
      <c r="K9">
        <f>D6/SQRT(E6+F6)</f>
        <v>4.9696465358678018E-3</v>
      </c>
    </row>
    <row r="10" spans="1:11">
      <c r="A10" t="s">
        <v>1</v>
      </c>
      <c r="C10">
        <v>100000</v>
      </c>
      <c r="D10">
        <v>100000</v>
      </c>
      <c r="E10">
        <v>7353000</v>
      </c>
      <c r="F10">
        <v>215543566</v>
      </c>
      <c r="J10">
        <f>J9/J8</f>
        <v>1.0617136227186377</v>
      </c>
      <c r="K10">
        <f>K9/K8</f>
        <v>1.0905291935665213</v>
      </c>
    </row>
    <row r="12" spans="1:11">
      <c r="A12" t="s">
        <v>2</v>
      </c>
      <c r="B12">
        <v>38000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Jaime</cp:lastModifiedBy>
  <dcterms:created xsi:type="dcterms:W3CDTF">2023-03-29T15:13:38Z</dcterms:created>
  <dcterms:modified xsi:type="dcterms:W3CDTF">2023-04-13T16:35:43Z</dcterms:modified>
</cp:coreProperties>
</file>