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viaucdk-my.sharepoint.com/personal/279948_viauc_dk/Documents/VIA/SEP-4/Scrum Documentation/"/>
    </mc:Choice>
  </mc:AlternateContent>
  <xr:revisionPtr revIDLastSave="4137" documentId="11_F25DC773A252ABDACC1048B2D11F7F485ADE58EF" xr6:coauthVersionLast="45" xr6:coauthVersionMax="45" xr10:uidLastSave="{B7E58227-9459-4C23-81D5-C8128CD63047}"/>
  <bookViews>
    <workbookView xWindow="840" yWindow="-120" windowWidth="24480" windowHeight="15990" activeTab="6" xr2:uid="{00000000-000D-0000-FFFF-FFFF00000000}"/>
  </bookViews>
  <sheets>
    <sheet name="Sprint 1" sheetId="1" r:id="rId1"/>
    <sheet name="Sprint 2" sheetId="2" r:id="rId2"/>
    <sheet name="Sprint 3" sheetId="3" r:id="rId3"/>
    <sheet name="Sprint 4" sheetId="7" r:id="rId4"/>
    <sheet name="Sprint 5" sheetId="8" r:id="rId5"/>
    <sheet name="Sprint 6" sheetId="9" r:id="rId6"/>
    <sheet name="FinalResult" sheetId="10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10" l="1"/>
  <c r="M43" i="2" l="1"/>
  <c r="M57" i="10" l="1"/>
  <c r="L56" i="10"/>
  <c r="M58" i="10"/>
  <c r="L58" i="10"/>
  <c r="L53" i="9"/>
  <c r="M82" i="10"/>
  <c r="L82" i="10"/>
  <c r="M81" i="10"/>
  <c r="L81" i="10"/>
  <c r="M80" i="10"/>
  <c r="L80" i="10"/>
  <c r="M79" i="10"/>
  <c r="L79" i="10"/>
  <c r="M78" i="10"/>
  <c r="L78" i="10"/>
  <c r="M77" i="10"/>
  <c r="L77" i="10"/>
  <c r="M59" i="10"/>
  <c r="L59" i="10"/>
  <c r="L57" i="10"/>
  <c r="M56" i="10"/>
  <c r="M55" i="10"/>
  <c r="L55" i="10"/>
  <c r="M54" i="10"/>
  <c r="L54" i="10"/>
  <c r="M60" i="10" l="1"/>
  <c r="L83" i="10"/>
  <c r="M83" i="10"/>
  <c r="B3" i="1"/>
  <c r="B77" i="10" l="1"/>
  <c r="C77" i="10" s="1"/>
  <c r="D77" i="10" s="1"/>
  <c r="E77" i="10" s="1"/>
  <c r="F77" i="10" s="1"/>
  <c r="G77" i="10" s="1"/>
  <c r="B76" i="10"/>
  <c r="C76" i="10" s="1"/>
  <c r="D76" i="10" s="1"/>
  <c r="E76" i="10" s="1"/>
  <c r="F76" i="10" s="1"/>
  <c r="G76" i="10" s="1"/>
  <c r="M52" i="8"/>
  <c r="B3" i="8" s="1"/>
  <c r="M40" i="10" l="1"/>
  <c r="L40" i="10"/>
  <c r="B33" i="10" s="1"/>
  <c r="C33" i="10" l="1"/>
  <c r="B34" i="10"/>
  <c r="C34" i="10" s="1"/>
  <c r="D34" i="10" s="1"/>
  <c r="E34" i="10" s="1"/>
  <c r="F34" i="10" s="1"/>
  <c r="G34" i="10" s="1"/>
  <c r="H34" i="10" s="1"/>
  <c r="D33" i="10"/>
  <c r="E33" i="10" s="1"/>
  <c r="F33" i="10" s="1"/>
  <c r="G33" i="10" s="1"/>
  <c r="H33" i="10" s="1"/>
  <c r="P52" i="9" l="1"/>
  <c r="O52" i="9"/>
  <c r="N52" i="9"/>
  <c r="P51" i="8"/>
  <c r="O51" i="8"/>
  <c r="N51" i="8"/>
  <c r="P42" i="7"/>
  <c r="O42" i="7"/>
  <c r="N42" i="7"/>
  <c r="P50" i="3"/>
  <c r="O50" i="3"/>
  <c r="N50" i="3"/>
  <c r="P55" i="2"/>
  <c r="O55" i="2"/>
  <c r="N55" i="2"/>
  <c r="O51" i="3" l="1"/>
  <c r="P51" i="3"/>
  <c r="N51" i="3"/>
  <c r="O56" i="2"/>
  <c r="P56" i="2"/>
  <c r="N56" i="2"/>
  <c r="O53" i="9"/>
  <c r="P53" i="9"/>
  <c r="N53" i="9"/>
  <c r="O52" i="8"/>
  <c r="P52" i="8"/>
  <c r="N52" i="8"/>
  <c r="C3" i="8" s="1"/>
  <c r="O43" i="7"/>
  <c r="P43" i="7"/>
  <c r="N43" i="7"/>
  <c r="L56" i="2" l="1"/>
  <c r="B2" i="2" s="1"/>
  <c r="M56" i="2"/>
  <c r="B3" i="2" s="1"/>
  <c r="M59" i="1"/>
  <c r="M58" i="1"/>
  <c r="L58" i="1"/>
  <c r="L59" i="1" s="1"/>
  <c r="K58" i="1"/>
  <c r="K59" i="1" s="1"/>
  <c r="M7" i="10" l="1"/>
  <c r="L7" i="10"/>
  <c r="I59" i="1"/>
  <c r="B2" i="1" s="1"/>
  <c r="J59" i="1"/>
  <c r="B2" i="9"/>
  <c r="M53" i="9"/>
  <c r="M11" i="10" l="1"/>
  <c r="B3" i="9"/>
  <c r="C3" i="9" s="1"/>
  <c r="D3" i="9" s="1"/>
  <c r="E3" i="9" s="1"/>
  <c r="C2" i="9"/>
  <c r="D2" i="9" s="1"/>
  <c r="E2" i="9" s="1"/>
  <c r="C2" i="1"/>
  <c r="D2" i="1" s="1"/>
  <c r="E2" i="1" s="1"/>
  <c r="C3" i="1"/>
  <c r="D3" i="1" s="1"/>
  <c r="E3" i="1" s="1"/>
  <c r="L6" i="10"/>
  <c r="M6" i="10"/>
  <c r="L11" i="10"/>
  <c r="M10" i="10" l="1"/>
  <c r="L52" i="8"/>
  <c r="B2" i="8" s="1"/>
  <c r="M43" i="7"/>
  <c r="L43" i="7"/>
  <c r="M9" i="10" l="1"/>
  <c r="B3" i="7"/>
  <c r="C2" i="8"/>
  <c r="D2" i="8" s="1"/>
  <c r="E2" i="8" s="1"/>
  <c r="D3" i="8"/>
  <c r="L9" i="10"/>
  <c r="B2" i="7"/>
  <c r="L10" i="10"/>
  <c r="L51" i="3"/>
  <c r="M51" i="3"/>
  <c r="M8" i="10" l="1"/>
  <c r="M12" i="10" s="1"/>
  <c r="B3" i="3"/>
  <c r="C3" i="7"/>
  <c r="D3" i="7" s="1"/>
  <c r="E3" i="7" s="1"/>
  <c r="C2" i="7"/>
  <c r="D2" i="7" s="1"/>
  <c r="E2" i="7" s="1"/>
  <c r="L8" i="10"/>
  <c r="L12" i="10" s="1"/>
  <c r="B2" i="3"/>
  <c r="C3" i="2"/>
  <c r="D3" i="2" s="1"/>
  <c r="E3" i="2" s="1"/>
  <c r="C2" i="2"/>
  <c r="D2" i="2" s="1"/>
  <c r="E2" i="2" s="1"/>
  <c r="B23" i="10" l="1"/>
  <c r="C23" i="10" s="1"/>
  <c r="D23" i="10" s="1"/>
  <c r="E23" i="10" s="1"/>
  <c r="F23" i="10" s="1"/>
  <c r="G23" i="10" s="1"/>
  <c r="H23" i="10" s="1"/>
  <c r="B24" i="10"/>
  <c r="D24" i="10" s="1"/>
  <c r="E24" i="10" s="1"/>
  <c r="F24" i="10" s="1"/>
  <c r="G24" i="10" s="1"/>
  <c r="H24" i="10" s="1"/>
  <c r="C2" i="3"/>
  <c r="D2" i="3" s="1"/>
  <c r="E2" i="3" s="1"/>
  <c r="C3" i="3"/>
  <c r="D3" i="3" s="1"/>
  <c r="E3" i="3" s="1"/>
  <c r="L60" i="10"/>
  <c r="B53" i="10" l="1"/>
  <c r="C53" i="10" s="1"/>
  <c r="D53" i="10" s="1"/>
  <c r="E53" i="10" s="1"/>
  <c r="F53" i="10" s="1"/>
  <c r="G53" i="10" s="1"/>
  <c r="B54" i="10"/>
  <c r="C54" i="10" l="1"/>
  <c r="D54" i="10" s="1"/>
  <c r="E54" i="10" s="1"/>
  <c r="F54" i="10" s="1"/>
  <c r="G54" i="10" s="1"/>
</calcChain>
</file>

<file path=xl/sharedStrings.xml><?xml version="1.0" encoding="utf-8"?>
<sst xmlns="http://schemas.openxmlformats.org/spreadsheetml/2006/main" count="684" uniqueCount="297">
  <si>
    <t>Day 0</t>
  </si>
  <si>
    <t>Task</t>
  </si>
  <si>
    <t>Estimated time (in hours)</t>
  </si>
  <si>
    <t>Actual time (in hours)</t>
  </si>
  <si>
    <t>Day 1</t>
  </si>
  <si>
    <t>Day 2</t>
  </si>
  <si>
    <t>Day 3</t>
  </si>
  <si>
    <t>Student</t>
  </si>
  <si>
    <t>Expected remaining hours</t>
  </si>
  <si>
    <t>Android</t>
  </si>
  <si>
    <t>Actual remaining hours</t>
  </si>
  <si>
    <t>Create the architecture of the system and prepare all the packages for the implementations</t>
  </si>
  <si>
    <t>Valeriu Rusu, Valeriu Marandici, David</t>
  </si>
  <si>
    <t>Create the MainActivity with a tablayout for implementation</t>
  </si>
  <si>
    <t>Valeriu Rusu</t>
  </si>
  <si>
    <t xml:space="preserve">Create the layout of the MainActivity </t>
  </si>
  <si>
    <t>Create MuseumFragment</t>
  </si>
  <si>
    <t>Create ArtworksTabFragment</t>
  </si>
  <si>
    <t>Valeriu Rusu, David</t>
  </si>
  <si>
    <t>Create RoomsTabFragment</t>
  </si>
  <si>
    <t xml:space="preserve"> Valeriu Marandici </t>
  </si>
  <si>
    <t>Create ArtworksTabViewModel</t>
  </si>
  <si>
    <t>David</t>
  </si>
  <si>
    <t>Create RoomsTabViewModel</t>
  </si>
  <si>
    <t>Valeriu Marandici</t>
  </si>
  <si>
    <t>Create MuseumTabViewModel</t>
  </si>
  <si>
    <t>Create ArtoworksRepository</t>
  </si>
  <si>
    <t>Create AddArtworkView</t>
  </si>
  <si>
    <t>Create AddArtworkViewModel</t>
  </si>
  <si>
    <t>Create EditArtworkView</t>
  </si>
  <si>
    <t>Create EditArtworkViewModel</t>
  </si>
  <si>
    <t>Create the adapter for the RecyclerView in ArtworksTab</t>
  </si>
  <si>
    <t>David, Valeriu Rusu</t>
  </si>
  <si>
    <t xml:space="preserve">Create the Model </t>
  </si>
  <si>
    <t>Prepare the ServiceGenerator for artworks calls</t>
  </si>
  <si>
    <t>Prepare the calls with retrofit to get all artworks</t>
  </si>
  <si>
    <t>Prepare the calls with retrofit to add an artwork</t>
  </si>
  <si>
    <t>Prepare the calls with retrofit to edit an artwork</t>
  </si>
  <si>
    <t>Prepare the call with retrofit to delete an artwork</t>
  </si>
  <si>
    <t>Prepare the storage room</t>
  </si>
  <si>
    <t>Data Warehouse</t>
  </si>
  <si>
    <t>Create the architecture of the system and prepare all the packages for the implementations (including rest API)</t>
  </si>
  <si>
    <t>Florin</t>
  </si>
  <si>
    <t>Create arquitecture diagram</t>
  </si>
  <si>
    <t>Jaume</t>
  </si>
  <si>
    <t>Create class diagram for the system</t>
  </si>
  <si>
    <t>Sabin</t>
  </si>
  <si>
    <t>Create ER diagram for source database</t>
  </si>
  <si>
    <t>Create Artwork Repository</t>
  </si>
  <si>
    <t>Create source database</t>
  </si>
  <si>
    <t>Create viewArtworks conservation details endpoint</t>
  </si>
  <si>
    <t>Create repository base class and interface</t>
  </si>
  <si>
    <t>Create manage artworks endpoints</t>
  </si>
  <si>
    <t xml:space="preserve">Create datamodel </t>
  </si>
  <si>
    <t>IOT</t>
  </si>
  <si>
    <t>Create estimates and list all the tasks</t>
  </si>
  <si>
    <t>Fabian</t>
  </si>
  <si>
    <t>Refactor Analysis</t>
  </si>
  <si>
    <t>Marina, Fabian</t>
  </si>
  <si>
    <t>Create IoT branch</t>
  </si>
  <si>
    <t>Marina</t>
  </si>
  <si>
    <t>Research Via Iot Driver guides</t>
  </si>
  <si>
    <t>Marina, Fabian, Dementie, Justinas</t>
  </si>
  <si>
    <t>Analysis and Common Tasks</t>
  </si>
  <si>
    <t>Git repository</t>
  </si>
  <si>
    <t>View artworks convervation details - use case description, activity diagram, test cases, system sequence diagram</t>
  </si>
  <si>
    <t>Valeriu Marandici, Fabian</t>
  </si>
  <si>
    <t>Manage user's accounts/Manage my account- use case description, activity diagram, test cases, system sequence diagram</t>
  </si>
  <si>
    <t>Dementie, Sabin</t>
  </si>
  <si>
    <t>Manage rooms -  use case description, activity diagram, test cases, system sequence diagram</t>
  </si>
  <si>
    <t>Manage artworks -  use case description, activity diagram, test cases, system sequence diagram</t>
  </si>
  <si>
    <t>View artworks -  use case description, activity diagram, test cases, system sequence diagram</t>
  </si>
  <si>
    <t>Add artwork -  use case description, activity diagram, test cases, system sequence diagram</t>
  </si>
  <si>
    <t>Delete artwork -  use case description, activity diagram, test cases, system sequence diagram</t>
  </si>
  <si>
    <t>Design domain model</t>
  </si>
  <si>
    <t>Log in system analysis</t>
  </si>
  <si>
    <t>Create system architecture diagram</t>
  </si>
  <si>
    <t>Scrum documentation</t>
  </si>
  <si>
    <t>Meetings</t>
  </si>
  <si>
    <t>Total</t>
  </si>
  <si>
    <t>Prepare the Local Storage (Room Database) for the local data</t>
  </si>
  <si>
    <t>Create EditRoomActivity view (the view responsible for setting the optimal conditions and edit them)</t>
  </si>
  <si>
    <t>Create EditRoomActivityViewModel</t>
  </si>
  <si>
    <t>Connect the view model with the repository</t>
  </si>
  <si>
    <t>Prepare the Endpoints</t>
  </si>
  <si>
    <t>Create the MuseumTab View</t>
  </si>
  <si>
    <t>Create the MuseumTavViewModel</t>
  </si>
  <si>
    <t>Create The Rooms Views (we have 7 rooms in the Museum)</t>
  </si>
  <si>
    <t>Create the Rooms View Models</t>
  </si>
  <si>
    <t>Prepare the api the request for getting the artworks from the specific room with the endpoint by the roomCode "/artworks?roomCode={roomCode}"</t>
  </si>
  <si>
    <t>Create the layout for the MuseumTab (with the image of a museum plan)</t>
  </si>
  <si>
    <t>Create the layout for each room in the Museum (7 rooms - 7 layouts)</t>
  </si>
  <si>
    <t>Create an Artwork Details View ( the view for the pop up when you click on an artwork in the room)</t>
  </si>
  <si>
    <t>Create the Artwork Details View Model</t>
  </si>
  <si>
    <t>Create RoomArtworksActivity (the view which will display all the artworks in the specific room in the Rooms Tab)</t>
  </si>
  <si>
    <t>Create an adapter for the artworks in a specific room</t>
  </si>
  <si>
    <t>Create Room Conditions View</t>
  </si>
  <si>
    <t>Create Room View</t>
  </si>
  <si>
    <t>Create Room View Model</t>
  </si>
  <si>
    <t>Create Room Repository</t>
  </si>
  <si>
    <t>Create Room Conditions View Model</t>
  </si>
  <si>
    <t>Create the adapter for the rooms</t>
  </si>
  <si>
    <t>Create the adapter for the specific room with the artworks</t>
  </si>
  <si>
    <t>Create the Theme of the system</t>
  </si>
  <si>
    <t>Prepare the endpoint for the put request from the postman where we edit the environmental conditions</t>
  </si>
  <si>
    <t>Florin,Sabin</t>
  </si>
  <si>
    <t>getMeasurements() method which will return the measurements in a room</t>
  </si>
  <si>
    <t>Transform data from IoT</t>
  </si>
  <si>
    <t>getRoomsDetails() which will return all the parameters from the Room Model</t>
  </si>
  <si>
    <t>Connect to the MongoDB database</t>
  </si>
  <si>
    <t>Create Measurements repository</t>
  </si>
  <si>
    <t>Create Room repository</t>
  </si>
  <si>
    <t>Sabin, Florin</t>
  </si>
  <si>
    <t>Update the endpoints by the template in the Postman</t>
  </si>
  <si>
    <t>Implement view artwork placement</t>
  </si>
  <si>
    <t>Take the hardware</t>
  </si>
  <si>
    <t>Fabian, Justinas</t>
  </si>
  <si>
    <t>Marina, Fabian, Justinas, Dementie</t>
  </si>
  <si>
    <t>Design main model of the embedded system</t>
  </si>
  <si>
    <t>Marina, Fabian, Justinas</t>
  </si>
  <si>
    <t>Create MongoDb database for the project</t>
  </si>
  <si>
    <t>Generate json schema for the records placed in the MongoDb database</t>
  </si>
  <si>
    <t>Generate random testing data for the Data Engineering Team</t>
  </si>
  <si>
    <t>Design Bridge app</t>
  </si>
  <si>
    <t>Implement Bridge app</t>
  </si>
  <si>
    <t>Refactor domain model</t>
  </si>
  <si>
    <t>Update the Artworks Adapter in order to filter the artworks</t>
  </si>
  <si>
    <t>Add Search toolbar</t>
  </si>
  <si>
    <t>Implement the menuOptions in the view</t>
  </si>
  <si>
    <t>Update the model of the Artwork</t>
  </si>
  <si>
    <t>Update the view with the comments</t>
  </si>
  <si>
    <t>Update the data that we are sending in the requests in the repository</t>
  </si>
  <si>
    <t>Create Administrator Model</t>
  </si>
  <si>
    <t>Create the Admin View</t>
  </si>
  <si>
    <t>Update the request with the required method for the admin</t>
  </si>
  <si>
    <t>Create Admin View Model</t>
  </si>
  <si>
    <t>Create registerUser endpoint</t>
  </si>
  <si>
    <t>Update model of the artwork</t>
  </si>
  <si>
    <t>Implement search artwork endpoint</t>
  </si>
  <si>
    <t>Move database to cloud deployment/ remote server</t>
  </si>
  <si>
    <t>Update  and edit room repository and controller</t>
  </si>
  <si>
    <t>Create account repository</t>
  </si>
  <si>
    <t>Create updateUser endpoint</t>
  </si>
  <si>
    <t>Create deleteUser endpoint</t>
  </si>
  <si>
    <t>Create ETL excel sheets</t>
  </si>
  <si>
    <t>Create activity diagrams for creating dimensions</t>
  </si>
  <si>
    <t>Create busines needs for datawarehouse</t>
  </si>
  <si>
    <t>Create design class diagram</t>
  </si>
  <si>
    <t>Create sequence diagram sensorControl_create</t>
  </si>
  <si>
    <t>Create IoT Sequence diagram for the continuous call</t>
  </si>
  <si>
    <t xml:space="preserve"> </t>
  </si>
  <si>
    <t>Setup drivers</t>
  </si>
  <si>
    <t>Implement sensor data package handler</t>
  </si>
  <si>
    <t>Implemement Lorawan Task</t>
  </si>
  <si>
    <t>Implement Light sensor</t>
  </si>
  <si>
    <t>Implement sensor control</t>
  </si>
  <si>
    <t>Generate new data in test collection to include light values</t>
  </si>
  <si>
    <t>Debug and prepare the system for the proof of concept</t>
  </si>
  <si>
    <t>Record the continuous call from the light sensor to the database</t>
  </si>
  <si>
    <t>Record audio for the proof of concept video</t>
  </si>
  <si>
    <t>Edit proof of concept video</t>
  </si>
  <si>
    <t>Justinas</t>
  </si>
  <si>
    <t>Write test cases for white box testing</t>
  </si>
  <si>
    <t>Write black box test cases for the parts that cannot  be unit tested</t>
  </si>
  <si>
    <t>Justinas, Dementie</t>
  </si>
  <si>
    <t>Create the endpoint for edit</t>
  </si>
  <si>
    <t>Update the artworks repository with the method for edit passing the edited artwork</t>
  </si>
  <si>
    <t>Update the APIClient with the Call</t>
  </si>
  <si>
    <t>Restructure the ViewModel to extend AndroidViewModel</t>
  </si>
  <si>
    <t>Valeriu Rusu, Valeriu Marandici, Dave</t>
  </si>
  <si>
    <t>Update location when artwork added</t>
  </si>
  <si>
    <t>Dave</t>
  </si>
  <si>
    <t>Create the endpoint for editArtwork</t>
  </si>
  <si>
    <t>Update the model of the Artwork with comments</t>
  </si>
  <si>
    <t>0.5</t>
  </si>
  <si>
    <t>Create the moveArtwork endpoint</t>
  </si>
  <si>
    <t>Create datawarehouse and prepare database in azure cloud</t>
  </si>
  <si>
    <t>Florin,Sabin,Jaume</t>
  </si>
  <si>
    <t>Create Star schemas</t>
  </si>
  <si>
    <t>Implement update artwork location when added to a new room</t>
  </si>
  <si>
    <t>Implement and test SQL queries to source database from rest api</t>
  </si>
  <si>
    <t>Create staging database and datawarehouse database tables</t>
  </si>
  <si>
    <t>Fix - Continue Move source database to the cloud</t>
  </si>
  <si>
    <t>Update design class diagram to include temperature / humidity and co2 sensors</t>
  </si>
  <si>
    <t>Implement co2 sensor</t>
  </si>
  <si>
    <t>Implement Temperature/humidity sensor</t>
  </si>
  <si>
    <t>Create window shutters user story</t>
  </si>
  <si>
    <t>Refactor design</t>
  </si>
  <si>
    <t>Refactor test cases white / black box</t>
  </si>
  <si>
    <t xml:space="preserve"> Justinas, Dementie</t>
  </si>
  <si>
    <t>Debugging for sensors</t>
  </si>
  <si>
    <t>Generate additional data for more rooms</t>
  </si>
  <si>
    <t>Refactor code</t>
  </si>
  <si>
    <t>Create NotificationsRepository</t>
  </si>
  <si>
    <t>Create NotificationsEndpoints</t>
  </si>
  <si>
    <t>Create the calls in the repository</t>
  </si>
  <si>
    <t>Create the LoginActivity</t>
  </si>
  <si>
    <t>Create LoginViewModel</t>
  </si>
  <si>
    <t>Create the  AuthRepository</t>
  </si>
  <si>
    <t>Create the AuthEndpoints</t>
  </si>
  <si>
    <t>Update the endpoint for login</t>
  </si>
  <si>
    <t>Create the calls in the APIClient</t>
  </si>
  <si>
    <t>Create the toolbar for the account</t>
  </si>
  <si>
    <t>Create the account view</t>
  </si>
  <si>
    <t>Create the adapter for the account view</t>
  </si>
  <si>
    <t>Create the viewModel for AccountView</t>
  </si>
  <si>
    <t>Create the getUsers endpoint</t>
  </si>
  <si>
    <t>Create the validateLogin endpoint</t>
  </si>
  <si>
    <t>Create the endpoint for the notifications</t>
  </si>
  <si>
    <t>Create Visitor repository</t>
  </si>
  <si>
    <t>Attempt linked databases servers to perform cross database queries</t>
  </si>
  <si>
    <t>Implement different way to transfer data from mongoDB to SQLServer</t>
  </si>
  <si>
    <t xml:space="preserve">Update and fix database from previous changes that have been done without migrations, fix migration files and re-do migrations </t>
  </si>
  <si>
    <t>ETL procceses</t>
  </si>
  <si>
    <t>Write Windows shutters use case</t>
  </si>
  <si>
    <t>Design RcServoHandler</t>
  </si>
  <si>
    <t>Implement RcServoHandler</t>
  </si>
  <si>
    <t>Debug RcServoHandler</t>
  </si>
  <si>
    <t>Update design class diagram to include RcServoHandler</t>
  </si>
  <si>
    <t>Degugging</t>
  </si>
  <si>
    <t>Write additional code comments</t>
  </si>
  <si>
    <t xml:space="preserve">Write IoT app documentation </t>
  </si>
  <si>
    <t>Refactor Iot app documentation</t>
  </si>
  <si>
    <t>Write documentation for the bridge app</t>
  </si>
  <si>
    <t>Create and setup test project for iot</t>
  </si>
  <si>
    <t>Add the functionality to save logs of bridge app to a file</t>
  </si>
  <si>
    <t>Refactor and check create sequence diagram</t>
  </si>
  <si>
    <t>Refactor and check system flow sequence diagram</t>
  </si>
  <si>
    <t>Delete useless entries MongoDb</t>
  </si>
  <si>
    <t>Refacor test cases</t>
  </si>
  <si>
    <t>Create ArtworksDetailsTest (UI with Espresso) with the test of openning a specific room</t>
  </si>
  <si>
    <t>Create ArtworksDetailsTest (UI with Espresso) with the test of choosing a specific artwork</t>
  </si>
  <si>
    <t>Create ArtworksDetailsTest (UI with Espresso) with the test of returning to the main activity</t>
  </si>
  <si>
    <t>Create ArtworksTabTest (UI with Espresso) with the test of opening the ArtworksTab and displaying all the necessary information</t>
  </si>
  <si>
    <t>David, Valeriu Marandici</t>
  </si>
  <si>
    <t>Test rest API</t>
  </si>
  <si>
    <t>Implement slowly changes</t>
  </si>
  <si>
    <t>Incremental loading</t>
  </si>
  <si>
    <t>Test SQL</t>
  </si>
  <si>
    <t>Project Report documentation</t>
  </si>
  <si>
    <t>Florin,Jaume,Sabin</t>
  </si>
  <si>
    <t>Process Report documentation</t>
  </si>
  <si>
    <t>Generate documentation using Doxygen</t>
  </si>
  <si>
    <t>Test bridge application</t>
  </si>
  <si>
    <t>Marina, Justinas, Dementie, Fabian</t>
  </si>
  <si>
    <t>Sprints</t>
  </si>
  <si>
    <t>Sprint 1</t>
  </si>
  <si>
    <t>Sprint 2</t>
  </si>
  <si>
    <t>Sprint 3</t>
  </si>
  <si>
    <t>Sprint 4</t>
  </si>
  <si>
    <t>Sprint 5</t>
  </si>
  <si>
    <t>Sprint 6</t>
  </si>
  <si>
    <t>Sprint 0</t>
  </si>
  <si>
    <t>Ideal estimated time (in hours)</t>
  </si>
  <si>
    <t>Actual estimated time (in hours)</t>
  </si>
  <si>
    <t>IOT TRIAL</t>
  </si>
  <si>
    <t>Android TRIAL</t>
  </si>
  <si>
    <t>David, Valeriu Marandici, Valeriu Rusu</t>
  </si>
  <si>
    <t>DATA WAREHOUSE TRIAL</t>
  </si>
  <si>
    <t>Burndown Chart</t>
  </si>
  <si>
    <t xml:space="preserve">Create the view for DataVisualization
</t>
  </si>
  <si>
    <t>Create the viewModel for DataVisualization</t>
  </si>
  <si>
    <t>Create a new button to move the artwork</t>
  </si>
  <si>
    <t>Update the endpoint to move the artwork</t>
  </si>
  <si>
    <t>Make RcServo work</t>
  </si>
  <si>
    <t>Deploy Bridge App on Linux server</t>
  </si>
  <si>
    <t>Test sensor data package handler</t>
  </si>
  <si>
    <t>Test application using black box</t>
  </si>
  <si>
    <t>Run the application in different places at different time intervalsthe application</t>
  </si>
  <si>
    <t>Test co2 task using white box</t>
  </si>
  <si>
    <t>Test temperature/humidity task using white box</t>
  </si>
  <si>
    <t>Test light task using white box</t>
  </si>
  <si>
    <t>Refactor the mistakes in estimates</t>
  </si>
  <si>
    <t>Test Rc Servo using white box</t>
  </si>
  <si>
    <t>Test sensor control using white box</t>
  </si>
  <si>
    <t>Test LoraWan task using white box</t>
  </si>
  <si>
    <t>Not done</t>
  </si>
  <si>
    <t>Make RcServo a task in design diagrams</t>
  </si>
  <si>
    <t>Make RcServo a task in implementation</t>
  </si>
  <si>
    <t>Update ArtworksDetailsTest (UI with Espresso) with the test of openning a specific room</t>
  </si>
  <si>
    <t>Update ArtworksDetailsTest (UI with Espresso) with the test of choosing a specific artwork</t>
  </si>
  <si>
    <t>Update ArtworksDetailsTest (UI with Espresso) with the test of returning to the main activity</t>
  </si>
  <si>
    <t>Update ArtworksTabTest (UI with Espresso) with the test of opening the ArtworksTab and displaying all the necessary information</t>
  </si>
  <si>
    <t>Update LoginActivityTest (UI with Espresso) with the test of inputing the password</t>
  </si>
  <si>
    <t>Update LoginActivityTest (UI with Espresso) with the test of inputing the email</t>
  </si>
  <si>
    <t>Update LoginActivityTest (UI with Espresso) with the test of logging in</t>
  </si>
  <si>
    <t>Update the MuseumTabTest (UI with Espresso) with the test of openning the MuseumTab and displaying the relevant data</t>
  </si>
  <si>
    <t>Update ManageAccountsTest (UI with Espresso) with the test of openning the ManageAccountsActivity and displaying the relevant data</t>
  </si>
  <si>
    <t>Update a test for a opening a specific room in the museum (UI with Espresso) and displaying all the relevant data</t>
  </si>
  <si>
    <t>Update the RoomsTabTest (UI with Espresso) with the test of openning the RoomsTab and displaying the relevant data</t>
  </si>
  <si>
    <t>Update the StorageTabTest (UI with Espresso) with the test of openning the StorageTab and displaying the relevant data</t>
  </si>
  <si>
    <t>Update the ArtworksTabTest (Junit test) to check if the recycler view is clicked</t>
  </si>
  <si>
    <t>Update the RoomsTest (Junit test) for changeCelsiusToFahrenheit</t>
  </si>
  <si>
    <t>Update the validator test (Junit test)</t>
  </si>
  <si>
    <t>Redo Room Repository</t>
  </si>
  <si>
    <t>Create Setting view and view model</t>
  </si>
  <si>
    <t>Valeriu Marandici,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</si>
</sst>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16" fontId="1" fillId="0" borderId="0" xfId="0" applyNumberFormat="1" applyFont="1"/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Alignment="1">
      <alignment vertical="center"/>
    </xf>
    <xf numFmtId="0" fontId="5" fillId="0" borderId="1" xfId="0" applyFont="1" applyBorder="1"/>
    <xf numFmtId="0" fontId="5" fillId="0" borderId="10" xfId="0" applyFont="1" applyBorder="1"/>
    <xf numFmtId="0" fontId="5" fillId="0" borderId="2" xfId="0" applyFont="1" applyBorder="1"/>
    <xf numFmtId="0" fontId="5" fillId="0" borderId="8" xfId="0" applyFont="1" applyBorder="1"/>
    <xf numFmtId="0" fontId="5" fillId="0" borderId="3" xfId="0" applyFont="1" applyBorder="1"/>
    <xf numFmtId="0" fontId="5" fillId="0" borderId="7" xfId="0" applyFont="1" applyBorder="1"/>
    <xf numFmtId="0" fontId="6" fillId="0" borderId="1" xfId="0" applyFont="1" applyBorder="1"/>
    <xf numFmtId="0" fontId="6" fillId="0" borderId="1" xfId="0" applyFont="1" applyBorder="1" applyAlignment="1"/>
    <xf numFmtId="0" fontId="6" fillId="0" borderId="10" xfId="0" applyFont="1" applyBorder="1" applyAlignment="1"/>
    <xf numFmtId="0" fontId="6" fillId="0" borderId="9" xfId="0" applyFont="1" applyFill="1" applyBorder="1"/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4" fillId="0" borderId="9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/>
    <xf numFmtId="0" fontId="4" fillId="0" borderId="9" xfId="0" applyFont="1" applyBorder="1" applyAlignment="1"/>
    <xf numFmtId="0" fontId="1" fillId="0" borderId="9" xfId="0" applyFont="1" applyBorder="1" applyAlignment="1"/>
    <xf numFmtId="0" fontId="4" fillId="0" borderId="9" xfId="0" applyFont="1" applyBorder="1"/>
    <xf numFmtId="0" fontId="1" fillId="0" borderId="9" xfId="0" applyFont="1" applyBorder="1"/>
    <xf numFmtId="0" fontId="0" fillId="0" borderId="9" xfId="0" applyFill="1" applyBorder="1" applyAlignment="1">
      <alignment wrapText="1"/>
    </xf>
    <xf numFmtId="0" fontId="4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9" xfId="0" applyFill="1" applyBorder="1" applyAlignment="1">
      <alignment vertical="center" wrapText="1"/>
    </xf>
    <xf numFmtId="164" fontId="0" fillId="0" borderId="9" xfId="0" applyNumberFormat="1" applyBorder="1" applyAlignment="1">
      <alignment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wrapText="1"/>
    </xf>
    <xf numFmtId="0" fontId="1" fillId="0" borderId="9" xfId="0" applyFont="1" applyFill="1" applyBorder="1" applyAlignment="1"/>
    <xf numFmtId="164" fontId="0" fillId="0" borderId="0" xfId="0" applyNumberFormat="1"/>
    <xf numFmtId="0" fontId="1" fillId="0" borderId="9" xfId="0" applyFont="1" applyFill="1" applyBorder="1"/>
    <xf numFmtId="0" fontId="6" fillId="0" borderId="9" xfId="0" applyFont="1" applyBorder="1" applyAlignment="1"/>
    <xf numFmtId="0" fontId="5" fillId="0" borderId="9" xfId="0" applyFont="1" applyBorder="1" applyAlignment="1">
      <alignment horizontal="center" vertical="center"/>
    </xf>
    <xf numFmtId="0" fontId="6" fillId="0" borderId="9" xfId="0" applyFont="1" applyBorder="1"/>
    <xf numFmtId="0" fontId="0" fillId="6" borderId="4" xfId="0" applyFill="1" applyBorder="1" applyAlignment="1">
      <alignment wrapText="1"/>
    </xf>
    <xf numFmtId="0" fontId="0" fillId="6" borderId="5" xfId="0" applyFill="1" applyBorder="1" applyAlignment="1">
      <alignment wrapText="1"/>
    </xf>
    <xf numFmtId="0" fontId="0" fillId="6" borderId="6" xfId="0" applyFill="1" applyBorder="1" applyAlignment="1">
      <alignment wrapText="1"/>
    </xf>
    <xf numFmtId="0" fontId="0" fillId="6" borderId="4" xfId="0" applyFill="1" applyBorder="1" applyAlignment="1"/>
    <xf numFmtId="0" fontId="0" fillId="6" borderId="5" xfId="0" applyFill="1" applyBorder="1" applyAlignment="1"/>
    <xf numFmtId="0" fontId="0" fillId="6" borderId="6" xfId="0" applyFill="1" applyBorder="1" applyAlignment="1"/>
    <xf numFmtId="0" fontId="0" fillId="0" borderId="0" xfId="0" applyFill="1"/>
    <xf numFmtId="0" fontId="0" fillId="0" borderId="4" xfId="0" applyBorder="1" applyAlignment="1">
      <alignment wrapText="1"/>
    </xf>
    <xf numFmtId="0" fontId="0" fillId="0" borderId="9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Border="1"/>
    <xf numFmtId="0" fontId="7" fillId="0" borderId="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/>
    <xf numFmtId="0" fontId="0" fillId="0" borderId="9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wrapText="1"/>
    </xf>
    <xf numFmtId="0" fontId="8" fillId="7" borderId="5" xfId="0" applyFont="1" applyFill="1" applyBorder="1" applyAlignment="1">
      <alignment horizontal="center" wrapText="1"/>
    </xf>
    <xf numFmtId="0" fontId="8" fillId="7" borderId="6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sprint 1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094536412985556E-2"/>
          <c:y val="0.10702777777777779"/>
          <c:w val="0.8927815605299797"/>
          <c:h val="0.7960968941382327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1'!$A$2</c:f>
              <c:strCache>
                <c:ptCount val="1"/>
                <c:pt idx="0">
                  <c:v>Expected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1'!$B$1:$E$1</c:f>
              <c:strCache>
                <c:ptCount val="4"/>
                <c:pt idx="0">
                  <c:v>Day 0</c:v>
                </c:pt>
                <c:pt idx="1">
                  <c:v>25.mar</c:v>
                </c:pt>
                <c:pt idx="2">
                  <c:v>01.apr</c:v>
                </c:pt>
                <c:pt idx="3">
                  <c:v>15.apr</c:v>
                </c:pt>
              </c:strCache>
            </c:strRef>
          </c:cat>
          <c:val>
            <c:numRef>
              <c:f>'Sprint 1'!$B$2:$E$2</c:f>
              <c:numCache>
                <c:formatCode>General</c:formatCode>
                <c:ptCount val="4"/>
                <c:pt idx="0">
                  <c:v>155</c:v>
                </c:pt>
                <c:pt idx="1">
                  <c:v>103.33333333333334</c:v>
                </c:pt>
                <c:pt idx="2">
                  <c:v>51.666666666666679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B-4CDE-81D9-19B2EE0DAC45}"/>
            </c:ext>
          </c:extLst>
        </c:ser>
        <c:ser>
          <c:idx val="1"/>
          <c:order val="1"/>
          <c:tx>
            <c:strRef>
              <c:f>'Sprint 1'!$A$3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1'!$B$1:$E$1</c:f>
              <c:strCache>
                <c:ptCount val="4"/>
                <c:pt idx="0">
                  <c:v>Day 0</c:v>
                </c:pt>
                <c:pt idx="1">
                  <c:v>25.mar</c:v>
                </c:pt>
                <c:pt idx="2">
                  <c:v>01.apr</c:v>
                </c:pt>
                <c:pt idx="3">
                  <c:v>15.apr</c:v>
                </c:pt>
              </c:strCache>
            </c:strRef>
          </c:cat>
          <c:val>
            <c:numRef>
              <c:f>'Sprint 1'!$B$3:$E$3</c:f>
              <c:numCache>
                <c:formatCode>0.0</c:formatCode>
                <c:ptCount val="4"/>
                <c:pt idx="0" formatCode="General">
                  <c:v>176</c:v>
                </c:pt>
                <c:pt idx="1">
                  <c:v>114.33333333333334</c:v>
                </c:pt>
                <c:pt idx="2">
                  <c:v>50.166666666666671</c:v>
                </c:pt>
                <c:pt idx="3">
                  <c:v>-1.9999999999999929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B-4CDE-81D9-19B2EE0DA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33407"/>
        <c:axId val="1970246575"/>
      </c:lineChart>
      <c:catAx>
        <c:axId val="23033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46575"/>
        <c:crosses val="autoZero"/>
        <c:auto val="1"/>
        <c:lblAlgn val="ctr"/>
        <c:lblOffset val="100"/>
        <c:noMultiLvlLbl val="1"/>
      </c:catAx>
      <c:valAx>
        <c:axId val="197024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DW Burndown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FinalResult!$A$76</c:f>
              <c:strCache>
                <c:ptCount val="1"/>
                <c:pt idx="0">
                  <c:v>Estimated time (in hours)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FinalResult!$B$75:$H$75</c:f>
              <c:strCache>
                <c:ptCount val="7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FinalResult!$B$76:$H$76</c:f>
              <c:numCache>
                <c:formatCode>General</c:formatCode>
                <c:ptCount val="7"/>
                <c:pt idx="0">
                  <c:v>266.5</c:v>
                </c:pt>
                <c:pt idx="1">
                  <c:v>222.08333333333334</c:v>
                </c:pt>
                <c:pt idx="2">
                  <c:v>177.66666666666669</c:v>
                </c:pt>
                <c:pt idx="3">
                  <c:v>133.25000000000003</c:v>
                </c:pt>
                <c:pt idx="4">
                  <c:v>88.833333333333371</c:v>
                </c:pt>
                <c:pt idx="5">
                  <c:v>44.416666666666707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2-4E28-8DD5-64608F5E3764}"/>
            </c:ext>
          </c:extLst>
        </c:ser>
        <c:ser>
          <c:idx val="1"/>
          <c:order val="1"/>
          <c:tx>
            <c:strRef>
              <c:f>FinalResult!$A$77</c:f>
              <c:strCache>
                <c:ptCount val="1"/>
                <c:pt idx="0">
                  <c:v>Actual time (in hours)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FinalResult!$B$75:$H$75</c:f>
              <c:strCache>
                <c:ptCount val="7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FinalResult!$B$77:$H$77</c:f>
              <c:numCache>
                <c:formatCode>General</c:formatCode>
                <c:ptCount val="7"/>
                <c:pt idx="0">
                  <c:v>266.5</c:v>
                </c:pt>
                <c:pt idx="1">
                  <c:v>224.5</c:v>
                </c:pt>
                <c:pt idx="2">
                  <c:v>202.5</c:v>
                </c:pt>
                <c:pt idx="3">
                  <c:v>157</c:v>
                </c:pt>
                <c:pt idx="4">
                  <c:v>108</c:v>
                </c:pt>
                <c:pt idx="5">
                  <c:v>83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2-4E28-8DD5-64608F5E3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43200"/>
        <c:axId val="134314160"/>
      </c:lineChart>
      <c:catAx>
        <c:axId val="75304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14160"/>
        <c:crosses val="autoZero"/>
        <c:auto val="1"/>
        <c:lblAlgn val="ctr"/>
        <c:lblOffset val="100"/>
        <c:noMultiLvlLbl val="0"/>
      </c:catAx>
      <c:valAx>
        <c:axId val="1343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4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sprint 2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2'!$A$2</c:f>
              <c:strCache>
                <c:ptCount val="1"/>
                <c:pt idx="0">
                  <c:v>Expected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2'!$B$1:$E$1</c:f>
              <c:strCache>
                <c:ptCount val="4"/>
                <c:pt idx="0">
                  <c:v>Day 0</c:v>
                </c:pt>
                <c:pt idx="1">
                  <c:v>29.apr</c:v>
                </c:pt>
                <c:pt idx="2">
                  <c:v>06.mai</c:v>
                </c:pt>
                <c:pt idx="3">
                  <c:v>13.mai</c:v>
                </c:pt>
              </c:strCache>
            </c:strRef>
          </c:cat>
          <c:val>
            <c:numRef>
              <c:f>'Sprint 2'!$B$2:$E$2</c:f>
              <c:numCache>
                <c:formatCode>General</c:formatCode>
                <c:ptCount val="4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5-4A6C-8988-48BD3135EA7B}"/>
            </c:ext>
          </c:extLst>
        </c:ser>
        <c:ser>
          <c:idx val="1"/>
          <c:order val="1"/>
          <c:tx>
            <c:strRef>
              <c:f>'Sprint 2'!$A$3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2'!$B$1:$E$1</c:f>
              <c:strCache>
                <c:ptCount val="4"/>
                <c:pt idx="0">
                  <c:v>Day 0</c:v>
                </c:pt>
                <c:pt idx="1">
                  <c:v>29.apr</c:v>
                </c:pt>
                <c:pt idx="2">
                  <c:v>06.mai</c:v>
                </c:pt>
                <c:pt idx="3">
                  <c:v>13.mai</c:v>
                </c:pt>
              </c:strCache>
            </c:strRef>
          </c:cat>
          <c:val>
            <c:numRef>
              <c:f>'Sprint 2'!$B$3:$E$3</c:f>
              <c:numCache>
                <c:formatCode>0.0</c:formatCode>
                <c:ptCount val="4"/>
                <c:pt idx="0" formatCode="General">
                  <c:v>180</c:v>
                </c:pt>
                <c:pt idx="1">
                  <c:v>114.33333333333333</c:v>
                </c:pt>
                <c:pt idx="2">
                  <c:v>42.666666666666657</c:v>
                </c:pt>
                <c:pt idx="3">
                  <c:v>-8.0000000000000071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25-4A6C-8988-48BD3135E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33407"/>
        <c:axId val="1970246575"/>
      </c:lineChart>
      <c:catAx>
        <c:axId val="23033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46575"/>
        <c:crosses val="autoZero"/>
        <c:auto val="1"/>
        <c:lblAlgn val="ctr"/>
        <c:lblOffset val="100"/>
        <c:noMultiLvlLbl val="1"/>
      </c:catAx>
      <c:valAx>
        <c:axId val="197024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sprint 3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3'!$A$2</c:f>
              <c:strCache>
                <c:ptCount val="1"/>
                <c:pt idx="0">
                  <c:v>Expected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3'!$B$1:$E$1</c:f>
              <c:strCache>
                <c:ptCount val="4"/>
                <c:pt idx="0">
                  <c:v>Day 0</c:v>
                </c:pt>
                <c:pt idx="1">
                  <c:v>20.mai</c:v>
                </c:pt>
                <c:pt idx="2">
                  <c:v>21.mai</c:v>
                </c:pt>
                <c:pt idx="3">
                  <c:v>22.mai</c:v>
                </c:pt>
              </c:strCache>
            </c:strRef>
          </c:cat>
          <c:val>
            <c:numRef>
              <c:f>'Sprint 3'!$B$2:$E$2</c:f>
              <c:numCache>
                <c:formatCode>General</c:formatCode>
                <c:ptCount val="4"/>
                <c:pt idx="0">
                  <c:v>145</c:v>
                </c:pt>
                <c:pt idx="1">
                  <c:v>96.666666666666657</c:v>
                </c:pt>
                <c:pt idx="2">
                  <c:v>48.333333333333321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9-4B44-B5E1-F3848D8DB738}"/>
            </c:ext>
          </c:extLst>
        </c:ser>
        <c:ser>
          <c:idx val="1"/>
          <c:order val="1"/>
          <c:tx>
            <c:strRef>
              <c:f>'Sprint 3'!$A$3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3'!$B$1:$E$1</c:f>
              <c:strCache>
                <c:ptCount val="4"/>
                <c:pt idx="0">
                  <c:v>Day 0</c:v>
                </c:pt>
                <c:pt idx="1">
                  <c:v>20.mai</c:v>
                </c:pt>
                <c:pt idx="2">
                  <c:v>21.mai</c:v>
                </c:pt>
                <c:pt idx="3">
                  <c:v>22.mai</c:v>
                </c:pt>
              </c:strCache>
            </c:strRef>
          </c:cat>
          <c:val>
            <c:numRef>
              <c:f>'Sprint 3'!$B$3:$E$3</c:f>
              <c:numCache>
                <c:formatCode>0.0</c:formatCode>
                <c:ptCount val="4"/>
                <c:pt idx="0" formatCode="General">
                  <c:v>161</c:v>
                </c:pt>
                <c:pt idx="1">
                  <c:v>107.33333333333334</c:v>
                </c:pt>
                <c:pt idx="2">
                  <c:v>45.666666666666679</c:v>
                </c:pt>
                <c:pt idx="3">
                  <c:v>-2.9999999999999858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9-4B44-B5E1-F3848D8DB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33407"/>
        <c:axId val="1970246575"/>
      </c:lineChart>
      <c:catAx>
        <c:axId val="23033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46575"/>
        <c:crosses val="autoZero"/>
        <c:auto val="1"/>
        <c:lblAlgn val="ctr"/>
        <c:lblOffset val="100"/>
        <c:noMultiLvlLbl val="1"/>
      </c:catAx>
      <c:valAx>
        <c:axId val="197024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sprint 4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4'!$A$2</c:f>
              <c:strCache>
                <c:ptCount val="1"/>
                <c:pt idx="0">
                  <c:v>Expected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4'!$B$1:$E$1</c:f>
              <c:strCache>
                <c:ptCount val="4"/>
                <c:pt idx="0">
                  <c:v>Day 0</c:v>
                </c:pt>
                <c:pt idx="1">
                  <c:v>25.mai</c:v>
                </c:pt>
                <c:pt idx="2">
                  <c:v>26.mai</c:v>
                </c:pt>
                <c:pt idx="3">
                  <c:v>27.mai</c:v>
                </c:pt>
              </c:strCache>
            </c:strRef>
          </c:cat>
          <c:val>
            <c:numRef>
              <c:f>'Sprint 4'!$B$2:$E$2</c:f>
              <c:numCache>
                <c:formatCode>General</c:formatCode>
                <c:ptCount val="4"/>
                <c:pt idx="0">
                  <c:v>140</c:v>
                </c:pt>
                <c:pt idx="1">
                  <c:v>93.333333333333343</c:v>
                </c:pt>
                <c:pt idx="2">
                  <c:v>46.666666666666679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D-47C8-9881-59F2BBB09656}"/>
            </c:ext>
          </c:extLst>
        </c:ser>
        <c:ser>
          <c:idx val="1"/>
          <c:order val="1"/>
          <c:tx>
            <c:strRef>
              <c:f>'Sprint 4'!$A$3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4'!$B$1:$E$1</c:f>
              <c:strCache>
                <c:ptCount val="4"/>
                <c:pt idx="0">
                  <c:v>Day 0</c:v>
                </c:pt>
                <c:pt idx="1">
                  <c:v>25.mai</c:v>
                </c:pt>
                <c:pt idx="2">
                  <c:v>26.mai</c:v>
                </c:pt>
                <c:pt idx="3">
                  <c:v>27.mai</c:v>
                </c:pt>
              </c:strCache>
            </c:strRef>
          </c:cat>
          <c:val>
            <c:numRef>
              <c:f>'Sprint 4'!$B$3:$E$3</c:f>
              <c:numCache>
                <c:formatCode>0.0</c:formatCode>
                <c:ptCount val="4"/>
                <c:pt idx="0" formatCode="General">
                  <c:v>165</c:v>
                </c:pt>
                <c:pt idx="1">
                  <c:v>120.33333333333334</c:v>
                </c:pt>
                <c:pt idx="2">
                  <c:v>63.666666666666679</c:v>
                </c:pt>
                <c:pt idx="3">
                  <c:v>1.0000000000000142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D-47C8-9881-59F2BBB09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33407"/>
        <c:axId val="1970246575"/>
      </c:lineChart>
      <c:catAx>
        <c:axId val="23033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46575"/>
        <c:crosses val="autoZero"/>
        <c:auto val="1"/>
        <c:lblAlgn val="ctr"/>
        <c:lblOffset val="100"/>
        <c:noMultiLvlLbl val="1"/>
      </c:catAx>
      <c:valAx>
        <c:axId val="197024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Sprint 5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5'!$A$2</c:f>
              <c:strCache>
                <c:ptCount val="1"/>
                <c:pt idx="0">
                  <c:v>Expected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5'!$B$1:$E$1</c:f>
              <c:strCache>
                <c:ptCount val="4"/>
                <c:pt idx="0">
                  <c:v>Day 0</c:v>
                </c:pt>
                <c:pt idx="1">
                  <c:v>28.mai</c:v>
                </c:pt>
                <c:pt idx="2">
                  <c:v>29.mai</c:v>
                </c:pt>
                <c:pt idx="3">
                  <c:v>01.iun</c:v>
                </c:pt>
              </c:strCache>
            </c:strRef>
          </c:cat>
          <c:val>
            <c:numRef>
              <c:f>'Sprint 5'!$B$2:$E$2</c:f>
              <c:numCache>
                <c:formatCode>General</c:formatCode>
                <c:ptCount val="4"/>
                <c:pt idx="0">
                  <c:v>131</c:v>
                </c:pt>
                <c:pt idx="1">
                  <c:v>87.333333333333343</c:v>
                </c:pt>
                <c:pt idx="2">
                  <c:v>43.666666666666679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E-4DB2-8B5E-8F11EC671A42}"/>
            </c:ext>
          </c:extLst>
        </c:ser>
        <c:ser>
          <c:idx val="1"/>
          <c:order val="1"/>
          <c:tx>
            <c:strRef>
              <c:f>'Sprint 5'!$A$3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5'!$B$1:$E$1</c:f>
              <c:strCache>
                <c:ptCount val="4"/>
                <c:pt idx="0">
                  <c:v>Day 0</c:v>
                </c:pt>
                <c:pt idx="1">
                  <c:v>28.mai</c:v>
                </c:pt>
                <c:pt idx="2">
                  <c:v>29.mai</c:v>
                </c:pt>
                <c:pt idx="3">
                  <c:v>01.iun</c:v>
                </c:pt>
              </c:strCache>
            </c:strRef>
          </c:cat>
          <c:val>
            <c:numRef>
              <c:f>'Sprint 5'!$B$3:$E$3</c:f>
              <c:numCache>
                <c:formatCode>0.0</c:formatCode>
                <c:ptCount val="4"/>
                <c:pt idx="0" formatCode="General">
                  <c:v>155</c:v>
                </c:pt>
                <c:pt idx="1">
                  <c:v>102.33333333333334</c:v>
                </c:pt>
                <c:pt idx="2">
                  <c:v>58.666666666666679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E-4DB2-8B5E-8F11EC671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33407"/>
        <c:axId val="1970246575"/>
      </c:lineChart>
      <c:catAx>
        <c:axId val="23033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46575"/>
        <c:crosses val="autoZero"/>
        <c:auto val="1"/>
        <c:lblAlgn val="ctr"/>
        <c:lblOffset val="100"/>
        <c:noMultiLvlLbl val="1"/>
      </c:catAx>
      <c:valAx>
        <c:axId val="197024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Sprint 6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6'!$A$2</c:f>
              <c:strCache>
                <c:ptCount val="1"/>
                <c:pt idx="0">
                  <c:v>Expected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6'!$B$1:$E$1</c:f>
              <c:strCache>
                <c:ptCount val="4"/>
                <c:pt idx="0">
                  <c:v>Day 0</c:v>
                </c:pt>
                <c:pt idx="1">
                  <c:v>02.iun</c:v>
                </c:pt>
                <c:pt idx="2">
                  <c:v>03.iun</c:v>
                </c:pt>
                <c:pt idx="3">
                  <c:v>04.iun</c:v>
                </c:pt>
              </c:strCache>
            </c:strRef>
          </c:cat>
          <c:val>
            <c:numRef>
              <c:f>'Sprint 6'!$B$2:$E$2</c:f>
              <c:numCache>
                <c:formatCode>General</c:formatCode>
                <c:ptCount val="4"/>
                <c:pt idx="0">
                  <c:v>303</c:v>
                </c:pt>
                <c:pt idx="1">
                  <c:v>202</c:v>
                </c:pt>
                <c:pt idx="2">
                  <c:v>101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0-44F9-A568-C0AE11BDD1DF}"/>
            </c:ext>
          </c:extLst>
        </c:ser>
        <c:ser>
          <c:idx val="1"/>
          <c:order val="1"/>
          <c:tx>
            <c:strRef>
              <c:f>'Sprint 6'!$A$3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6'!$B$1:$E$1</c:f>
              <c:strCache>
                <c:ptCount val="4"/>
                <c:pt idx="0">
                  <c:v>Day 0</c:v>
                </c:pt>
                <c:pt idx="1">
                  <c:v>02.iun</c:v>
                </c:pt>
                <c:pt idx="2">
                  <c:v>03.iun</c:v>
                </c:pt>
                <c:pt idx="3">
                  <c:v>04.iun</c:v>
                </c:pt>
              </c:strCache>
            </c:strRef>
          </c:cat>
          <c:val>
            <c:numRef>
              <c:f>'Sprint 6'!$B$3:$E$3</c:f>
              <c:numCache>
                <c:formatCode>0.0</c:formatCode>
                <c:ptCount val="4"/>
                <c:pt idx="0" formatCode="General">
                  <c:v>324</c:v>
                </c:pt>
                <c:pt idx="1">
                  <c:v>218.33333333333331</c:v>
                </c:pt>
                <c:pt idx="2">
                  <c:v>102.66666666666664</c:v>
                </c:pt>
                <c:pt idx="3">
                  <c:v>0.99999999999997158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0-44F9-A568-C0AE11BDD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33407"/>
        <c:axId val="1970246575"/>
      </c:lineChart>
      <c:catAx>
        <c:axId val="23033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46575"/>
        <c:crosses val="autoZero"/>
        <c:auto val="1"/>
        <c:lblAlgn val="ctr"/>
        <c:lblOffset val="100"/>
        <c:noMultiLvlLbl val="1"/>
      </c:catAx>
      <c:valAx>
        <c:axId val="197024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</a:t>
            </a:r>
            <a:r>
              <a:rPr lang="en-GB" baseline="0"/>
              <a:t>down chart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FinalResult!$A$23</c:f>
              <c:strCache>
                <c:ptCount val="1"/>
                <c:pt idx="0">
                  <c:v>Ideal estimated time (in hours)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FinalResult!$B$22:$H$22</c:f>
              <c:strCache>
                <c:ptCount val="7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FinalResult!$B$23:$H$23</c:f>
              <c:numCache>
                <c:formatCode>General</c:formatCode>
                <c:ptCount val="7"/>
                <c:pt idx="0">
                  <c:v>1024</c:v>
                </c:pt>
                <c:pt idx="1">
                  <c:v>853.33333333333337</c:v>
                </c:pt>
                <c:pt idx="2">
                  <c:v>682.66666666666674</c:v>
                </c:pt>
                <c:pt idx="3">
                  <c:v>512.00000000000011</c:v>
                </c:pt>
                <c:pt idx="4">
                  <c:v>341.33333333333348</c:v>
                </c:pt>
                <c:pt idx="5">
                  <c:v>170.66666666666683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4-4D90-BF45-CB55EF5586C9}"/>
            </c:ext>
          </c:extLst>
        </c:ser>
        <c:ser>
          <c:idx val="1"/>
          <c:order val="1"/>
          <c:tx>
            <c:strRef>
              <c:f>FinalResult!$A$24</c:f>
              <c:strCache>
                <c:ptCount val="1"/>
                <c:pt idx="0">
                  <c:v>Actual estimated time (in hours)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FinalResult!$B$22:$H$22</c:f>
              <c:strCache>
                <c:ptCount val="7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FinalResult!$B$24:$H$24</c:f>
              <c:numCache>
                <c:formatCode>General</c:formatCode>
                <c:ptCount val="7"/>
                <c:pt idx="0">
                  <c:v>1024</c:v>
                </c:pt>
                <c:pt idx="1">
                  <c:v>869</c:v>
                </c:pt>
                <c:pt idx="2">
                  <c:v>719</c:v>
                </c:pt>
                <c:pt idx="3">
                  <c:v>574</c:v>
                </c:pt>
                <c:pt idx="4">
                  <c:v>434</c:v>
                </c:pt>
                <c:pt idx="5">
                  <c:v>303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4-4D90-BF45-CB55EF558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826720"/>
        <c:axId val="1814202320"/>
      </c:lineChart>
      <c:catAx>
        <c:axId val="193782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202320"/>
        <c:crosses val="autoZero"/>
        <c:auto val="1"/>
        <c:lblAlgn val="ctr"/>
        <c:lblOffset val="100"/>
        <c:noMultiLvlLbl val="0"/>
      </c:catAx>
      <c:valAx>
        <c:axId val="18142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82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IOT Burndown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FinalResult!$A$33</c:f>
              <c:strCache>
                <c:ptCount val="1"/>
                <c:pt idx="0">
                  <c:v>Estimated time (in hours)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FinalResult!$B$32:$H$32</c:f>
              <c:strCache>
                <c:ptCount val="7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FinalResult!$B$33:$H$33</c:f>
              <c:numCache>
                <c:formatCode>General</c:formatCode>
                <c:ptCount val="7"/>
                <c:pt idx="0">
                  <c:v>245</c:v>
                </c:pt>
                <c:pt idx="1">
                  <c:v>204.16666666666666</c:v>
                </c:pt>
                <c:pt idx="2">
                  <c:v>163.33333333333331</c:v>
                </c:pt>
                <c:pt idx="3">
                  <c:v>122.49999999999997</c:v>
                </c:pt>
                <c:pt idx="4">
                  <c:v>81.666666666666629</c:v>
                </c:pt>
                <c:pt idx="5">
                  <c:v>40.833333333333293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C-4FAF-8CBD-9C27335F72BA}"/>
            </c:ext>
          </c:extLst>
        </c:ser>
        <c:ser>
          <c:idx val="1"/>
          <c:order val="1"/>
          <c:tx>
            <c:strRef>
              <c:f>FinalResult!$A$34</c:f>
              <c:strCache>
                <c:ptCount val="1"/>
                <c:pt idx="0">
                  <c:v>Actual time (in hours)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FinalResult!$B$32:$H$32</c:f>
              <c:strCache>
                <c:ptCount val="7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FinalResult!$B$34:$H$34</c:f>
              <c:numCache>
                <c:formatCode>General</c:formatCode>
                <c:ptCount val="7"/>
                <c:pt idx="0">
                  <c:v>245</c:v>
                </c:pt>
                <c:pt idx="1">
                  <c:v>232</c:v>
                </c:pt>
                <c:pt idx="2">
                  <c:v>198</c:v>
                </c:pt>
                <c:pt idx="3">
                  <c:v>149</c:v>
                </c:pt>
                <c:pt idx="4">
                  <c:v>117</c:v>
                </c:pt>
                <c:pt idx="5">
                  <c:v>79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C-4FAF-8CBD-9C27335F7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43200"/>
        <c:axId val="134314160"/>
      </c:lineChart>
      <c:catAx>
        <c:axId val="75304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14160"/>
        <c:crosses val="autoZero"/>
        <c:auto val="1"/>
        <c:lblAlgn val="ctr"/>
        <c:lblOffset val="100"/>
        <c:noMultiLvlLbl val="0"/>
      </c:catAx>
      <c:valAx>
        <c:axId val="1343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4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Android Burndown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FinalResult!$A$53</c:f>
              <c:strCache>
                <c:ptCount val="1"/>
                <c:pt idx="0">
                  <c:v>Estimated time (in hours)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FinalResult!$B$52:$H$52</c:f>
              <c:strCache>
                <c:ptCount val="7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FinalResult!$B$53:$H$53</c:f>
              <c:numCache>
                <c:formatCode>General</c:formatCode>
                <c:ptCount val="7"/>
                <c:pt idx="0">
                  <c:v>230.5</c:v>
                </c:pt>
                <c:pt idx="1">
                  <c:v>192.08333333333334</c:v>
                </c:pt>
                <c:pt idx="2">
                  <c:v>153.66666666666669</c:v>
                </c:pt>
                <c:pt idx="3">
                  <c:v>115.25000000000003</c:v>
                </c:pt>
                <c:pt idx="4">
                  <c:v>76.833333333333371</c:v>
                </c:pt>
                <c:pt idx="5">
                  <c:v>38.416666666666707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5-44D2-B4CE-E6B149EF47A3}"/>
            </c:ext>
          </c:extLst>
        </c:ser>
        <c:ser>
          <c:idx val="1"/>
          <c:order val="1"/>
          <c:tx>
            <c:strRef>
              <c:f>FinalResult!$A$54</c:f>
              <c:strCache>
                <c:ptCount val="1"/>
                <c:pt idx="0">
                  <c:v>Actual time (in hours)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FinalResult!$B$52:$H$52</c:f>
              <c:strCache>
                <c:ptCount val="7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FinalResult!$B$54:$H$54</c:f>
              <c:numCache>
                <c:formatCode>General</c:formatCode>
                <c:ptCount val="7"/>
                <c:pt idx="0">
                  <c:v>230.5</c:v>
                </c:pt>
                <c:pt idx="1">
                  <c:v>196.5</c:v>
                </c:pt>
                <c:pt idx="2">
                  <c:v>141.5</c:v>
                </c:pt>
                <c:pt idx="3">
                  <c:v>128</c:v>
                </c:pt>
                <c:pt idx="4">
                  <c:v>114</c:v>
                </c:pt>
                <c:pt idx="5">
                  <c:v>88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5-44D2-B4CE-E6B149EF4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43200"/>
        <c:axId val="134314160"/>
      </c:lineChart>
      <c:catAx>
        <c:axId val="75304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14160"/>
        <c:crosses val="autoZero"/>
        <c:auto val="1"/>
        <c:lblAlgn val="ctr"/>
        <c:lblOffset val="100"/>
        <c:noMultiLvlLbl val="0"/>
      </c:catAx>
      <c:valAx>
        <c:axId val="1343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4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13606</xdr:colOff>
      <xdr:row>3</xdr:row>
      <xdr:rowOff>163285</xdr:rowOff>
    </xdr:from>
    <xdr:to>
      <xdr:col>5</xdr:col>
      <xdr:colOff>609599</xdr:colOff>
      <xdr:row>22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E1157403-A0F5-48C4-9D13-A5851FD81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9</xdr:col>
      <xdr:colOff>0</xdr:colOff>
      <xdr:row>19</xdr:row>
      <xdr:rowOff>561975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F99FD3-D657-45BA-9050-41B8527DD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0</xdr:rowOff>
    </xdr:from>
    <xdr:to>
      <xdr:col>9</xdr:col>
      <xdr:colOff>9525</xdr:colOff>
      <xdr:row>28</xdr:row>
      <xdr:rowOff>257175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E38BC53-C1CE-448F-83AD-E55EED075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0</xdr:rowOff>
    </xdr:from>
    <xdr:to>
      <xdr:col>9</xdr:col>
      <xdr:colOff>0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489F0-8325-49AC-B5A1-DC8835AB3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0</xdr:rowOff>
    </xdr:from>
    <xdr:to>
      <xdr:col>7</xdr:col>
      <xdr:colOff>11206</xdr:colOff>
      <xdr:row>24</xdr:row>
      <xdr:rowOff>369795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091486A-C27B-4482-A509-21EB53025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0</xdr:rowOff>
    </xdr:from>
    <xdr:to>
      <xdr:col>8</xdr:col>
      <xdr:colOff>571500</xdr:colOff>
      <xdr:row>14</xdr:row>
      <xdr:rowOff>33618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05EE887-95D3-4461-8836-A356D43CA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1</xdr:row>
      <xdr:rowOff>9524</xdr:rowOff>
    </xdr:from>
    <xdr:to>
      <xdr:col>8</xdr:col>
      <xdr:colOff>561974</xdr:colOff>
      <xdr:row>19</xdr:row>
      <xdr:rowOff>19049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2F875D47-4E3C-49B4-9954-18D7EAD1D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1009650</xdr:colOff>
      <xdr:row>34</xdr:row>
      <xdr:rowOff>47625</xdr:rowOff>
    </xdr:from>
    <xdr:to>
      <xdr:col>8</xdr:col>
      <xdr:colOff>0</xdr:colOff>
      <xdr:row>48</xdr:row>
      <xdr:rowOff>123825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2D7B7172-67ED-4F2D-ADA5-E46579522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683559</xdr:colOff>
      <xdr:row>56</xdr:row>
      <xdr:rowOff>33618</xdr:rowOff>
    </xdr:from>
    <xdr:to>
      <xdr:col>7</xdr:col>
      <xdr:colOff>279027</xdr:colOff>
      <xdr:row>71</xdr:row>
      <xdr:rowOff>8965</xdr:rowOff>
    </xdr:to>
    <xdr:graphicFrame macro="">
      <xdr:nvGraphicFramePr>
        <xdr:cNvPr id="5" name="Diagramă 1">
          <a:extLst>
            <a:ext uri="{FF2B5EF4-FFF2-40B4-BE49-F238E27FC236}">
              <a16:creationId xmlns:a16="http://schemas.microsoft.com/office/drawing/2014/main" id="{A61A5751-F98F-49A5-83D2-804A65AD3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683559</xdr:colOff>
      <xdr:row>79</xdr:row>
      <xdr:rowOff>0</xdr:rowOff>
    </xdr:from>
    <xdr:to>
      <xdr:col>7</xdr:col>
      <xdr:colOff>279027</xdr:colOff>
      <xdr:row>94</xdr:row>
      <xdr:rowOff>64995</xdr:rowOff>
    </xdr:to>
    <xdr:graphicFrame macro="">
      <xdr:nvGraphicFramePr>
        <xdr:cNvPr id="6" name="Diagramă 1">
          <a:extLst>
            <a:ext uri="{FF2B5EF4-FFF2-40B4-BE49-F238E27FC236}">
              <a16:creationId xmlns:a16="http://schemas.microsoft.com/office/drawing/2014/main" id="{38AC554A-E327-4D02-9D76-566536B44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"/>
  <sheetViews>
    <sheetView topLeftCell="A5" zoomScale="55" zoomScaleNormal="55" workbookViewId="0">
      <selection activeCell="U23" sqref="U23"/>
    </sheetView>
  </sheetViews>
  <sheetFormatPr defaultRowHeight="15" x14ac:dyDescent="0.25"/>
  <cols>
    <col min="1" max="1" width="24.42578125" bestFit="1" customWidth="1"/>
    <col min="2" max="2" width="13" customWidth="1"/>
    <col min="3" max="3" width="8" customWidth="1"/>
    <col min="4" max="4" width="6.85546875" bestFit="1" customWidth="1"/>
    <col min="5" max="5" width="8.85546875" customWidth="1"/>
    <col min="8" max="8" width="31.28515625" customWidth="1"/>
    <col min="9" max="9" width="27.7109375" customWidth="1"/>
    <col min="10" max="10" width="35.140625" style="1" customWidth="1"/>
    <col min="11" max="11" width="15.42578125" customWidth="1"/>
    <col min="12" max="12" width="15.140625" customWidth="1"/>
    <col min="13" max="13" width="12.140625" bestFit="1" customWidth="1"/>
    <col min="14" max="16" width="10.7109375" customWidth="1"/>
  </cols>
  <sheetData>
    <row r="1" spans="1:16" x14ac:dyDescent="0.25">
      <c r="B1" t="s">
        <v>0</v>
      </c>
      <c r="C1" s="4">
        <v>43915</v>
      </c>
      <c r="D1" s="4">
        <v>43922</v>
      </c>
      <c r="E1" s="4">
        <v>43936</v>
      </c>
      <c r="H1" s="53" t="s">
        <v>1</v>
      </c>
      <c r="I1" s="53" t="s">
        <v>2</v>
      </c>
      <c r="J1" s="53" t="s">
        <v>3</v>
      </c>
      <c r="K1" s="36" t="s">
        <v>4</v>
      </c>
      <c r="L1" s="36" t="s">
        <v>5</v>
      </c>
      <c r="M1" s="36" t="s">
        <v>6</v>
      </c>
      <c r="N1" s="68" t="s">
        <v>7</v>
      </c>
      <c r="O1" s="68"/>
      <c r="P1" s="68"/>
    </row>
    <row r="2" spans="1:16" ht="21" x14ac:dyDescent="0.25">
      <c r="A2" s="3" t="s">
        <v>8</v>
      </c>
      <c r="B2">
        <f>I59</f>
        <v>155</v>
      </c>
      <c r="C2">
        <f>B2-B2/3</f>
        <v>103.33333333333334</v>
      </c>
      <c r="D2">
        <f>C2-B2/3</f>
        <v>51.666666666666679</v>
      </c>
      <c r="E2">
        <f>D2-B2/3</f>
        <v>0</v>
      </c>
      <c r="H2" s="69" t="s">
        <v>9</v>
      </c>
      <c r="I2" s="70"/>
      <c r="J2" s="70"/>
      <c r="K2" s="70"/>
      <c r="L2" s="70"/>
      <c r="M2" s="70"/>
      <c r="N2" s="70"/>
      <c r="O2" s="70"/>
      <c r="P2" s="71"/>
    </row>
    <row r="3" spans="1:16" ht="60" x14ac:dyDescent="0.25">
      <c r="A3" s="3" t="s">
        <v>10</v>
      </c>
      <c r="B3">
        <f>J59</f>
        <v>176</v>
      </c>
      <c r="C3" s="39">
        <f>B3-K59</f>
        <v>114.33333333333334</v>
      </c>
      <c r="D3" s="39">
        <f>C3-L59</f>
        <v>50.166666666666671</v>
      </c>
      <c r="E3" s="39">
        <f>D3-M59</f>
        <v>-1.9999999999999929</v>
      </c>
      <c r="H3" s="24" t="s">
        <v>11</v>
      </c>
      <c r="I3" s="52">
        <v>3</v>
      </c>
      <c r="J3" s="52">
        <v>4</v>
      </c>
      <c r="K3" s="59">
        <v>2</v>
      </c>
      <c r="L3" s="55">
        <v>2</v>
      </c>
      <c r="M3" s="55"/>
      <c r="N3" s="67" t="s">
        <v>12</v>
      </c>
      <c r="O3" s="67"/>
      <c r="P3" s="67"/>
    </row>
    <row r="4" spans="1:16" ht="30" x14ac:dyDescent="0.25">
      <c r="H4" s="24" t="s">
        <v>13</v>
      </c>
      <c r="I4" s="52">
        <v>2</v>
      </c>
      <c r="J4" s="52">
        <v>2</v>
      </c>
      <c r="K4" s="55">
        <v>1</v>
      </c>
      <c r="L4" s="55">
        <v>1</v>
      </c>
      <c r="M4" s="55"/>
      <c r="N4" s="67" t="s">
        <v>14</v>
      </c>
      <c r="O4" s="67"/>
      <c r="P4" s="67"/>
    </row>
    <row r="5" spans="1:16" ht="30" x14ac:dyDescent="0.25">
      <c r="H5" s="24" t="s">
        <v>15</v>
      </c>
      <c r="I5" s="52">
        <v>2</v>
      </c>
      <c r="J5" s="52">
        <v>2</v>
      </c>
      <c r="K5" s="55">
        <v>2</v>
      </c>
      <c r="L5" s="55"/>
      <c r="M5" s="55"/>
      <c r="N5" s="67" t="s">
        <v>14</v>
      </c>
      <c r="O5" s="67"/>
      <c r="P5" s="67"/>
    </row>
    <row r="6" spans="1:16" x14ac:dyDescent="0.25">
      <c r="H6" s="24" t="s">
        <v>16</v>
      </c>
      <c r="I6" s="52">
        <v>1</v>
      </c>
      <c r="J6" s="52">
        <v>1</v>
      </c>
      <c r="K6" s="55">
        <v>1</v>
      </c>
      <c r="L6" s="55"/>
      <c r="M6" s="55"/>
      <c r="N6" s="67" t="s">
        <v>14</v>
      </c>
      <c r="O6" s="67"/>
      <c r="P6" s="67"/>
    </row>
    <row r="7" spans="1:16" x14ac:dyDescent="0.25">
      <c r="H7" s="24" t="s">
        <v>17</v>
      </c>
      <c r="I7" s="52">
        <v>1</v>
      </c>
      <c r="J7" s="52">
        <v>1</v>
      </c>
      <c r="K7" s="55">
        <v>1</v>
      </c>
      <c r="L7" s="55"/>
      <c r="M7" s="55"/>
      <c r="N7" s="67" t="s">
        <v>18</v>
      </c>
      <c r="O7" s="67"/>
      <c r="P7" s="67"/>
    </row>
    <row r="8" spans="1:16" x14ac:dyDescent="0.25">
      <c r="H8" s="24" t="s">
        <v>19</v>
      </c>
      <c r="I8" s="52">
        <v>1</v>
      </c>
      <c r="J8" s="52">
        <v>1</v>
      </c>
      <c r="K8" s="55">
        <v>1</v>
      </c>
      <c r="L8" s="55"/>
      <c r="M8" s="55"/>
      <c r="N8" s="67" t="s">
        <v>20</v>
      </c>
      <c r="O8" s="67"/>
      <c r="P8" s="67"/>
    </row>
    <row r="9" spans="1:16" x14ac:dyDescent="0.25">
      <c r="H9" s="24" t="s">
        <v>21</v>
      </c>
      <c r="I9" s="52">
        <v>1</v>
      </c>
      <c r="J9" s="52">
        <v>1</v>
      </c>
      <c r="K9" s="55">
        <v>1</v>
      </c>
      <c r="L9" s="55"/>
      <c r="M9" s="55"/>
      <c r="N9" s="67" t="s">
        <v>22</v>
      </c>
      <c r="O9" s="67"/>
      <c r="P9" s="67"/>
    </row>
    <row r="10" spans="1:16" x14ac:dyDescent="0.25">
      <c r="H10" s="24" t="s">
        <v>23</v>
      </c>
      <c r="I10" s="52">
        <v>1</v>
      </c>
      <c r="J10" s="52">
        <v>1</v>
      </c>
      <c r="K10" s="55">
        <v>1</v>
      </c>
      <c r="L10" s="55"/>
      <c r="M10" s="55"/>
      <c r="N10" s="67" t="s">
        <v>24</v>
      </c>
      <c r="O10" s="67"/>
      <c r="P10" s="67"/>
    </row>
    <row r="11" spans="1:16" x14ac:dyDescent="0.25">
      <c r="H11" s="24" t="s">
        <v>25</v>
      </c>
      <c r="I11" s="55">
        <v>1</v>
      </c>
      <c r="J11" s="52">
        <v>1</v>
      </c>
      <c r="K11" s="55"/>
      <c r="L11" s="55">
        <v>1</v>
      </c>
      <c r="M11" s="55"/>
      <c r="N11" s="67" t="s">
        <v>24</v>
      </c>
      <c r="O11" s="67"/>
      <c r="P11" s="67"/>
    </row>
    <row r="12" spans="1:16" x14ac:dyDescent="0.25">
      <c r="H12" s="34" t="s">
        <v>26</v>
      </c>
      <c r="I12" s="55">
        <v>2</v>
      </c>
      <c r="J12" s="52">
        <v>3</v>
      </c>
      <c r="K12" s="55"/>
      <c r="L12" s="55">
        <v>1</v>
      </c>
      <c r="M12" s="55">
        <v>2</v>
      </c>
      <c r="N12" s="67" t="s">
        <v>14</v>
      </c>
      <c r="O12" s="67"/>
      <c r="P12" s="67"/>
    </row>
    <row r="13" spans="1:16" x14ac:dyDescent="0.25">
      <c r="H13" s="20" t="s">
        <v>27</v>
      </c>
      <c r="I13" s="55">
        <v>2</v>
      </c>
      <c r="J13" s="52">
        <v>3</v>
      </c>
      <c r="K13" s="55">
        <v>1</v>
      </c>
      <c r="L13" s="55">
        <v>1</v>
      </c>
      <c r="M13" s="55">
        <v>1</v>
      </c>
      <c r="N13" s="67" t="s">
        <v>22</v>
      </c>
      <c r="O13" s="67"/>
      <c r="P13" s="67"/>
    </row>
    <row r="14" spans="1:16" x14ac:dyDescent="0.25">
      <c r="H14" s="20" t="s">
        <v>28</v>
      </c>
      <c r="I14" s="55">
        <v>1</v>
      </c>
      <c r="J14" s="52">
        <v>1</v>
      </c>
      <c r="K14" s="55"/>
      <c r="L14" s="55">
        <v>1</v>
      </c>
      <c r="M14" s="55"/>
      <c r="N14" s="67" t="s">
        <v>22</v>
      </c>
      <c r="O14" s="67"/>
      <c r="P14" s="67"/>
    </row>
    <row r="15" spans="1:16" x14ac:dyDescent="0.25">
      <c r="H15" s="20" t="s">
        <v>29</v>
      </c>
      <c r="I15" s="55">
        <v>3</v>
      </c>
      <c r="J15" s="52">
        <v>2</v>
      </c>
      <c r="K15" s="55"/>
      <c r="L15" s="55">
        <v>2</v>
      </c>
      <c r="M15" s="55"/>
      <c r="N15" s="67" t="s">
        <v>22</v>
      </c>
      <c r="O15" s="67"/>
      <c r="P15" s="67"/>
    </row>
    <row r="16" spans="1:16" x14ac:dyDescent="0.25">
      <c r="A16" s="32"/>
      <c r="B16" s="32"/>
      <c r="C16" s="32"/>
      <c r="D16" s="33"/>
      <c r="E16" s="33"/>
      <c r="H16" s="20" t="s">
        <v>30</v>
      </c>
      <c r="I16" s="55">
        <v>1</v>
      </c>
      <c r="J16" s="52">
        <v>1</v>
      </c>
      <c r="K16" s="55"/>
      <c r="L16" s="55"/>
      <c r="M16" s="55">
        <v>1</v>
      </c>
      <c r="N16" s="67" t="s">
        <v>22</v>
      </c>
      <c r="O16" s="67"/>
      <c r="P16" s="67"/>
    </row>
    <row r="17" spans="1:16" ht="30" x14ac:dyDescent="0.25">
      <c r="A17" s="1"/>
      <c r="H17" s="20" t="s">
        <v>31</v>
      </c>
      <c r="I17" s="55">
        <v>3</v>
      </c>
      <c r="J17" s="52">
        <v>3</v>
      </c>
      <c r="K17" s="55"/>
      <c r="L17" s="55">
        <v>1</v>
      </c>
      <c r="M17" s="55">
        <v>2</v>
      </c>
      <c r="N17" s="67" t="s">
        <v>32</v>
      </c>
      <c r="O17" s="67"/>
      <c r="P17" s="67"/>
    </row>
    <row r="18" spans="1:16" x14ac:dyDescent="0.25">
      <c r="A18" s="1"/>
      <c r="H18" s="20" t="s">
        <v>33</v>
      </c>
      <c r="I18" s="55">
        <v>2</v>
      </c>
      <c r="J18" s="52">
        <v>2</v>
      </c>
      <c r="K18" s="55"/>
      <c r="L18" s="55">
        <v>2</v>
      </c>
      <c r="M18" s="55"/>
      <c r="N18" s="67" t="s">
        <v>22</v>
      </c>
      <c r="O18" s="67"/>
      <c r="P18" s="67"/>
    </row>
    <row r="19" spans="1:16" ht="30" x14ac:dyDescent="0.25">
      <c r="A19" s="1"/>
      <c r="H19" s="20" t="s">
        <v>34</v>
      </c>
      <c r="I19" s="55">
        <v>1</v>
      </c>
      <c r="J19" s="52">
        <v>1</v>
      </c>
      <c r="K19" s="55"/>
      <c r="L19" s="55">
        <v>1</v>
      </c>
      <c r="M19" s="55"/>
      <c r="N19" s="67" t="s">
        <v>14</v>
      </c>
      <c r="O19" s="67"/>
      <c r="P19" s="67"/>
    </row>
    <row r="20" spans="1:16" ht="30" x14ac:dyDescent="0.25">
      <c r="A20" s="1"/>
      <c r="H20" s="20" t="s">
        <v>35</v>
      </c>
      <c r="I20" s="55">
        <v>1</v>
      </c>
      <c r="J20" s="52">
        <v>2</v>
      </c>
      <c r="K20" s="55"/>
      <c r="L20" s="55"/>
      <c r="M20" s="55">
        <v>2</v>
      </c>
      <c r="N20" s="67" t="s">
        <v>14</v>
      </c>
      <c r="O20" s="67"/>
      <c r="P20" s="67"/>
    </row>
    <row r="21" spans="1:16" ht="30" x14ac:dyDescent="0.25">
      <c r="A21" s="1"/>
      <c r="H21" s="20" t="s">
        <v>36</v>
      </c>
      <c r="I21" s="55">
        <v>1</v>
      </c>
      <c r="J21" s="52">
        <v>2</v>
      </c>
      <c r="K21" s="55"/>
      <c r="L21" s="55"/>
      <c r="M21" s="55">
        <v>2</v>
      </c>
      <c r="N21" s="67" t="s">
        <v>14</v>
      </c>
      <c r="O21" s="67"/>
      <c r="P21" s="67"/>
    </row>
    <row r="22" spans="1:16" ht="30" x14ac:dyDescent="0.25">
      <c r="A22" s="1"/>
      <c r="H22" s="20" t="s">
        <v>37</v>
      </c>
      <c r="I22" s="55">
        <v>1</v>
      </c>
      <c r="J22" s="52">
        <v>1</v>
      </c>
      <c r="K22" s="55"/>
      <c r="L22" s="55"/>
      <c r="M22" s="55">
        <v>1</v>
      </c>
      <c r="N22" s="67" t="s">
        <v>14</v>
      </c>
      <c r="O22" s="67"/>
      <c r="P22" s="67"/>
    </row>
    <row r="23" spans="1:16" ht="30" x14ac:dyDescent="0.25">
      <c r="A23" s="1"/>
      <c r="H23" s="20" t="s">
        <v>38</v>
      </c>
      <c r="I23" s="55">
        <v>1</v>
      </c>
      <c r="J23" s="52">
        <v>1</v>
      </c>
      <c r="K23" s="55"/>
      <c r="L23" s="55"/>
      <c r="M23" s="55">
        <v>1</v>
      </c>
      <c r="N23" s="67" t="s">
        <v>14</v>
      </c>
      <c r="O23" s="67"/>
      <c r="P23" s="67"/>
    </row>
    <row r="24" spans="1:16" x14ac:dyDescent="0.25">
      <c r="A24" s="1"/>
      <c r="H24" s="20" t="s">
        <v>39</v>
      </c>
      <c r="I24" s="55">
        <v>2</v>
      </c>
      <c r="J24" s="52">
        <v>2</v>
      </c>
      <c r="K24" s="55"/>
      <c r="L24" s="55">
        <v>2</v>
      </c>
      <c r="M24" s="55"/>
      <c r="N24" s="67" t="s">
        <v>24</v>
      </c>
      <c r="O24" s="67"/>
      <c r="P24" s="67"/>
    </row>
    <row r="25" spans="1:16" x14ac:dyDescent="0.25">
      <c r="A25" s="1"/>
      <c r="H25" s="75"/>
      <c r="I25" s="75"/>
      <c r="J25" s="75"/>
      <c r="K25" s="75"/>
      <c r="L25" s="75"/>
      <c r="M25" s="75"/>
      <c r="N25" s="58"/>
      <c r="O25" s="58"/>
      <c r="P25" s="58"/>
    </row>
    <row r="26" spans="1:16" ht="21" x14ac:dyDescent="0.25">
      <c r="A26" s="1"/>
      <c r="H26" s="76" t="s">
        <v>40</v>
      </c>
      <c r="I26" s="77"/>
      <c r="J26" s="77"/>
      <c r="K26" s="77"/>
      <c r="L26" s="77"/>
      <c r="M26" s="77"/>
      <c r="N26" s="77"/>
      <c r="O26" s="77"/>
      <c r="P26" s="78"/>
    </row>
    <row r="27" spans="1:16" ht="75" x14ac:dyDescent="0.25">
      <c r="A27" s="1"/>
      <c r="H27" s="24" t="s">
        <v>41</v>
      </c>
      <c r="I27" s="52">
        <v>10</v>
      </c>
      <c r="J27" s="52">
        <v>14</v>
      </c>
      <c r="K27" s="55">
        <v>7</v>
      </c>
      <c r="L27" s="55">
        <v>3</v>
      </c>
      <c r="M27" s="55">
        <v>4</v>
      </c>
      <c r="N27" s="67" t="s">
        <v>42</v>
      </c>
      <c r="O27" s="67"/>
      <c r="P27" s="67"/>
    </row>
    <row r="28" spans="1:16" x14ac:dyDescent="0.25">
      <c r="A28" s="1"/>
      <c r="H28" s="24" t="s">
        <v>43</v>
      </c>
      <c r="I28" s="52">
        <v>2</v>
      </c>
      <c r="J28" s="52">
        <v>2</v>
      </c>
      <c r="K28" s="55">
        <v>2</v>
      </c>
      <c r="L28" s="55">
        <v>2</v>
      </c>
      <c r="M28" s="55"/>
      <c r="N28" s="86" t="s">
        <v>44</v>
      </c>
      <c r="O28" s="87"/>
      <c r="P28" s="88"/>
    </row>
    <row r="29" spans="1:16" ht="30" x14ac:dyDescent="0.25">
      <c r="A29" s="1"/>
      <c r="H29" s="24" t="s">
        <v>45</v>
      </c>
      <c r="I29" s="52">
        <v>7</v>
      </c>
      <c r="J29" s="52">
        <v>7</v>
      </c>
      <c r="K29" s="55">
        <v>3</v>
      </c>
      <c r="L29" s="55">
        <v>4</v>
      </c>
      <c r="M29" s="55"/>
      <c r="N29" s="52" t="s">
        <v>44</v>
      </c>
      <c r="O29" s="52" t="s">
        <v>46</v>
      </c>
      <c r="P29" s="52"/>
    </row>
    <row r="30" spans="1:16" ht="30" x14ac:dyDescent="0.25">
      <c r="A30" s="1"/>
      <c r="H30" s="24" t="s">
        <v>47</v>
      </c>
      <c r="I30" s="52">
        <v>2</v>
      </c>
      <c r="J30" s="52">
        <v>2</v>
      </c>
      <c r="K30" s="55"/>
      <c r="L30" s="55"/>
      <c r="M30" s="55">
        <v>2</v>
      </c>
      <c r="N30" s="67" t="s">
        <v>44</v>
      </c>
      <c r="O30" s="67"/>
      <c r="P30" s="67"/>
    </row>
    <row r="31" spans="1:16" x14ac:dyDescent="0.25">
      <c r="A31" s="1"/>
      <c r="H31" s="24" t="s">
        <v>48</v>
      </c>
      <c r="I31" s="52">
        <v>4</v>
      </c>
      <c r="J31" s="52">
        <v>5</v>
      </c>
      <c r="K31" s="55">
        <v>1</v>
      </c>
      <c r="L31" s="55">
        <v>2</v>
      </c>
      <c r="M31" s="55">
        <v>2</v>
      </c>
      <c r="N31" s="67" t="s">
        <v>42</v>
      </c>
      <c r="O31" s="67"/>
      <c r="P31" s="67"/>
    </row>
    <row r="32" spans="1:16" x14ac:dyDescent="0.25">
      <c r="A32" s="2"/>
      <c r="B32" s="3"/>
      <c r="C32" s="3"/>
      <c r="H32" s="24" t="s">
        <v>49</v>
      </c>
      <c r="I32" s="52">
        <v>6</v>
      </c>
      <c r="J32" s="52">
        <v>8</v>
      </c>
      <c r="K32" s="55">
        <v>3</v>
      </c>
      <c r="L32" s="55">
        <v>3</v>
      </c>
      <c r="M32" s="55">
        <v>2</v>
      </c>
      <c r="N32" s="67" t="s">
        <v>42</v>
      </c>
      <c r="O32" s="67"/>
      <c r="P32" s="67"/>
    </row>
    <row r="33" spans="8:16" ht="30" x14ac:dyDescent="0.25">
      <c r="H33" s="24" t="s">
        <v>50</v>
      </c>
      <c r="I33" s="52">
        <v>2</v>
      </c>
      <c r="J33" s="52">
        <v>2</v>
      </c>
      <c r="K33" s="55"/>
      <c r="L33" s="55"/>
      <c r="M33" s="55">
        <v>2</v>
      </c>
      <c r="N33" s="67" t="s">
        <v>42</v>
      </c>
      <c r="O33" s="67"/>
      <c r="P33" s="67"/>
    </row>
    <row r="34" spans="8:16" ht="30" x14ac:dyDescent="0.25">
      <c r="H34" s="24" t="s">
        <v>51</v>
      </c>
      <c r="I34" s="52">
        <v>3</v>
      </c>
      <c r="J34" s="52">
        <v>4</v>
      </c>
      <c r="K34" s="55"/>
      <c r="L34" s="55">
        <v>1</v>
      </c>
      <c r="M34" s="55">
        <v>3</v>
      </c>
      <c r="N34" s="86" t="s">
        <v>42</v>
      </c>
      <c r="O34" s="87"/>
      <c r="P34" s="88"/>
    </row>
    <row r="35" spans="8:16" ht="30" x14ac:dyDescent="0.25">
      <c r="H35" s="24" t="s">
        <v>52</v>
      </c>
      <c r="I35" s="52">
        <v>4</v>
      </c>
      <c r="J35" s="52">
        <v>4</v>
      </c>
      <c r="K35" s="55"/>
      <c r="L35" s="55">
        <v>2</v>
      </c>
      <c r="M35" s="55">
        <v>2</v>
      </c>
      <c r="N35" s="86" t="s">
        <v>42</v>
      </c>
      <c r="O35" s="87"/>
      <c r="P35" s="88"/>
    </row>
    <row r="36" spans="8:16" x14ac:dyDescent="0.25">
      <c r="H36" s="24" t="s">
        <v>53</v>
      </c>
      <c r="I36" s="52">
        <v>2</v>
      </c>
      <c r="J36" s="52">
        <v>2</v>
      </c>
      <c r="K36" s="55">
        <v>1</v>
      </c>
      <c r="L36" s="55">
        <v>0.5</v>
      </c>
      <c r="M36" s="55">
        <v>0.5</v>
      </c>
      <c r="N36" s="67" t="s">
        <v>42</v>
      </c>
      <c r="O36" s="67"/>
      <c r="P36" s="67"/>
    </row>
    <row r="37" spans="8:16" x14ac:dyDescent="0.25">
      <c r="H37" s="52"/>
      <c r="I37" s="52"/>
      <c r="J37" s="52"/>
      <c r="K37" s="55"/>
      <c r="L37" s="55"/>
      <c r="M37" s="55"/>
      <c r="N37" s="58"/>
      <c r="O37" s="58"/>
      <c r="P37" s="58"/>
    </row>
    <row r="38" spans="8:16" ht="21" x14ac:dyDescent="0.25">
      <c r="H38" s="79" t="s">
        <v>54</v>
      </c>
      <c r="I38" s="80"/>
      <c r="J38" s="80"/>
      <c r="K38" s="80"/>
      <c r="L38" s="80"/>
      <c r="M38" s="80"/>
      <c r="N38" s="80"/>
      <c r="O38" s="80"/>
      <c r="P38" s="81"/>
    </row>
    <row r="39" spans="8:16" ht="30" x14ac:dyDescent="0.25">
      <c r="H39" s="52" t="s">
        <v>55</v>
      </c>
      <c r="I39" s="52">
        <v>1</v>
      </c>
      <c r="J39" s="52">
        <v>1</v>
      </c>
      <c r="K39" s="55">
        <v>1</v>
      </c>
      <c r="L39" s="55"/>
      <c r="M39" s="55"/>
      <c r="N39" s="67" t="s">
        <v>56</v>
      </c>
      <c r="O39" s="67"/>
      <c r="P39" s="67"/>
    </row>
    <row r="40" spans="8:16" x14ac:dyDescent="0.25">
      <c r="H40" s="52" t="s">
        <v>57</v>
      </c>
      <c r="I40" s="52">
        <v>8</v>
      </c>
      <c r="J40" s="52">
        <v>10</v>
      </c>
      <c r="K40" s="55">
        <v>4</v>
      </c>
      <c r="L40" s="52">
        <v>5</v>
      </c>
      <c r="M40" s="52">
        <v>1</v>
      </c>
      <c r="N40" s="67" t="s">
        <v>58</v>
      </c>
      <c r="O40" s="67"/>
      <c r="P40" s="67"/>
    </row>
    <row r="41" spans="8:16" x14ac:dyDescent="0.25">
      <c r="H41" s="52" t="s">
        <v>59</v>
      </c>
      <c r="I41" s="52">
        <v>1</v>
      </c>
      <c r="J41" s="52">
        <v>1</v>
      </c>
      <c r="K41" s="55">
        <v>1</v>
      </c>
      <c r="L41" s="55"/>
      <c r="M41" s="55"/>
      <c r="N41" s="67" t="s">
        <v>60</v>
      </c>
      <c r="O41" s="67"/>
      <c r="P41" s="67"/>
    </row>
    <row r="42" spans="8:16" x14ac:dyDescent="0.25">
      <c r="H42" s="52" t="s">
        <v>61</v>
      </c>
      <c r="I42" s="52">
        <v>3</v>
      </c>
      <c r="J42" s="52">
        <v>4</v>
      </c>
      <c r="K42" s="55">
        <v>2</v>
      </c>
      <c r="L42" s="52">
        <v>1</v>
      </c>
      <c r="M42" s="52">
        <v>1</v>
      </c>
      <c r="N42" s="67" t="s">
        <v>62</v>
      </c>
      <c r="O42" s="67"/>
      <c r="P42" s="67"/>
    </row>
    <row r="43" spans="8:16" ht="21" x14ac:dyDescent="0.35">
      <c r="H43" s="104" t="s">
        <v>63</v>
      </c>
      <c r="I43" s="105"/>
      <c r="J43" s="105"/>
      <c r="K43" s="105"/>
      <c r="L43" s="105"/>
      <c r="M43" s="105"/>
      <c r="N43" s="105"/>
      <c r="O43" s="105"/>
      <c r="P43" s="106"/>
    </row>
    <row r="44" spans="8:16" x14ac:dyDescent="0.25">
      <c r="H44" s="20" t="s">
        <v>64</v>
      </c>
      <c r="I44" s="55">
        <v>1</v>
      </c>
      <c r="J44" s="55">
        <v>1</v>
      </c>
      <c r="K44" s="55">
        <v>1</v>
      </c>
      <c r="L44" s="55"/>
      <c r="M44" s="55"/>
      <c r="N44" s="67" t="s">
        <v>44</v>
      </c>
      <c r="O44" s="67"/>
      <c r="P44" s="67"/>
    </row>
    <row r="45" spans="8:16" ht="60" x14ac:dyDescent="0.25">
      <c r="H45" s="20" t="s">
        <v>65</v>
      </c>
      <c r="I45" s="55">
        <v>3</v>
      </c>
      <c r="J45" s="55">
        <v>4</v>
      </c>
      <c r="K45" s="55">
        <v>2</v>
      </c>
      <c r="L45" s="55">
        <v>2</v>
      </c>
      <c r="M45" s="55"/>
      <c r="N45" s="107" t="s">
        <v>66</v>
      </c>
      <c r="O45" s="107"/>
      <c r="P45" s="107"/>
    </row>
    <row r="46" spans="8:16" ht="60" x14ac:dyDescent="0.25">
      <c r="H46" s="20" t="s">
        <v>67</v>
      </c>
      <c r="I46" s="55">
        <v>3</v>
      </c>
      <c r="J46" s="55">
        <v>3</v>
      </c>
      <c r="K46" s="55">
        <v>3</v>
      </c>
      <c r="L46" s="55"/>
      <c r="M46" s="55"/>
      <c r="N46" s="82" t="s">
        <v>68</v>
      </c>
      <c r="O46" s="82"/>
      <c r="P46" s="82"/>
    </row>
    <row r="47" spans="8:16" ht="45" x14ac:dyDescent="0.25">
      <c r="H47" s="20" t="s">
        <v>69</v>
      </c>
      <c r="I47" s="55">
        <v>3</v>
      </c>
      <c r="J47" s="55">
        <v>3</v>
      </c>
      <c r="K47" s="55"/>
      <c r="L47" s="55">
        <v>3</v>
      </c>
      <c r="M47" s="55"/>
      <c r="N47" s="82" t="s">
        <v>60</v>
      </c>
      <c r="O47" s="82"/>
      <c r="P47" s="82"/>
    </row>
    <row r="48" spans="8:16" ht="45" x14ac:dyDescent="0.25">
      <c r="H48" s="20" t="s">
        <v>70</v>
      </c>
      <c r="I48" s="55">
        <v>3</v>
      </c>
      <c r="J48" s="55">
        <v>4</v>
      </c>
      <c r="K48" s="55">
        <v>2</v>
      </c>
      <c r="L48" s="55">
        <v>2</v>
      </c>
      <c r="M48" s="55"/>
      <c r="N48" s="82" t="s">
        <v>66</v>
      </c>
      <c r="O48" s="82"/>
      <c r="P48" s="82"/>
    </row>
    <row r="49" spans="8:16" ht="45" x14ac:dyDescent="0.25">
      <c r="H49" s="20" t="s">
        <v>71</v>
      </c>
      <c r="I49" s="55">
        <v>3</v>
      </c>
      <c r="J49" s="55">
        <v>2</v>
      </c>
      <c r="K49" s="55">
        <v>1</v>
      </c>
      <c r="L49" s="55">
        <v>1</v>
      </c>
      <c r="M49" s="55"/>
      <c r="N49" s="82" t="s">
        <v>66</v>
      </c>
      <c r="O49" s="82"/>
      <c r="P49" s="82"/>
    </row>
    <row r="50" spans="8:16" ht="45" x14ac:dyDescent="0.25">
      <c r="H50" s="20" t="s">
        <v>72</v>
      </c>
      <c r="I50" s="55">
        <v>3</v>
      </c>
      <c r="J50" s="55">
        <v>3</v>
      </c>
      <c r="K50" s="55"/>
      <c r="L50" s="55">
        <v>2</v>
      </c>
      <c r="M50" s="55">
        <v>1</v>
      </c>
      <c r="N50" s="82" t="s">
        <v>66</v>
      </c>
      <c r="O50" s="82"/>
      <c r="P50" s="82"/>
    </row>
    <row r="51" spans="8:16" ht="45" x14ac:dyDescent="0.25">
      <c r="H51" s="20" t="s">
        <v>73</v>
      </c>
      <c r="I51" s="55">
        <v>3</v>
      </c>
      <c r="J51" s="55">
        <v>3</v>
      </c>
      <c r="K51" s="55"/>
      <c r="L51" s="55"/>
      <c r="M51" s="55">
        <v>3</v>
      </c>
      <c r="N51" s="82" t="s">
        <v>66</v>
      </c>
      <c r="O51" s="82"/>
      <c r="P51" s="82"/>
    </row>
    <row r="52" spans="8:16" x14ac:dyDescent="0.25">
      <c r="H52" s="20" t="s">
        <v>74</v>
      </c>
      <c r="I52" s="55">
        <v>2</v>
      </c>
      <c r="J52" s="55">
        <v>3</v>
      </c>
      <c r="K52" s="55">
        <v>2</v>
      </c>
      <c r="L52" s="55">
        <v>1</v>
      </c>
      <c r="M52" s="55"/>
      <c r="N52" s="101" t="s">
        <v>58</v>
      </c>
      <c r="O52" s="102"/>
      <c r="P52" s="103"/>
    </row>
    <row r="53" spans="8:16" x14ac:dyDescent="0.25">
      <c r="H53" s="20" t="s">
        <v>75</v>
      </c>
      <c r="I53" s="55">
        <v>2</v>
      </c>
      <c r="J53" s="55">
        <v>3</v>
      </c>
      <c r="K53" s="55"/>
      <c r="L53" s="55"/>
      <c r="M53" s="55">
        <v>3</v>
      </c>
      <c r="N53" s="83" t="s">
        <v>14</v>
      </c>
      <c r="O53" s="84"/>
      <c r="P53" s="85"/>
    </row>
    <row r="54" spans="8:16" ht="30" x14ac:dyDescent="0.25">
      <c r="H54" s="20" t="s">
        <v>76</v>
      </c>
      <c r="I54" s="55">
        <v>3</v>
      </c>
      <c r="J54" s="55">
        <v>4</v>
      </c>
      <c r="K54" s="55">
        <v>2</v>
      </c>
      <c r="L54" s="55">
        <v>2</v>
      </c>
      <c r="M54" s="55"/>
      <c r="N54" s="83" t="s">
        <v>60</v>
      </c>
      <c r="O54" s="84"/>
      <c r="P54" s="85"/>
    </row>
    <row r="55" spans="8:16" x14ac:dyDescent="0.25">
      <c r="H55" s="89"/>
      <c r="I55" s="90"/>
      <c r="J55" s="90"/>
      <c r="K55" s="90"/>
      <c r="L55" s="90"/>
      <c r="M55" s="90"/>
      <c r="N55" s="90"/>
      <c r="O55" s="90"/>
      <c r="P55" s="91"/>
    </row>
    <row r="56" spans="8:16" x14ac:dyDescent="0.25">
      <c r="H56" s="72"/>
      <c r="I56" s="73"/>
      <c r="J56" s="73"/>
      <c r="K56" s="73"/>
      <c r="L56" s="73"/>
      <c r="M56" s="73"/>
      <c r="N56" s="73"/>
      <c r="O56" s="73"/>
      <c r="P56" s="74"/>
    </row>
    <row r="57" spans="8:16" x14ac:dyDescent="0.25">
      <c r="H57" s="31" t="s">
        <v>77</v>
      </c>
      <c r="I57" s="52">
        <v>3</v>
      </c>
      <c r="J57" s="52">
        <v>4</v>
      </c>
      <c r="K57" s="35">
        <v>1</v>
      </c>
      <c r="L57" s="35">
        <v>1</v>
      </c>
      <c r="M57" s="35">
        <v>2</v>
      </c>
      <c r="N57" s="92"/>
      <c r="O57" s="93"/>
      <c r="P57" s="94"/>
    </row>
    <row r="58" spans="8:16" x14ac:dyDescent="0.25">
      <c r="H58" s="31" t="s">
        <v>78</v>
      </c>
      <c r="I58" s="52">
        <v>34</v>
      </c>
      <c r="J58" s="52">
        <v>35</v>
      </c>
      <c r="K58" s="35">
        <f>J58/3</f>
        <v>11.666666666666666</v>
      </c>
      <c r="L58" s="35">
        <f>J58/3</f>
        <v>11.666666666666666</v>
      </c>
      <c r="M58" s="35">
        <f>J58/3</f>
        <v>11.666666666666666</v>
      </c>
      <c r="N58" s="95"/>
      <c r="O58" s="96"/>
      <c r="P58" s="97"/>
    </row>
    <row r="59" spans="8:16" x14ac:dyDescent="0.25">
      <c r="H59" s="53" t="s">
        <v>79</v>
      </c>
      <c r="I59" s="53">
        <f>SUM(I3:I58)</f>
        <v>155</v>
      </c>
      <c r="J59" s="53">
        <f>SUM(J3:J58)</f>
        <v>176</v>
      </c>
      <c r="K59" s="35">
        <f>SUM(K3:K58)</f>
        <v>61.666666666666664</v>
      </c>
      <c r="L59" s="35">
        <f>SUM(L3:L58)</f>
        <v>64.166666666666671</v>
      </c>
      <c r="M59" s="35">
        <f>SUM(M3:M58)</f>
        <v>52.166666666666664</v>
      </c>
      <c r="N59" s="98"/>
      <c r="O59" s="99"/>
      <c r="P59" s="100"/>
    </row>
  </sheetData>
  <mergeCells count="55">
    <mergeCell ref="H55:P55"/>
    <mergeCell ref="N57:P59"/>
    <mergeCell ref="N52:P52"/>
    <mergeCell ref="N54:P54"/>
    <mergeCell ref="N18:P18"/>
    <mergeCell ref="N20:P20"/>
    <mergeCell ref="N19:P19"/>
    <mergeCell ref="H43:P43"/>
    <mergeCell ref="N21:P21"/>
    <mergeCell ref="N22:P22"/>
    <mergeCell ref="N23:P23"/>
    <mergeCell ref="N24:P24"/>
    <mergeCell ref="N42:P42"/>
    <mergeCell ref="N46:P46"/>
    <mergeCell ref="N45:P45"/>
    <mergeCell ref="N44:P44"/>
    <mergeCell ref="N41:P41"/>
    <mergeCell ref="N53:P53"/>
    <mergeCell ref="N51:P51"/>
    <mergeCell ref="N8:P8"/>
    <mergeCell ref="N9:P9"/>
    <mergeCell ref="N10:P10"/>
    <mergeCell ref="N11:P11"/>
    <mergeCell ref="N17:P17"/>
    <mergeCell ref="N12:P12"/>
    <mergeCell ref="N13:P13"/>
    <mergeCell ref="N14:P14"/>
    <mergeCell ref="N15:P15"/>
    <mergeCell ref="N16:P16"/>
    <mergeCell ref="N35:P35"/>
    <mergeCell ref="N34:P34"/>
    <mergeCell ref="N28:P28"/>
    <mergeCell ref="H56:P56"/>
    <mergeCell ref="H25:M25"/>
    <mergeCell ref="N30:P30"/>
    <mergeCell ref="H26:P26"/>
    <mergeCell ref="H38:P38"/>
    <mergeCell ref="N27:P27"/>
    <mergeCell ref="N31:P31"/>
    <mergeCell ref="N32:P32"/>
    <mergeCell ref="N33:P33"/>
    <mergeCell ref="N36:P36"/>
    <mergeCell ref="N39:P39"/>
    <mergeCell ref="N40:P40"/>
    <mergeCell ref="N49:P49"/>
    <mergeCell ref="N48:P48"/>
    <mergeCell ref="N47:P47"/>
    <mergeCell ref="N50:P50"/>
    <mergeCell ref="N7:P7"/>
    <mergeCell ref="N1:P1"/>
    <mergeCell ref="N3:P3"/>
    <mergeCell ref="N4:P4"/>
    <mergeCell ref="N5:P5"/>
    <mergeCell ref="N6:P6"/>
    <mergeCell ref="H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69C86-E15A-441C-828F-02FF2896110A}">
  <dimension ref="A1:S56"/>
  <sheetViews>
    <sheetView topLeftCell="A2" zoomScale="66" zoomScaleNormal="66" workbookViewId="0">
      <selection activeCell="T29" sqref="T29"/>
    </sheetView>
  </sheetViews>
  <sheetFormatPr defaultRowHeight="15" x14ac:dyDescent="0.25"/>
  <cols>
    <col min="1" max="1" width="24.42578125" bestFit="1" customWidth="1"/>
    <col min="2" max="2" width="6.85546875" bestFit="1" customWidth="1"/>
    <col min="3" max="3" width="10.42578125" customWidth="1"/>
    <col min="4" max="4" width="7.5703125" bestFit="1" customWidth="1"/>
    <col min="11" max="11" width="44.28515625" bestFit="1" customWidth="1"/>
    <col min="12" max="12" width="23.85546875" bestFit="1" customWidth="1"/>
    <col min="13" max="13" width="20.42578125" bestFit="1" customWidth="1"/>
    <col min="16" max="16" width="12.28515625" customWidth="1"/>
  </cols>
  <sheetData>
    <row r="1" spans="1:19" ht="30" x14ac:dyDescent="0.25">
      <c r="B1" t="s">
        <v>0</v>
      </c>
      <c r="C1" s="4">
        <v>43950</v>
      </c>
      <c r="D1" s="4">
        <v>43957</v>
      </c>
      <c r="E1" s="4">
        <v>43964</v>
      </c>
      <c r="K1" s="22" t="s">
        <v>1</v>
      </c>
      <c r="L1" s="22" t="s">
        <v>2</v>
      </c>
      <c r="M1" s="22" t="s">
        <v>3</v>
      </c>
      <c r="N1" s="37" t="s">
        <v>4</v>
      </c>
      <c r="O1" s="37" t="s">
        <v>5</v>
      </c>
      <c r="P1" s="37" t="s">
        <v>6</v>
      </c>
      <c r="Q1" s="109" t="s">
        <v>7</v>
      </c>
      <c r="R1" s="109"/>
      <c r="S1" s="109"/>
    </row>
    <row r="2" spans="1:19" ht="21" x14ac:dyDescent="0.25">
      <c r="A2" s="3" t="s">
        <v>8</v>
      </c>
      <c r="B2">
        <f>L56</f>
        <v>150</v>
      </c>
      <c r="C2">
        <f>B2-B2/3</f>
        <v>100</v>
      </c>
      <c r="D2">
        <f>C2-B2/3</f>
        <v>50</v>
      </c>
      <c r="E2">
        <f>D2-B2/3</f>
        <v>0</v>
      </c>
      <c r="K2" s="110" t="s">
        <v>9</v>
      </c>
      <c r="L2" s="110"/>
      <c r="M2" s="110"/>
      <c r="N2" s="110"/>
      <c r="O2" s="110"/>
      <c r="P2" s="110"/>
      <c r="Q2" s="110"/>
      <c r="R2" s="110"/>
      <c r="S2" s="110"/>
    </row>
    <row r="3" spans="1:19" ht="30" x14ac:dyDescent="0.25">
      <c r="A3" s="3" t="s">
        <v>10</v>
      </c>
      <c r="B3">
        <f>M56</f>
        <v>180</v>
      </c>
      <c r="C3" s="39">
        <f>B3-N56</f>
        <v>114.33333333333333</v>
      </c>
      <c r="D3" s="39">
        <f>C3-O56</f>
        <v>42.666666666666657</v>
      </c>
      <c r="E3" s="39">
        <f>D3-P56</f>
        <v>-8.0000000000000071</v>
      </c>
      <c r="K3" s="20" t="s">
        <v>80</v>
      </c>
      <c r="L3" s="57">
        <v>5</v>
      </c>
      <c r="M3" s="57">
        <v>8</v>
      </c>
      <c r="N3" s="55">
        <v>6</v>
      </c>
      <c r="O3" s="55">
        <v>2</v>
      </c>
      <c r="P3" s="55"/>
      <c r="Q3" s="75" t="s">
        <v>22</v>
      </c>
      <c r="R3" s="75"/>
      <c r="S3" s="75"/>
    </row>
    <row r="4" spans="1:19" ht="48.75" customHeight="1" x14ac:dyDescent="0.25">
      <c r="K4" s="20" t="s">
        <v>81</v>
      </c>
      <c r="L4" s="57">
        <v>1</v>
      </c>
      <c r="M4" s="57">
        <v>1</v>
      </c>
      <c r="N4" s="55">
        <v>1</v>
      </c>
      <c r="O4" s="55"/>
      <c r="P4" s="55"/>
      <c r="Q4" s="75" t="s">
        <v>24</v>
      </c>
      <c r="R4" s="75"/>
      <c r="S4" s="75"/>
    </row>
    <row r="5" spans="1:19" x14ac:dyDescent="0.25">
      <c r="K5" s="20" t="s">
        <v>82</v>
      </c>
      <c r="L5" s="57">
        <v>1</v>
      </c>
      <c r="M5" s="57">
        <v>1</v>
      </c>
      <c r="N5" s="55">
        <v>1</v>
      </c>
      <c r="O5" s="55"/>
      <c r="P5" s="55"/>
      <c r="Q5" s="75" t="s">
        <v>24</v>
      </c>
      <c r="R5" s="75"/>
      <c r="S5" s="75"/>
    </row>
    <row r="6" spans="1:19" x14ac:dyDescent="0.25">
      <c r="K6" s="20" t="s">
        <v>83</v>
      </c>
      <c r="L6" s="57">
        <v>1</v>
      </c>
      <c r="M6" s="57">
        <v>1</v>
      </c>
      <c r="N6" s="55">
        <v>1</v>
      </c>
      <c r="O6" s="55"/>
      <c r="P6" s="55"/>
      <c r="Q6" s="75" t="s">
        <v>22</v>
      </c>
      <c r="R6" s="75"/>
      <c r="S6" s="75"/>
    </row>
    <row r="7" spans="1:19" x14ac:dyDescent="0.25">
      <c r="K7" s="20" t="s">
        <v>84</v>
      </c>
      <c r="L7" s="57">
        <v>2</v>
      </c>
      <c r="M7" s="57">
        <v>1</v>
      </c>
      <c r="N7" s="55">
        <v>1</v>
      </c>
      <c r="O7" s="55"/>
      <c r="P7" s="55"/>
      <c r="Q7" s="75" t="s">
        <v>14</v>
      </c>
      <c r="R7" s="75"/>
      <c r="S7" s="75"/>
    </row>
    <row r="8" spans="1:19" x14ac:dyDescent="0.25">
      <c r="K8" s="20" t="s">
        <v>85</v>
      </c>
      <c r="L8" s="57">
        <v>1</v>
      </c>
      <c r="M8" s="57">
        <v>1</v>
      </c>
      <c r="N8" s="55">
        <v>1</v>
      </c>
      <c r="O8" s="55"/>
      <c r="P8" s="55"/>
      <c r="Q8" s="75" t="s">
        <v>14</v>
      </c>
      <c r="R8" s="75"/>
      <c r="S8" s="75"/>
    </row>
    <row r="9" spans="1:19" x14ac:dyDescent="0.25">
      <c r="K9" s="20" t="s">
        <v>86</v>
      </c>
      <c r="L9" s="57">
        <v>1</v>
      </c>
      <c r="M9" s="57">
        <v>1</v>
      </c>
      <c r="N9" s="55">
        <v>1</v>
      </c>
      <c r="O9" s="55"/>
      <c r="P9" s="55"/>
      <c r="Q9" s="75" t="s">
        <v>14</v>
      </c>
      <c r="R9" s="75"/>
      <c r="S9" s="75"/>
    </row>
    <row r="10" spans="1:19" ht="30" x14ac:dyDescent="0.25">
      <c r="K10" s="20" t="s">
        <v>87</v>
      </c>
      <c r="L10" s="57">
        <v>7</v>
      </c>
      <c r="M10" s="57">
        <v>6</v>
      </c>
      <c r="N10" s="55">
        <v>5</v>
      </c>
      <c r="O10" s="55">
        <v>1</v>
      </c>
      <c r="P10" s="55"/>
      <c r="Q10" s="75" t="s">
        <v>14</v>
      </c>
      <c r="R10" s="75"/>
      <c r="S10" s="75"/>
    </row>
    <row r="11" spans="1:19" x14ac:dyDescent="0.25">
      <c r="K11" s="20" t="s">
        <v>88</v>
      </c>
      <c r="L11" s="57">
        <v>2</v>
      </c>
      <c r="M11" s="57">
        <v>3</v>
      </c>
      <c r="N11" s="55"/>
      <c r="O11" s="55">
        <v>3</v>
      </c>
      <c r="P11" s="55"/>
      <c r="Q11" s="75" t="s">
        <v>14</v>
      </c>
      <c r="R11" s="75"/>
      <c r="S11" s="75"/>
    </row>
    <row r="12" spans="1:19" ht="60" x14ac:dyDescent="0.25">
      <c r="K12" s="20" t="s">
        <v>89</v>
      </c>
      <c r="L12" s="57">
        <v>1</v>
      </c>
      <c r="M12" s="57">
        <v>1</v>
      </c>
      <c r="N12" s="55"/>
      <c r="O12" s="55">
        <v>1</v>
      </c>
      <c r="P12" s="55"/>
      <c r="Q12" s="75" t="s">
        <v>14</v>
      </c>
      <c r="R12" s="75"/>
      <c r="S12" s="75"/>
    </row>
    <row r="13" spans="1:19" ht="30" x14ac:dyDescent="0.25">
      <c r="K13" s="20" t="s">
        <v>90</v>
      </c>
      <c r="L13" s="57">
        <v>3</v>
      </c>
      <c r="M13" s="57">
        <v>3</v>
      </c>
      <c r="N13" s="55"/>
      <c r="O13" s="55">
        <v>3</v>
      </c>
      <c r="P13" s="55"/>
      <c r="Q13" s="75" t="s">
        <v>14</v>
      </c>
      <c r="R13" s="75"/>
      <c r="S13" s="75"/>
    </row>
    <row r="14" spans="1:19" ht="30" x14ac:dyDescent="0.25">
      <c r="K14" s="20" t="s">
        <v>91</v>
      </c>
      <c r="L14" s="57">
        <v>7</v>
      </c>
      <c r="M14" s="57">
        <v>9</v>
      </c>
      <c r="N14" s="55"/>
      <c r="O14" s="55">
        <v>5</v>
      </c>
      <c r="P14" s="55">
        <v>4</v>
      </c>
      <c r="Q14" s="75" t="s">
        <v>14</v>
      </c>
      <c r="R14" s="75"/>
      <c r="S14" s="75"/>
    </row>
    <row r="15" spans="1:19" ht="45" x14ac:dyDescent="0.25">
      <c r="K15" s="20" t="s">
        <v>92</v>
      </c>
      <c r="L15" s="57">
        <v>2</v>
      </c>
      <c r="M15" s="57">
        <v>2</v>
      </c>
      <c r="N15" s="55"/>
      <c r="O15" s="55"/>
      <c r="P15" s="55">
        <v>2</v>
      </c>
      <c r="Q15" s="75" t="s">
        <v>14</v>
      </c>
      <c r="R15" s="75"/>
      <c r="S15" s="75"/>
    </row>
    <row r="16" spans="1:19" x14ac:dyDescent="0.25">
      <c r="K16" s="20" t="s">
        <v>93</v>
      </c>
      <c r="L16" s="57">
        <v>2</v>
      </c>
      <c r="M16" s="57">
        <v>1</v>
      </c>
      <c r="N16" s="55"/>
      <c r="O16" s="55"/>
      <c r="P16" s="55">
        <v>1</v>
      </c>
      <c r="Q16" s="75" t="s">
        <v>14</v>
      </c>
      <c r="R16" s="75"/>
      <c r="S16" s="75"/>
    </row>
    <row r="17" spans="11:19" ht="45" x14ac:dyDescent="0.25">
      <c r="K17" s="20" t="s">
        <v>94</v>
      </c>
      <c r="L17" s="57">
        <v>3</v>
      </c>
      <c r="M17" s="57">
        <v>4</v>
      </c>
      <c r="N17" s="55">
        <v>4</v>
      </c>
      <c r="O17" s="55"/>
      <c r="P17" s="55"/>
      <c r="Q17" s="75" t="s">
        <v>24</v>
      </c>
      <c r="R17" s="75"/>
      <c r="S17" s="75"/>
    </row>
    <row r="18" spans="11:19" ht="30" x14ac:dyDescent="0.25">
      <c r="K18" s="20" t="s">
        <v>95</v>
      </c>
      <c r="L18" s="57">
        <v>3</v>
      </c>
      <c r="M18" s="57">
        <v>3</v>
      </c>
      <c r="N18" s="55">
        <v>3</v>
      </c>
      <c r="O18" s="55"/>
      <c r="P18" s="55"/>
      <c r="Q18" s="75" t="s">
        <v>24</v>
      </c>
      <c r="R18" s="75"/>
      <c r="S18" s="75"/>
    </row>
    <row r="19" spans="11:19" x14ac:dyDescent="0.25">
      <c r="K19" s="20" t="s">
        <v>96</v>
      </c>
      <c r="L19" s="57">
        <v>1</v>
      </c>
      <c r="M19" s="57">
        <v>1</v>
      </c>
      <c r="N19" s="55"/>
      <c r="O19" s="55">
        <v>1</v>
      </c>
      <c r="P19" s="55"/>
      <c r="Q19" s="75" t="s">
        <v>24</v>
      </c>
      <c r="R19" s="75"/>
      <c r="S19" s="75"/>
    </row>
    <row r="20" spans="11:19" x14ac:dyDescent="0.25">
      <c r="K20" s="20" t="s">
        <v>97</v>
      </c>
      <c r="L20" s="57">
        <v>1</v>
      </c>
      <c r="M20" s="57">
        <v>1</v>
      </c>
      <c r="N20" s="55"/>
      <c r="O20" s="55">
        <v>1</v>
      </c>
      <c r="P20" s="55"/>
      <c r="Q20" s="75" t="s">
        <v>24</v>
      </c>
      <c r="R20" s="75"/>
      <c r="S20" s="75"/>
    </row>
    <row r="21" spans="11:19" x14ac:dyDescent="0.25">
      <c r="K21" s="20" t="s">
        <v>98</v>
      </c>
      <c r="L21" s="57">
        <v>1</v>
      </c>
      <c r="M21" s="57">
        <v>1</v>
      </c>
      <c r="N21" s="55"/>
      <c r="O21" s="55">
        <v>1</v>
      </c>
      <c r="P21" s="55"/>
      <c r="Q21" s="75" t="s">
        <v>24</v>
      </c>
      <c r="R21" s="75"/>
      <c r="S21" s="75"/>
    </row>
    <row r="22" spans="11:19" x14ac:dyDescent="0.25">
      <c r="K22" s="20" t="s">
        <v>99</v>
      </c>
      <c r="L22" s="57">
        <v>1</v>
      </c>
      <c r="M22" s="57">
        <v>1</v>
      </c>
      <c r="N22" s="55"/>
      <c r="O22" s="55">
        <v>1</v>
      </c>
      <c r="P22" s="55"/>
      <c r="Q22" s="75" t="s">
        <v>24</v>
      </c>
      <c r="R22" s="75"/>
      <c r="S22" s="75"/>
    </row>
    <row r="23" spans="11:19" x14ac:dyDescent="0.25">
      <c r="K23" s="20" t="s">
        <v>100</v>
      </c>
      <c r="L23" s="57">
        <v>1</v>
      </c>
      <c r="M23" s="57">
        <v>1</v>
      </c>
      <c r="N23" s="55"/>
      <c r="O23" s="55"/>
      <c r="P23" s="55">
        <v>1</v>
      </c>
      <c r="Q23" s="75" t="s">
        <v>24</v>
      </c>
      <c r="R23" s="75"/>
      <c r="S23" s="75"/>
    </row>
    <row r="24" spans="11:19" x14ac:dyDescent="0.25">
      <c r="K24" s="20" t="s">
        <v>101</v>
      </c>
      <c r="L24" s="57">
        <v>1</v>
      </c>
      <c r="M24" s="57">
        <v>2</v>
      </c>
      <c r="N24" s="55"/>
      <c r="O24" s="55">
        <v>1</v>
      </c>
      <c r="P24" s="55">
        <v>1</v>
      </c>
      <c r="Q24" s="75" t="s">
        <v>24</v>
      </c>
      <c r="R24" s="75"/>
      <c r="S24" s="75"/>
    </row>
    <row r="25" spans="11:19" ht="30" x14ac:dyDescent="0.25">
      <c r="K25" s="20" t="s">
        <v>102</v>
      </c>
      <c r="L25" s="57">
        <v>3</v>
      </c>
      <c r="M25" s="57">
        <v>3</v>
      </c>
      <c r="N25" s="55"/>
      <c r="O25" s="55"/>
      <c r="P25" s="55">
        <v>3</v>
      </c>
      <c r="Q25" s="75" t="s">
        <v>24</v>
      </c>
      <c r="R25" s="75"/>
      <c r="S25" s="75"/>
    </row>
    <row r="26" spans="11:19" x14ac:dyDescent="0.25">
      <c r="K26" s="58" t="s">
        <v>103</v>
      </c>
      <c r="L26" s="55">
        <v>4</v>
      </c>
      <c r="M26" s="55">
        <v>4</v>
      </c>
      <c r="N26" s="55"/>
      <c r="O26" s="55"/>
      <c r="P26" s="55">
        <v>4</v>
      </c>
      <c r="Q26" s="82" t="s">
        <v>22</v>
      </c>
      <c r="R26" s="82"/>
      <c r="S26" s="82"/>
    </row>
    <row r="27" spans="11:19" x14ac:dyDescent="0.25">
      <c r="K27" s="83"/>
      <c r="L27" s="84"/>
      <c r="M27" s="84"/>
      <c r="N27" s="84"/>
      <c r="O27" s="84"/>
      <c r="P27" s="84"/>
      <c r="Q27" s="84"/>
      <c r="R27" s="84"/>
      <c r="S27" s="85"/>
    </row>
    <row r="28" spans="11:19" ht="21" x14ac:dyDescent="0.25">
      <c r="K28" s="108" t="s">
        <v>40</v>
      </c>
      <c r="L28" s="108"/>
      <c r="M28" s="108"/>
      <c r="N28" s="108"/>
      <c r="O28" s="108"/>
      <c r="P28" s="108"/>
      <c r="Q28" s="108"/>
      <c r="R28" s="108"/>
      <c r="S28" s="108"/>
    </row>
    <row r="29" spans="11:19" ht="45" x14ac:dyDescent="0.25">
      <c r="K29" s="20" t="s">
        <v>104</v>
      </c>
      <c r="L29" s="57">
        <v>1</v>
      </c>
      <c r="M29" s="57">
        <v>3</v>
      </c>
      <c r="N29" s="55">
        <v>1</v>
      </c>
      <c r="O29" s="55">
        <v>1</v>
      </c>
      <c r="P29" s="55">
        <v>1</v>
      </c>
      <c r="Q29" s="75" t="s">
        <v>105</v>
      </c>
      <c r="R29" s="75"/>
      <c r="S29" s="75"/>
    </row>
    <row r="30" spans="11:19" ht="30" x14ac:dyDescent="0.25">
      <c r="K30" s="20" t="s">
        <v>106</v>
      </c>
      <c r="L30" s="57">
        <v>3</v>
      </c>
      <c r="M30" s="57">
        <v>5</v>
      </c>
      <c r="N30" s="55">
        <v>2</v>
      </c>
      <c r="O30" s="55">
        <v>2</v>
      </c>
      <c r="P30" s="55">
        <v>1</v>
      </c>
      <c r="Q30" s="75" t="s">
        <v>44</v>
      </c>
      <c r="R30" s="75"/>
      <c r="S30" s="75"/>
    </row>
    <row r="31" spans="11:19" x14ac:dyDescent="0.25">
      <c r="K31" s="20" t="s">
        <v>107</v>
      </c>
      <c r="L31" s="57">
        <v>5</v>
      </c>
      <c r="M31" s="57">
        <v>3</v>
      </c>
      <c r="N31" s="55">
        <v>4</v>
      </c>
      <c r="O31" s="55">
        <v>4</v>
      </c>
      <c r="P31" s="55"/>
      <c r="Q31" s="75" t="s">
        <v>44</v>
      </c>
      <c r="R31" s="75"/>
      <c r="S31" s="75"/>
    </row>
    <row r="32" spans="11:19" ht="30" x14ac:dyDescent="0.25">
      <c r="K32" s="20" t="s">
        <v>108</v>
      </c>
      <c r="L32" s="57">
        <v>2</v>
      </c>
      <c r="M32" s="57">
        <v>4</v>
      </c>
      <c r="N32" s="55">
        <v>2</v>
      </c>
      <c r="O32" s="55"/>
      <c r="P32" s="55">
        <v>2</v>
      </c>
      <c r="Q32" s="75" t="s">
        <v>42</v>
      </c>
      <c r="R32" s="75"/>
      <c r="S32" s="75"/>
    </row>
    <row r="33" spans="11:19" x14ac:dyDescent="0.25">
      <c r="K33" s="20" t="s">
        <v>109</v>
      </c>
      <c r="L33" s="57">
        <v>3</v>
      </c>
      <c r="M33" s="57">
        <v>2</v>
      </c>
      <c r="N33" s="55">
        <v>2</v>
      </c>
      <c r="O33" s="55"/>
      <c r="P33" s="55"/>
      <c r="Q33" s="75" t="s">
        <v>44</v>
      </c>
      <c r="R33" s="75"/>
      <c r="S33" s="75"/>
    </row>
    <row r="34" spans="11:19" x14ac:dyDescent="0.25">
      <c r="K34" s="20" t="s">
        <v>110</v>
      </c>
      <c r="L34" s="57">
        <v>3</v>
      </c>
      <c r="M34" s="57">
        <v>2</v>
      </c>
      <c r="N34" s="55">
        <v>3</v>
      </c>
      <c r="O34" s="55">
        <v>1</v>
      </c>
      <c r="P34" s="55">
        <v>1</v>
      </c>
      <c r="Q34" s="83" t="s">
        <v>44</v>
      </c>
      <c r="R34" s="84"/>
      <c r="S34" s="85"/>
    </row>
    <row r="35" spans="11:19" x14ac:dyDescent="0.25">
      <c r="K35" s="20" t="s">
        <v>111</v>
      </c>
      <c r="L35" s="57">
        <v>1</v>
      </c>
      <c r="M35" s="59">
        <v>3</v>
      </c>
      <c r="N35" s="55">
        <v>1</v>
      </c>
      <c r="O35" s="55">
        <v>1</v>
      </c>
      <c r="P35" s="55">
        <v>1</v>
      </c>
      <c r="Q35" s="75" t="s">
        <v>112</v>
      </c>
      <c r="R35" s="75"/>
      <c r="S35" s="75"/>
    </row>
    <row r="36" spans="11:19" ht="28.9" customHeight="1" x14ac:dyDescent="0.25">
      <c r="K36" s="20" t="s">
        <v>113</v>
      </c>
      <c r="L36" s="55">
        <v>1</v>
      </c>
      <c r="M36" s="55">
        <v>1</v>
      </c>
      <c r="N36" s="55"/>
      <c r="O36" s="55">
        <v>1</v>
      </c>
      <c r="P36" s="55"/>
      <c r="Q36" s="75" t="s">
        <v>42</v>
      </c>
      <c r="R36" s="75"/>
      <c r="S36" s="75"/>
    </row>
    <row r="37" spans="11:19" ht="28.9" customHeight="1" x14ac:dyDescent="0.25">
      <c r="K37" s="20" t="s">
        <v>294</v>
      </c>
      <c r="L37" s="65">
        <v>2</v>
      </c>
      <c r="M37" s="65">
        <v>4</v>
      </c>
      <c r="N37" s="65">
        <v>1</v>
      </c>
      <c r="O37" s="65">
        <v>2</v>
      </c>
      <c r="P37" s="65">
        <v>1</v>
      </c>
      <c r="Q37" s="83" t="s">
        <v>42</v>
      </c>
      <c r="R37" s="84"/>
      <c r="S37" s="85"/>
    </row>
    <row r="38" spans="11:19" ht="28.9" customHeight="1" x14ac:dyDescent="0.25">
      <c r="K38" s="20" t="s">
        <v>114</v>
      </c>
      <c r="L38" s="55">
        <v>1</v>
      </c>
      <c r="M38" s="55">
        <v>2</v>
      </c>
      <c r="N38" s="55"/>
      <c r="O38" s="55">
        <v>1</v>
      </c>
      <c r="P38" s="55">
        <v>1</v>
      </c>
      <c r="Q38" s="83" t="s">
        <v>42</v>
      </c>
      <c r="R38" s="84"/>
      <c r="S38" s="85"/>
    </row>
    <row r="39" spans="11:19" x14ac:dyDescent="0.25">
      <c r="K39" s="83"/>
      <c r="L39" s="84"/>
      <c r="M39" s="84"/>
      <c r="N39" s="84"/>
      <c r="O39" s="84"/>
      <c r="P39" s="84"/>
      <c r="Q39" s="84"/>
      <c r="R39" s="84"/>
      <c r="S39" s="85"/>
    </row>
    <row r="40" spans="11:19" ht="21" x14ac:dyDescent="0.25">
      <c r="K40" s="111" t="s">
        <v>54</v>
      </c>
      <c r="L40" s="111"/>
      <c r="M40" s="111"/>
      <c r="N40" s="111"/>
      <c r="O40" s="111"/>
      <c r="P40" s="111"/>
      <c r="Q40" s="111"/>
      <c r="R40" s="111"/>
      <c r="S40" s="111"/>
    </row>
    <row r="41" spans="11:19" x14ac:dyDescent="0.25">
      <c r="K41" s="58" t="s">
        <v>55</v>
      </c>
      <c r="L41" s="57">
        <v>1</v>
      </c>
      <c r="M41" s="57">
        <v>1</v>
      </c>
      <c r="N41" s="55">
        <v>1</v>
      </c>
      <c r="O41" s="55"/>
      <c r="P41" s="55"/>
      <c r="Q41" s="67" t="s">
        <v>56</v>
      </c>
      <c r="R41" s="67"/>
      <c r="S41" s="67"/>
    </row>
    <row r="42" spans="11:19" ht="30" customHeight="1" x14ac:dyDescent="0.25">
      <c r="K42" s="20" t="s">
        <v>115</v>
      </c>
      <c r="L42" s="57">
        <v>1</v>
      </c>
      <c r="M42" s="57">
        <v>1</v>
      </c>
      <c r="N42" s="55">
        <v>1</v>
      </c>
      <c r="O42" s="55"/>
      <c r="P42" s="55"/>
      <c r="Q42" s="67" t="s">
        <v>116</v>
      </c>
      <c r="R42" s="67"/>
      <c r="S42" s="67"/>
    </row>
    <row r="43" spans="11:19" ht="30" customHeight="1" x14ac:dyDescent="0.25">
      <c r="K43" s="20" t="s">
        <v>57</v>
      </c>
      <c r="L43" s="57">
        <v>13</v>
      </c>
      <c r="M43" s="57">
        <f>SUM(N43:P43)</f>
        <v>25</v>
      </c>
      <c r="N43" s="55">
        <v>7</v>
      </c>
      <c r="O43" s="55">
        <v>13</v>
      </c>
      <c r="P43" s="55">
        <v>5</v>
      </c>
      <c r="Q43" s="67" t="s">
        <v>58</v>
      </c>
      <c r="R43" s="67"/>
      <c r="S43" s="67"/>
    </row>
    <row r="44" spans="11:19" x14ac:dyDescent="0.25">
      <c r="K44" s="20" t="s">
        <v>61</v>
      </c>
      <c r="L44" s="57">
        <v>2</v>
      </c>
      <c r="M44" s="57">
        <v>5</v>
      </c>
      <c r="N44" s="55"/>
      <c r="O44" s="55">
        <v>3</v>
      </c>
      <c r="P44" s="55">
        <v>2</v>
      </c>
      <c r="Q44" s="67" t="s">
        <v>117</v>
      </c>
      <c r="R44" s="67"/>
      <c r="S44" s="67"/>
    </row>
    <row r="45" spans="11:19" x14ac:dyDescent="0.25">
      <c r="K45" s="20" t="s">
        <v>118</v>
      </c>
      <c r="L45" s="57">
        <v>5</v>
      </c>
      <c r="M45" s="57">
        <v>4</v>
      </c>
      <c r="N45" s="55"/>
      <c r="O45" s="55">
        <v>2</v>
      </c>
      <c r="P45" s="55">
        <v>2</v>
      </c>
      <c r="Q45" s="67" t="s">
        <v>119</v>
      </c>
      <c r="R45" s="67"/>
      <c r="S45" s="67"/>
    </row>
    <row r="46" spans="11:19" x14ac:dyDescent="0.25">
      <c r="K46" s="20" t="s">
        <v>120</v>
      </c>
      <c r="L46" s="55">
        <v>3</v>
      </c>
      <c r="M46" s="55">
        <v>3</v>
      </c>
      <c r="N46" s="55">
        <v>3</v>
      </c>
      <c r="O46" s="55"/>
      <c r="P46" s="55"/>
      <c r="Q46" s="67" t="s">
        <v>60</v>
      </c>
      <c r="R46" s="67"/>
      <c r="S46" s="67"/>
    </row>
    <row r="47" spans="11:19" ht="30" x14ac:dyDescent="0.25">
      <c r="K47" s="20" t="s">
        <v>121</v>
      </c>
      <c r="L47" s="55">
        <v>1</v>
      </c>
      <c r="M47" s="55">
        <v>1</v>
      </c>
      <c r="N47" s="55">
        <v>1</v>
      </c>
      <c r="O47" s="55"/>
      <c r="P47" s="55"/>
      <c r="Q47" s="67" t="s">
        <v>60</v>
      </c>
      <c r="R47" s="67"/>
      <c r="S47" s="67"/>
    </row>
    <row r="48" spans="11:19" ht="30" x14ac:dyDescent="0.25">
      <c r="K48" s="20" t="s">
        <v>122</v>
      </c>
      <c r="L48" s="55">
        <v>1</v>
      </c>
      <c r="M48" s="55">
        <v>1</v>
      </c>
      <c r="N48" s="55"/>
      <c r="O48" s="55"/>
      <c r="P48" s="55">
        <v>1</v>
      </c>
      <c r="Q48" s="67" t="s">
        <v>60</v>
      </c>
      <c r="R48" s="67"/>
      <c r="S48" s="67"/>
    </row>
    <row r="49" spans="11:19" x14ac:dyDescent="0.25">
      <c r="K49" s="20" t="s">
        <v>123</v>
      </c>
      <c r="L49" s="55">
        <v>2</v>
      </c>
      <c r="M49" s="55">
        <v>4</v>
      </c>
      <c r="N49" s="55"/>
      <c r="O49" s="55">
        <v>4</v>
      </c>
      <c r="P49" s="55"/>
      <c r="Q49" s="67" t="s">
        <v>60</v>
      </c>
      <c r="R49" s="67"/>
      <c r="S49" s="67"/>
    </row>
    <row r="50" spans="11:19" x14ac:dyDescent="0.25">
      <c r="K50" s="20" t="s">
        <v>124</v>
      </c>
      <c r="L50" s="55">
        <v>5</v>
      </c>
      <c r="M50" s="55">
        <v>5</v>
      </c>
      <c r="N50" s="55"/>
      <c r="O50" s="55">
        <v>2</v>
      </c>
      <c r="P50" s="55">
        <v>3</v>
      </c>
      <c r="Q50" s="67" t="s">
        <v>60</v>
      </c>
      <c r="R50" s="67"/>
      <c r="S50" s="67"/>
    </row>
    <row r="51" spans="11:19" x14ac:dyDescent="0.25">
      <c r="K51" s="20" t="s">
        <v>125</v>
      </c>
      <c r="L51" s="55">
        <v>2</v>
      </c>
      <c r="M51" s="55">
        <v>2</v>
      </c>
      <c r="N51" s="55"/>
      <c r="O51" s="55">
        <v>2</v>
      </c>
      <c r="P51" s="55"/>
      <c r="Q51" s="86" t="s">
        <v>58</v>
      </c>
      <c r="R51" s="87"/>
      <c r="S51" s="88"/>
    </row>
    <row r="52" spans="11:19" x14ac:dyDescent="0.25">
      <c r="K52" s="51"/>
      <c r="L52" s="56"/>
      <c r="M52" s="56"/>
      <c r="N52" s="84"/>
      <c r="O52" s="84"/>
      <c r="P52" s="84"/>
      <c r="Q52" s="84"/>
      <c r="R52" s="84"/>
      <c r="S52" s="85"/>
    </row>
    <row r="53" spans="11:19" x14ac:dyDescent="0.25">
      <c r="K53" s="44"/>
      <c r="L53" s="45"/>
      <c r="M53" s="45"/>
      <c r="N53" s="45"/>
      <c r="O53" s="45"/>
      <c r="P53" s="45"/>
      <c r="Q53" s="45"/>
      <c r="R53" s="45"/>
      <c r="S53" s="46"/>
    </row>
    <row r="54" spans="11:19" x14ac:dyDescent="0.25">
      <c r="K54" s="21" t="s">
        <v>77</v>
      </c>
      <c r="L54" s="55">
        <v>3</v>
      </c>
      <c r="M54" s="55">
        <v>4</v>
      </c>
      <c r="N54" s="35">
        <v>1</v>
      </c>
      <c r="O54" s="35">
        <v>1</v>
      </c>
      <c r="P54" s="35">
        <v>2</v>
      </c>
      <c r="Q54" s="75"/>
      <c r="R54" s="75"/>
      <c r="S54" s="75"/>
    </row>
    <row r="55" spans="11:19" x14ac:dyDescent="0.25">
      <c r="K55" s="21" t="s">
        <v>78</v>
      </c>
      <c r="L55" s="55">
        <v>34</v>
      </c>
      <c r="M55" s="55">
        <v>35</v>
      </c>
      <c r="N55" s="35">
        <f>M55/3</f>
        <v>11.666666666666666</v>
      </c>
      <c r="O55" s="35">
        <f>M55/3</f>
        <v>11.666666666666666</v>
      </c>
      <c r="P55" s="35">
        <f>M55/3</f>
        <v>11.666666666666666</v>
      </c>
      <c r="Q55" s="75"/>
      <c r="R55" s="75"/>
      <c r="S55" s="75"/>
    </row>
    <row r="56" spans="11:19" x14ac:dyDescent="0.25">
      <c r="K56" s="22" t="s">
        <v>79</v>
      </c>
      <c r="L56" s="23">
        <f>SUM(L2:L55)</f>
        <v>150</v>
      </c>
      <c r="M56" s="23">
        <f>SUM(M3:M55)</f>
        <v>180</v>
      </c>
      <c r="N56" s="58">
        <f>SUM(N3:N55)</f>
        <v>65.666666666666671</v>
      </c>
      <c r="O56" s="58">
        <f t="shared" ref="O56:P56" si="0">SUM(O3:O55)</f>
        <v>71.666666666666671</v>
      </c>
      <c r="P56" s="58">
        <f t="shared" si="0"/>
        <v>50.666666666666664</v>
      </c>
      <c r="Q56" s="75"/>
      <c r="R56" s="75"/>
      <c r="S56" s="75"/>
    </row>
  </sheetData>
  <mergeCells count="53">
    <mergeCell ref="N52:S52"/>
    <mergeCell ref="Q51:S51"/>
    <mergeCell ref="Q49:S49"/>
    <mergeCell ref="Q50:S50"/>
    <mergeCell ref="Q54:S56"/>
    <mergeCell ref="Q23:S23"/>
    <mergeCell ref="Q24:S24"/>
    <mergeCell ref="Q25:S25"/>
    <mergeCell ref="Q17:S17"/>
    <mergeCell ref="Q26:S26"/>
    <mergeCell ref="Q18:S18"/>
    <mergeCell ref="Q19:S19"/>
    <mergeCell ref="K40:S40"/>
    <mergeCell ref="Q29:S29"/>
    <mergeCell ref="Q30:S30"/>
    <mergeCell ref="Q31:S31"/>
    <mergeCell ref="Q32:S32"/>
    <mergeCell ref="Q33:S33"/>
    <mergeCell ref="Q37:S37"/>
    <mergeCell ref="Q38:S38"/>
    <mergeCell ref="Q34:S34"/>
    <mergeCell ref="Q48:S48"/>
    <mergeCell ref="Q1:S1"/>
    <mergeCell ref="Q3:S3"/>
    <mergeCell ref="Q4:S4"/>
    <mergeCell ref="Q5:S5"/>
    <mergeCell ref="Q6:S6"/>
    <mergeCell ref="Q7:S7"/>
    <mergeCell ref="Q8:S8"/>
    <mergeCell ref="Q9:S9"/>
    <mergeCell ref="Q10:S10"/>
    <mergeCell ref="Q11:S11"/>
    <mergeCell ref="Q12:S12"/>
    <mergeCell ref="Q13:S13"/>
    <mergeCell ref="Q41:S41"/>
    <mergeCell ref="Q42:S42"/>
    <mergeCell ref="K2:S2"/>
    <mergeCell ref="Q14:S14"/>
    <mergeCell ref="Q15:S15"/>
    <mergeCell ref="Q16:S16"/>
    <mergeCell ref="Q46:S46"/>
    <mergeCell ref="Q47:S47"/>
    <mergeCell ref="Q43:S43"/>
    <mergeCell ref="Q44:S44"/>
    <mergeCell ref="Q45:S45"/>
    <mergeCell ref="Q20:S20"/>
    <mergeCell ref="Q21:S21"/>
    <mergeCell ref="Q22:S22"/>
    <mergeCell ref="Q36:S36"/>
    <mergeCell ref="Q35:S35"/>
    <mergeCell ref="K27:S27"/>
    <mergeCell ref="K39:S39"/>
    <mergeCell ref="K28:S28"/>
  </mergeCells>
  <pageMargins left="0.7" right="0.7" top="0.75" bottom="0.75" header="0.3" footer="0.3"/>
  <pageSetup paperSize="256" orientation="portrait" horizontalDpi="1016" verticalDpi="1016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5369-2320-4429-A918-7BE110594927}">
  <dimension ref="A1:S51"/>
  <sheetViews>
    <sheetView topLeftCell="H1" zoomScaleNormal="100" workbookViewId="0">
      <selection activeCell="O10" sqref="O10"/>
    </sheetView>
  </sheetViews>
  <sheetFormatPr defaultRowHeight="15" x14ac:dyDescent="0.25"/>
  <cols>
    <col min="1" max="1" width="24.42578125" bestFit="1" customWidth="1"/>
    <col min="2" max="4" width="7.5703125" bestFit="1" customWidth="1"/>
    <col min="10" max="10" width="4.7109375" customWidth="1"/>
    <col min="11" max="11" width="58.7109375" customWidth="1"/>
    <col min="12" max="12" width="23.85546875" bestFit="1" customWidth="1"/>
    <col min="13" max="13" width="20.42578125" bestFit="1" customWidth="1"/>
    <col min="16" max="16" width="8.28515625" customWidth="1"/>
    <col min="19" max="19" width="12.140625" customWidth="1"/>
  </cols>
  <sheetData>
    <row r="1" spans="1:19" x14ac:dyDescent="0.25">
      <c r="B1" t="s">
        <v>0</v>
      </c>
      <c r="C1" s="4">
        <v>43971</v>
      </c>
      <c r="D1" s="4">
        <v>43972</v>
      </c>
      <c r="E1" s="4">
        <v>43973</v>
      </c>
      <c r="K1" s="27" t="s">
        <v>1</v>
      </c>
      <c r="L1" s="27" t="s">
        <v>2</v>
      </c>
      <c r="M1" s="27" t="s">
        <v>3</v>
      </c>
      <c r="N1" s="38" t="s">
        <v>4</v>
      </c>
      <c r="O1" s="38" t="s">
        <v>5</v>
      </c>
      <c r="P1" s="38" t="s">
        <v>6</v>
      </c>
      <c r="Q1" s="109" t="s">
        <v>7</v>
      </c>
      <c r="R1" s="109"/>
      <c r="S1" s="109"/>
    </row>
    <row r="2" spans="1:19" ht="21" x14ac:dyDescent="0.35">
      <c r="A2" s="3" t="s">
        <v>8</v>
      </c>
      <c r="B2">
        <f>L51</f>
        <v>145</v>
      </c>
      <c r="C2">
        <f>B2-B2/3</f>
        <v>96.666666666666657</v>
      </c>
      <c r="D2">
        <f>C2-B2/3</f>
        <v>48.333333333333321</v>
      </c>
      <c r="E2">
        <f>D2-B2/3</f>
        <v>0</v>
      </c>
      <c r="K2" s="112" t="s">
        <v>9</v>
      </c>
      <c r="L2" s="112"/>
      <c r="M2" s="112"/>
      <c r="N2" s="112"/>
      <c r="O2" s="112"/>
      <c r="P2" s="112"/>
      <c r="Q2" s="112"/>
      <c r="R2" s="112"/>
      <c r="S2" s="112"/>
    </row>
    <row r="3" spans="1:19" x14ac:dyDescent="0.25">
      <c r="A3" s="3" t="s">
        <v>10</v>
      </c>
      <c r="B3">
        <f>M51</f>
        <v>161</v>
      </c>
      <c r="C3" s="39">
        <f>B3-N51</f>
        <v>107.33333333333334</v>
      </c>
      <c r="D3" s="39">
        <f t="shared" ref="D3:E3" si="0">C3-O51</f>
        <v>45.666666666666679</v>
      </c>
      <c r="E3" s="39">
        <f t="shared" si="0"/>
        <v>-2.9999999999999858</v>
      </c>
      <c r="K3" s="20" t="s">
        <v>126</v>
      </c>
      <c r="L3" s="57">
        <v>2</v>
      </c>
      <c r="M3" s="57">
        <v>1</v>
      </c>
      <c r="N3" s="55">
        <v>1</v>
      </c>
      <c r="O3" s="55"/>
      <c r="P3" s="55"/>
      <c r="Q3" s="75" t="s">
        <v>22</v>
      </c>
      <c r="R3" s="75"/>
      <c r="S3" s="75"/>
    </row>
    <row r="4" spans="1:19" x14ac:dyDescent="0.25">
      <c r="K4" s="20" t="s">
        <v>127</v>
      </c>
      <c r="L4" s="57">
        <v>1</v>
      </c>
      <c r="M4" s="57">
        <v>1</v>
      </c>
      <c r="N4" s="55">
        <v>1</v>
      </c>
      <c r="O4" s="55"/>
      <c r="P4" s="55"/>
      <c r="Q4" s="75" t="s">
        <v>22</v>
      </c>
      <c r="R4" s="75"/>
      <c r="S4" s="75"/>
    </row>
    <row r="5" spans="1:19" x14ac:dyDescent="0.25">
      <c r="K5" s="20" t="s">
        <v>128</v>
      </c>
      <c r="L5" s="57">
        <v>1</v>
      </c>
      <c r="M5" s="57">
        <v>1</v>
      </c>
      <c r="N5" s="55">
        <v>1</v>
      </c>
      <c r="O5" s="55"/>
      <c r="P5" s="55"/>
      <c r="Q5" s="75" t="s">
        <v>22</v>
      </c>
      <c r="R5" s="75"/>
      <c r="S5" s="75"/>
    </row>
    <row r="6" spans="1:19" x14ac:dyDescent="0.25">
      <c r="K6" s="20" t="s">
        <v>129</v>
      </c>
      <c r="L6" s="57">
        <v>0.5</v>
      </c>
      <c r="M6" s="57">
        <v>0.5</v>
      </c>
      <c r="N6" s="55">
        <v>0.5</v>
      </c>
      <c r="O6" s="55"/>
      <c r="P6" s="55"/>
      <c r="Q6" s="75" t="s">
        <v>22</v>
      </c>
      <c r="R6" s="75"/>
      <c r="S6" s="75"/>
    </row>
    <row r="7" spans="1:19" x14ac:dyDescent="0.25">
      <c r="K7" s="20" t="s">
        <v>130</v>
      </c>
      <c r="L7" s="57">
        <v>1</v>
      </c>
      <c r="M7" s="57">
        <v>1</v>
      </c>
      <c r="N7" s="55"/>
      <c r="O7" s="55">
        <v>1</v>
      </c>
      <c r="P7" s="55"/>
      <c r="Q7" s="75" t="s">
        <v>22</v>
      </c>
      <c r="R7" s="75"/>
      <c r="S7" s="75"/>
    </row>
    <row r="8" spans="1:19" ht="30" x14ac:dyDescent="0.25">
      <c r="K8" s="20" t="s">
        <v>131</v>
      </c>
      <c r="L8" s="57">
        <v>1</v>
      </c>
      <c r="M8" s="57">
        <v>1</v>
      </c>
      <c r="N8" s="55">
        <v>1</v>
      </c>
      <c r="O8" s="55"/>
      <c r="P8" s="55"/>
      <c r="Q8" s="75" t="s">
        <v>14</v>
      </c>
      <c r="R8" s="75"/>
      <c r="S8" s="75"/>
    </row>
    <row r="9" spans="1:19" x14ac:dyDescent="0.25">
      <c r="K9" s="20" t="s">
        <v>132</v>
      </c>
      <c r="L9" s="57">
        <v>1</v>
      </c>
      <c r="M9" s="57">
        <v>0.5</v>
      </c>
      <c r="N9" s="55">
        <v>0.5</v>
      </c>
      <c r="O9" s="55"/>
      <c r="P9" s="55"/>
      <c r="Q9" s="75" t="s">
        <v>24</v>
      </c>
      <c r="R9" s="75"/>
      <c r="S9" s="75"/>
    </row>
    <row r="10" spans="1:19" x14ac:dyDescent="0.25">
      <c r="K10" s="20" t="s">
        <v>133</v>
      </c>
      <c r="L10" s="57">
        <v>2</v>
      </c>
      <c r="M10" s="57">
        <v>2</v>
      </c>
      <c r="N10" s="55"/>
      <c r="O10" s="55">
        <v>2</v>
      </c>
      <c r="P10" s="55"/>
      <c r="Q10" s="75" t="s">
        <v>32</v>
      </c>
      <c r="R10" s="75"/>
      <c r="S10" s="75"/>
    </row>
    <row r="11" spans="1:19" x14ac:dyDescent="0.25">
      <c r="K11" s="20" t="s">
        <v>134</v>
      </c>
      <c r="L11" s="57">
        <v>1</v>
      </c>
      <c r="M11" s="57">
        <v>2</v>
      </c>
      <c r="N11" s="55">
        <v>2</v>
      </c>
      <c r="O11" s="55"/>
      <c r="P11" s="55"/>
      <c r="Q11" s="75" t="s">
        <v>14</v>
      </c>
      <c r="R11" s="75"/>
      <c r="S11" s="75"/>
    </row>
    <row r="12" spans="1:19" x14ac:dyDescent="0.25">
      <c r="K12" s="20" t="s">
        <v>135</v>
      </c>
      <c r="L12" s="57">
        <v>1</v>
      </c>
      <c r="M12" s="57">
        <v>1</v>
      </c>
      <c r="N12" s="55">
        <v>1</v>
      </c>
      <c r="O12" s="55"/>
      <c r="P12" s="55"/>
      <c r="Q12" s="75" t="s">
        <v>22</v>
      </c>
      <c r="R12" s="75"/>
      <c r="S12" s="75"/>
    </row>
    <row r="13" spans="1:19" x14ac:dyDescent="0.25">
      <c r="K13" s="20" t="s">
        <v>263</v>
      </c>
      <c r="L13" s="64">
        <v>1</v>
      </c>
      <c r="M13" s="64">
        <v>1</v>
      </c>
      <c r="N13" s="63"/>
      <c r="O13" s="63"/>
      <c r="P13" s="63">
        <v>1</v>
      </c>
      <c r="Q13" s="83" t="s">
        <v>14</v>
      </c>
      <c r="R13" s="84"/>
      <c r="S13" s="85"/>
    </row>
    <row r="14" spans="1:19" x14ac:dyDescent="0.25">
      <c r="K14" s="20" t="s">
        <v>262</v>
      </c>
      <c r="L14" s="64">
        <v>1</v>
      </c>
      <c r="M14" s="64">
        <v>1</v>
      </c>
      <c r="N14" s="63"/>
      <c r="O14" s="63"/>
      <c r="P14" s="63">
        <v>1</v>
      </c>
      <c r="Q14" s="83" t="s">
        <v>14</v>
      </c>
      <c r="R14" s="84"/>
      <c r="S14" s="85"/>
    </row>
    <row r="15" spans="1:19" x14ac:dyDescent="0.25">
      <c r="K15" s="89"/>
      <c r="L15" s="90"/>
      <c r="M15" s="90"/>
      <c r="N15" s="90"/>
      <c r="O15" s="90"/>
      <c r="P15" s="90"/>
      <c r="Q15" s="90"/>
      <c r="R15" s="90"/>
      <c r="S15" s="91"/>
    </row>
    <row r="16" spans="1:19" ht="21" x14ac:dyDescent="0.35">
      <c r="K16" s="114" t="s">
        <v>40</v>
      </c>
      <c r="L16" s="114"/>
      <c r="M16" s="114"/>
      <c r="N16" s="114"/>
      <c r="O16" s="114"/>
      <c r="P16" s="114"/>
      <c r="Q16" s="114"/>
      <c r="R16" s="114"/>
      <c r="S16" s="114"/>
    </row>
    <row r="17" spans="11:19" x14ac:dyDescent="0.25">
      <c r="K17" s="20" t="s">
        <v>136</v>
      </c>
      <c r="L17" s="57">
        <v>2</v>
      </c>
      <c r="M17" s="57">
        <v>3</v>
      </c>
      <c r="N17" s="55">
        <v>3</v>
      </c>
      <c r="O17" s="55"/>
      <c r="P17" s="55"/>
      <c r="Q17" s="83" t="s">
        <v>44</v>
      </c>
      <c r="R17" s="84"/>
      <c r="S17" s="85"/>
    </row>
    <row r="18" spans="11:19" x14ac:dyDescent="0.25">
      <c r="K18" s="20" t="s">
        <v>137</v>
      </c>
      <c r="L18" s="57">
        <v>0.5</v>
      </c>
      <c r="M18" s="57">
        <v>1</v>
      </c>
      <c r="N18" s="55">
        <v>1</v>
      </c>
      <c r="O18" s="55"/>
      <c r="P18" s="55"/>
      <c r="Q18" s="83" t="s">
        <v>42</v>
      </c>
      <c r="R18" s="84"/>
      <c r="S18" s="85"/>
    </row>
    <row r="19" spans="11:19" x14ac:dyDescent="0.25">
      <c r="K19" s="20" t="s">
        <v>138</v>
      </c>
      <c r="L19" s="57">
        <v>1</v>
      </c>
      <c r="M19" s="57">
        <v>2</v>
      </c>
      <c r="N19" s="55">
        <v>1</v>
      </c>
      <c r="O19" s="55">
        <v>1</v>
      </c>
      <c r="P19" s="55"/>
      <c r="Q19" s="83" t="s">
        <v>42</v>
      </c>
      <c r="R19" s="84"/>
      <c r="S19" s="85"/>
    </row>
    <row r="20" spans="11:19" x14ac:dyDescent="0.25">
      <c r="K20" s="20" t="s">
        <v>139</v>
      </c>
      <c r="L20" s="57">
        <v>4</v>
      </c>
      <c r="M20" s="57">
        <v>7</v>
      </c>
      <c r="N20" s="55">
        <v>1</v>
      </c>
      <c r="O20" s="55">
        <v>2</v>
      </c>
      <c r="P20" s="55">
        <v>4</v>
      </c>
      <c r="Q20" s="83" t="s">
        <v>42</v>
      </c>
      <c r="R20" s="84"/>
      <c r="S20" s="85"/>
    </row>
    <row r="21" spans="11:19" x14ac:dyDescent="0.25">
      <c r="K21" s="20" t="s">
        <v>140</v>
      </c>
      <c r="L21" s="57">
        <v>2</v>
      </c>
      <c r="M21" s="57">
        <v>3</v>
      </c>
      <c r="N21" s="55"/>
      <c r="O21" s="55">
        <v>1</v>
      </c>
      <c r="P21" s="55">
        <v>2</v>
      </c>
      <c r="Q21" s="83" t="s">
        <v>42</v>
      </c>
      <c r="R21" s="84"/>
      <c r="S21" s="85"/>
    </row>
    <row r="22" spans="11:19" x14ac:dyDescent="0.25">
      <c r="K22" s="20" t="s">
        <v>141</v>
      </c>
      <c r="L22" s="59">
        <v>4</v>
      </c>
      <c r="M22" s="57">
        <v>4</v>
      </c>
      <c r="N22" s="55">
        <v>4</v>
      </c>
      <c r="O22" s="55"/>
      <c r="P22" s="55"/>
      <c r="Q22" s="83" t="s">
        <v>44</v>
      </c>
      <c r="R22" s="84"/>
      <c r="S22" s="85"/>
    </row>
    <row r="23" spans="11:19" x14ac:dyDescent="0.25">
      <c r="K23" s="20" t="s">
        <v>142</v>
      </c>
      <c r="L23" s="57">
        <v>3</v>
      </c>
      <c r="M23" s="57">
        <v>3</v>
      </c>
      <c r="N23" s="55">
        <v>1</v>
      </c>
      <c r="O23" s="55">
        <v>1</v>
      </c>
      <c r="P23" s="55">
        <v>1</v>
      </c>
      <c r="Q23" s="83" t="s">
        <v>44</v>
      </c>
      <c r="R23" s="84"/>
      <c r="S23" s="85"/>
    </row>
    <row r="24" spans="11:19" x14ac:dyDescent="0.25">
      <c r="K24" s="20" t="s">
        <v>143</v>
      </c>
      <c r="L24" s="57">
        <v>3</v>
      </c>
      <c r="M24" s="57">
        <v>3</v>
      </c>
      <c r="N24" s="55">
        <v>1</v>
      </c>
      <c r="O24" s="55">
        <v>1</v>
      </c>
      <c r="P24" s="55">
        <v>1</v>
      </c>
      <c r="Q24" s="58"/>
      <c r="R24" s="58" t="s">
        <v>44</v>
      </c>
      <c r="S24" s="58"/>
    </row>
    <row r="25" spans="11:19" x14ac:dyDescent="0.25">
      <c r="K25" s="20" t="s">
        <v>144</v>
      </c>
      <c r="L25" s="57">
        <v>11</v>
      </c>
      <c r="M25" s="57">
        <v>11</v>
      </c>
      <c r="N25" s="55">
        <v>3</v>
      </c>
      <c r="O25" s="55">
        <v>4</v>
      </c>
      <c r="P25" s="55">
        <v>4</v>
      </c>
      <c r="Q25" s="58" t="s">
        <v>42</v>
      </c>
      <c r="R25" s="58" t="s">
        <v>44</v>
      </c>
      <c r="S25" s="58" t="s">
        <v>46</v>
      </c>
    </row>
    <row r="26" spans="11:19" x14ac:dyDescent="0.25">
      <c r="K26" s="20" t="s">
        <v>145</v>
      </c>
      <c r="L26" s="57">
        <v>4</v>
      </c>
      <c r="M26" s="57">
        <v>4</v>
      </c>
      <c r="N26" s="55">
        <v>1</v>
      </c>
      <c r="O26" s="55">
        <v>2</v>
      </c>
      <c r="P26" s="55">
        <v>1</v>
      </c>
      <c r="Q26" s="58" t="s">
        <v>42</v>
      </c>
      <c r="R26" s="58" t="s">
        <v>44</v>
      </c>
      <c r="S26" s="58" t="s">
        <v>46</v>
      </c>
    </row>
    <row r="27" spans="11:19" x14ac:dyDescent="0.25">
      <c r="K27" s="20" t="s">
        <v>146</v>
      </c>
      <c r="L27" s="57">
        <v>11</v>
      </c>
      <c r="M27" s="57">
        <v>11</v>
      </c>
      <c r="N27" s="55">
        <v>5</v>
      </c>
      <c r="O27" s="55">
        <v>4</v>
      </c>
      <c r="P27" s="55">
        <v>2</v>
      </c>
      <c r="Q27" s="58" t="s">
        <v>42</v>
      </c>
      <c r="R27" s="58" t="s">
        <v>44</v>
      </c>
      <c r="S27" s="58" t="s">
        <v>46</v>
      </c>
    </row>
    <row r="28" spans="11:19" x14ac:dyDescent="0.25">
      <c r="K28" s="113"/>
      <c r="L28" s="113"/>
      <c r="M28" s="113"/>
      <c r="N28" s="113"/>
      <c r="O28" s="113"/>
      <c r="P28" s="113"/>
      <c r="Q28" s="58"/>
      <c r="R28" s="58"/>
      <c r="S28" s="58"/>
    </row>
    <row r="29" spans="11:19" ht="21" x14ac:dyDescent="0.35">
      <c r="K29" s="115" t="s">
        <v>54</v>
      </c>
      <c r="L29" s="115"/>
      <c r="M29" s="115"/>
      <c r="N29" s="115"/>
      <c r="O29" s="115"/>
      <c r="P29" s="115"/>
      <c r="Q29" s="115"/>
      <c r="R29" s="115"/>
      <c r="S29" s="115"/>
    </row>
    <row r="30" spans="11:19" x14ac:dyDescent="0.25">
      <c r="K30" s="20" t="s">
        <v>55</v>
      </c>
      <c r="L30" s="55">
        <v>2</v>
      </c>
      <c r="M30" s="55">
        <v>2</v>
      </c>
      <c r="N30" s="55">
        <v>1</v>
      </c>
      <c r="O30" s="55">
        <v>1</v>
      </c>
      <c r="P30" s="55"/>
      <c r="Q30" s="75" t="s">
        <v>56</v>
      </c>
      <c r="R30" s="75"/>
      <c r="S30" s="75"/>
    </row>
    <row r="31" spans="11:19" x14ac:dyDescent="0.25">
      <c r="K31" s="20" t="s">
        <v>61</v>
      </c>
      <c r="L31" s="57">
        <v>5</v>
      </c>
      <c r="M31" s="57">
        <v>5</v>
      </c>
      <c r="N31" s="55">
        <v>2</v>
      </c>
      <c r="O31" s="55">
        <v>2</v>
      </c>
      <c r="P31" s="55">
        <v>1</v>
      </c>
      <c r="Q31" s="75" t="s">
        <v>117</v>
      </c>
      <c r="R31" s="75"/>
      <c r="S31" s="75"/>
    </row>
    <row r="32" spans="11:19" x14ac:dyDescent="0.25">
      <c r="K32" s="20" t="s">
        <v>147</v>
      </c>
      <c r="L32" s="57">
        <v>5</v>
      </c>
      <c r="M32" s="57">
        <v>6</v>
      </c>
      <c r="N32" s="55">
        <v>3</v>
      </c>
      <c r="O32" s="55">
        <v>3</v>
      </c>
      <c r="P32" s="55"/>
      <c r="Q32" s="75" t="s">
        <v>58</v>
      </c>
      <c r="R32" s="75"/>
      <c r="S32" s="75"/>
    </row>
    <row r="33" spans="7:19" x14ac:dyDescent="0.25">
      <c r="K33" s="24" t="s">
        <v>148</v>
      </c>
      <c r="L33" s="57">
        <v>2</v>
      </c>
      <c r="M33" s="57">
        <v>2</v>
      </c>
      <c r="N33" s="55"/>
      <c r="O33" s="55">
        <v>2</v>
      </c>
      <c r="P33" s="55"/>
      <c r="Q33" s="75" t="s">
        <v>60</v>
      </c>
      <c r="R33" s="75"/>
      <c r="S33" s="75"/>
    </row>
    <row r="34" spans="7:19" x14ac:dyDescent="0.25">
      <c r="K34" s="20" t="s">
        <v>149</v>
      </c>
      <c r="L34" s="57">
        <v>3</v>
      </c>
      <c r="M34" s="57">
        <v>3</v>
      </c>
      <c r="N34" s="55"/>
      <c r="O34" s="55">
        <v>3</v>
      </c>
      <c r="P34" s="55"/>
      <c r="Q34" s="75" t="s">
        <v>56</v>
      </c>
      <c r="R34" s="75"/>
      <c r="S34" s="75"/>
    </row>
    <row r="35" spans="7:19" x14ac:dyDescent="0.25">
      <c r="G35" t="s">
        <v>150</v>
      </c>
      <c r="K35" s="20" t="s">
        <v>151</v>
      </c>
      <c r="L35" s="57">
        <v>2</v>
      </c>
      <c r="M35" s="57">
        <v>1</v>
      </c>
      <c r="N35" s="55">
        <v>1</v>
      </c>
      <c r="O35" s="55"/>
      <c r="P35" s="55"/>
      <c r="Q35" s="75" t="s">
        <v>60</v>
      </c>
      <c r="R35" s="75"/>
      <c r="S35" s="75"/>
    </row>
    <row r="36" spans="7:19" x14ac:dyDescent="0.25">
      <c r="K36" s="20" t="s">
        <v>152</v>
      </c>
      <c r="L36" s="57">
        <v>3</v>
      </c>
      <c r="M36" s="57">
        <v>3</v>
      </c>
      <c r="N36" s="55">
        <v>3</v>
      </c>
      <c r="O36" s="55"/>
      <c r="P36" s="55">
        <v>3</v>
      </c>
      <c r="Q36" s="75" t="s">
        <v>60</v>
      </c>
      <c r="R36" s="75"/>
      <c r="S36" s="75"/>
    </row>
    <row r="37" spans="7:19" x14ac:dyDescent="0.25">
      <c r="K37" s="25" t="s">
        <v>153</v>
      </c>
      <c r="L37" s="57">
        <v>3</v>
      </c>
      <c r="M37" s="57">
        <v>6</v>
      </c>
      <c r="N37" s="55">
        <v>2</v>
      </c>
      <c r="O37" s="55">
        <v>4</v>
      </c>
      <c r="P37" s="55"/>
      <c r="Q37" s="75" t="s">
        <v>60</v>
      </c>
      <c r="R37" s="75"/>
      <c r="S37" s="75"/>
    </row>
    <row r="38" spans="7:19" x14ac:dyDescent="0.25">
      <c r="K38" s="25" t="s">
        <v>154</v>
      </c>
      <c r="L38" s="55">
        <v>3</v>
      </c>
      <c r="M38" s="55">
        <v>6</v>
      </c>
      <c r="N38" s="55"/>
      <c r="O38" s="55">
        <v>3</v>
      </c>
      <c r="P38" s="55">
        <v>3</v>
      </c>
      <c r="Q38" s="75" t="s">
        <v>60</v>
      </c>
      <c r="R38" s="75"/>
      <c r="S38" s="75"/>
    </row>
    <row r="39" spans="7:19" x14ac:dyDescent="0.25">
      <c r="K39" s="25" t="s">
        <v>155</v>
      </c>
      <c r="L39" s="55">
        <v>5</v>
      </c>
      <c r="M39" s="55">
        <v>5</v>
      </c>
      <c r="N39" s="55"/>
      <c r="O39" s="55">
        <v>5</v>
      </c>
      <c r="P39" s="55"/>
      <c r="Q39" s="75" t="s">
        <v>60</v>
      </c>
      <c r="R39" s="75"/>
      <c r="S39" s="75"/>
    </row>
    <row r="40" spans="7:19" x14ac:dyDescent="0.25">
      <c r="K40" s="25" t="s">
        <v>156</v>
      </c>
      <c r="L40" s="55">
        <v>1</v>
      </c>
      <c r="M40" s="55">
        <v>1</v>
      </c>
      <c r="N40" s="55"/>
      <c r="O40" s="55"/>
      <c r="P40" s="55">
        <v>1</v>
      </c>
      <c r="Q40" s="75" t="s">
        <v>56</v>
      </c>
      <c r="R40" s="75"/>
      <c r="S40" s="75"/>
    </row>
    <row r="41" spans="7:19" x14ac:dyDescent="0.25">
      <c r="K41" s="25" t="s">
        <v>157</v>
      </c>
      <c r="L41" s="55">
        <v>5</v>
      </c>
      <c r="M41" s="55">
        <v>7</v>
      </c>
      <c r="N41" s="55"/>
      <c r="O41" s="55">
        <v>1</v>
      </c>
      <c r="P41" s="55">
        <v>6</v>
      </c>
      <c r="Q41" s="75" t="s">
        <v>60</v>
      </c>
      <c r="R41" s="75"/>
      <c r="S41" s="75"/>
    </row>
    <row r="42" spans="7:19" x14ac:dyDescent="0.25">
      <c r="K42" s="25" t="s">
        <v>158</v>
      </c>
      <c r="L42" s="55">
        <v>2</v>
      </c>
      <c r="M42" s="55">
        <v>2</v>
      </c>
      <c r="N42" s="55"/>
      <c r="O42" s="55">
        <v>2</v>
      </c>
      <c r="P42" s="55"/>
      <c r="Q42" s="75" t="s">
        <v>60</v>
      </c>
      <c r="R42" s="75"/>
      <c r="S42" s="75"/>
    </row>
    <row r="43" spans="7:19" x14ac:dyDescent="0.25">
      <c r="K43" s="25" t="s">
        <v>159</v>
      </c>
      <c r="L43" s="55">
        <v>1</v>
      </c>
      <c r="M43" s="55">
        <v>1</v>
      </c>
      <c r="N43" s="55"/>
      <c r="O43" s="55"/>
      <c r="P43" s="55">
        <v>1</v>
      </c>
      <c r="Q43" s="75" t="s">
        <v>56</v>
      </c>
      <c r="R43" s="75"/>
      <c r="S43" s="75"/>
    </row>
    <row r="44" spans="7:19" x14ac:dyDescent="0.25">
      <c r="K44" s="25" t="s">
        <v>160</v>
      </c>
      <c r="L44" s="55">
        <v>1</v>
      </c>
      <c r="M44" s="55">
        <v>1</v>
      </c>
      <c r="N44" s="55"/>
      <c r="O44" s="55"/>
      <c r="P44" s="55">
        <v>1</v>
      </c>
      <c r="Q44" s="75" t="s">
        <v>161</v>
      </c>
      <c r="R44" s="75"/>
      <c r="S44" s="75"/>
    </row>
    <row r="45" spans="7:19" x14ac:dyDescent="0.25">
      <c r="K45" s="25" t="s">
        <v>162</v>
      </c>
      <c r="L45" s="55">
        <v>3</v>
      </c>
      <c r="M45" s="55">
        <v>3</v>
      </c>
      <c r="N45" s="55"/>
      <c r="O45" s="55">
        <v>2</v>
      </c>
      <c r="P45" s="55">
        <v>1</v>
      </c>
      <c r="Q45" s="75" t="s">
        <v>161</v>
      </c>
      <c r="R45" s="75"/>
      <c r="S45" s="75"/>
    </row>
    <row r="46" spans="7:19" x14ac:dyDescent="0.25">
      <c r="K46" s="25" t="s">
        <v>163</v>
      </c>
      <c r="L46" s="55">
        <v>3</v>
      </c>
      <c r="M46" s="55">
        <v>3</v>
      </c>
      <c r="N46" s="55"/>
      <c r="O46" s="55">
        <v>2</v>
      </c>
      <c r="P46" s="55">
        <v>1</v>
      </c>
      <c r="Q46" s="75" t="s">
        <v>164</v>
      </c>
      <c r="R46" s="75"/>
      <c r="S46" s="75"/>
    </row>
    <row r="47" spans="7:19" x14ac:dyDescent="0.25">
      <c r="K47" s="83"/>
      <c r="L47" s="84"/>
      <c r="M47" s="84"/>
      <c r="N47" s="84"/>
      <c r="O47" s="84"/>
      <c r="P47" s="84"/>
      <c r="Q47" s="84"/>
      <c r="R47" s="84"/>
      <c r="S47" s="85"/>
    </row>
    <row r="48" spans="7:19" x14ac:dyDescent="0.25">
      <c r="K48" s="47"/>
      <c r="L48" s="48"/>
      <c r="M48" s="48"/>
      <c r="N48" s="48"/>
      <c r="O48" s="48"/>
      <c r="P48" s="48"/>
      <c r="Q48" s="48"/>
      <c r="R48" s="48"/>
      <c r="S48" s="49"/>
    </row>
    <row r="49" spans="11:19" x14ac:dyDescent="0.25">
      <c r="K49" s="26" t="s">
        <v>77</v>
      </c>
      <c r="L49" s="55">
        <v>3</v>
      </c>
      <c r="M49" s="55">
        <v>4</v>
      </c>
      <c r="N49" s="35">
        <v>1</v>
      </c>
      <c r="O49" s="35">
        <v>1</v>
      </c>
      <c r="P49" s="35">
        <v>2</v>
      </c>
      <c r="Q49" s="75"/>
      <c r="R49" s="75"/>
      <c r="S49" s="75"/>
    </row>
    <row r="50" spans="11:19" x14ac:dyDescent="0.25">
      <c r="K50" s="26" t="s">
        <v>78</v>
      </c>
      <c r="L50" s="55">
        <v>34</v>
      </c>
      <c r="M50" s="55">
        <v>35</v>
      </c>
      <c r="N50" s="35">
        <f>M50/3</f>
        <v>11.666666666666666</v>
      </c>
      <c r="O50" s="35">
        <f>M50/3</f>
        <v>11.666666666666666</v>
      </c>
      <c r="P50" s="35">
        <f>M50/3</f>
        <v>11.666666666666666</v>
      </c>
      <c r="Q50" s="75"/>
      <c r="R50" s="75"/>
      <c r="S50" s="75"/>
    </row>
    <row r="51" spans="11:19" x14ac:dyDescent="0.25">
      <c r="K51" s="27" t="s">
        <v>79</v>
      </c>
      <c r="L51" s="23">
        <f>SUM(L3:L50)</f>
        <v>145</v>
      </c>
      <c r="M51" s="23">
        <f>SUM(M3:M50)</f>
        <v>161</v>
      </c>
      <c r="N51" s="58">
        <f>SUM(N3:N50)</f>
        <v>53.666666666666664</v>
      </c>
      <c r="O51" s="58">
        <f t="shared" ref="O51:P51" si="1">SUM(O3:O50)</f>
        <v>61.666666666666664</v>
      </c>
      <c r="P51" s="58">
        <f t="shared" si="1"/>
        <v>48.666666666666664</v>
      </c>
      <c r="Q51" s="75"/>
      <c r="R51" s="75"/>
      <c r="S51" s="75"/>
    </row>
  </sheetData>
  <mergeCells count="44">
    <mergeCell ref="Q46:S46"/>
    <mergeCell ref="Q19:S19"/>
    <mergeCell ref="Q20:S20"/>
    <mergeCell ref="Q21:S21"/>
    <mergeCell ref="Q22:S22"/>
    <mergeCell ref="Q23:S23"/>
    <mergeCell ref="Q30:S30"/>
    <mergeCell ref="Q39:S39"/>
    <mergeCell ref="K29:S29"/>
    <mergeCell ref="Q7:S7"/>
    <mergeCell ref="Q8:S8"/>
    <mergeCell ref="Q12:S12"/>
    <mergeCell ref="K28:P28"/>
    <mergeCell ref="Q14:S14"/>
    <mergeCell ref="Q13:S13"/>
    <mergeCell ref="K15:S15"/>
    <mergeCell ref="Q9:S9"/>
    <mergeCell ref="Q10:S10"/>
    <mergeCell ref="Q11:S11"/>
    <mergeCell ref="Q17:S17"/>
    <mergeCell ref="Q18:S18"/>
    <mergeCell ref="K16:S16"/>
    <mergeCell ref="Q49:S51"/>
    <mergeCell ref="Q31:S31"/>
    <mergeCell ref="Q32:S32"/>
    <mergeCell ref="Q33:S33"/>
    <mergeCell ref="Q34:S34"/>
    <mergeCell ref="Q35:S35"/>
    <mergeCell ref="Q36:S36"/>
    <mergeCell ref="Q37:S37"/>
    <mergeCell ref="Q38:S38"/>
    <mergeCell ref="Q43:S43"/>
    <mergeCell ref="Q44:S44"/>
    <mergeCell ref="Q45:S45"/>
    <mergeCell ref="K47:S47"/>
    <mergeCell ref="Q40:S40"/>
    <mergeCell ref="Q41:S41"/>
    <mergeCell ref="Q42:S42"/>
    <mergeCell ref="Q1:S1"/>
    <mergeCell ref="Q3:S3"/>
    <mergeCell ref="Q4:S4"/>
    <mergeCell ref="Q5:S5"/>
    <mergeCell ref="Q6:S6"/>
    <mergeCell ref="K2:S2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5E39A-278D-40E8-8D1C-C96D81DBFDFA}">
  <dimension ref="A1:S43"/>
  <sheetViews>
    <sheetView topLeftCell="C16" zoomScale="90" zoomScaleNormal="90" workbookViewId="0">
      <selection activeCell="O23" sqref="O23"/>
    </sheetView>
  </sheetViews>
  <sheetFormatPr defaultRowHeight="15" x14ac:dyDescent="0.25"/>
  <cols>
    <col min="1" max="1" width="24.42578125" bestFit="1" customWidth="1"/>
    <col min="2" max="4" width="7.5703125" bestFit="1" customWidth="1"/>
    <col min="11" max="11" width="48.85546875" customWidth="1"/>
    <col min="12" max="12" width="23.85546875" bestFit="1" customWidth="1"/>
    <col min="13" max="13" width="20.42578125" bestFit="1" customWidth="1"/>
    <col min="16" max="16" width="9.7109375" customWidth="1"/>
    <col min="19" max="19" width="11" customWidth="1"/>
  </cols>
  <sheetData>
    <row r="1" spans="1:19" x14ac:dyDescent="0.25">
      <c r="B1" t="s">
        <v>0</v>
      </c>
      <c r="C1" s="4">
        <v>43976</v>
      </c>
      <c r="D1" s="4">
        <v>43977</v>
      </c>
      <c r="E1" s="4">
        <v>43978</v>
      </c>
      <c r="K1" s="27" t="s">
        <v>1</v>
      </c>
      <c r="L1" s="27" t="s">
        <v>2</v>
      </c>
      <c r="M1" s="27" t="s">
        <v>3</v>
      </c>
      <c r="N1" s="38" t="s">
        <v>4</v>
      </c>
      <c r="O1" s="38" t="s">
        <v>5</v>
      </c>
      <c r="P1" s="38" t="s">
        <v>6</v>
      </c>
      <c r="Q1" s="109" t="s">
        <v>7</v>
      </c>
      <c r="R1" s="75"/>
      <c r="S1" s="75"/>
    </row>
    <row r="2" spans="1:19" ht="21" x14ac:dyDescent="0.35">
      <c r="A2" s="3" t="s">
        <v>8</v>
      </c>
      <c r="B2">
        <f>L43</f>
        <v>140</v>
      </c>
      <c r="C2">
        <f>B2-B2/3</f>
        <v>93.333333333333343</v>
      </c>
      <c r="D2">
        <f>C2-B2/3</f>
        <v>46.666666666666679</v>
      </c>
      <c r="E2">
        <f>D2-B2/3</f>
        <v>0</v>
      </c>
      <c r="K2" s="112" t="s">
        <v>9</v>
      </c>
      <c r="L2" s="112"/>
      <c r="M2" s="112"/>
      <c r="N2" s="112"/>
      <c r="O2" s="112"/>
      <c r="P2" s="112"/>
      <c r="Q2" s="112"/>
      <c r="R2" s="112"/>
      <c r="S2" s="112"/>
    </row>
    <row r="3" spans="1:19" x14ac:dyDescent="0.25">
      <c r="A3" s="3" t="s">
        <v>10</v>
      </c>
      <c r="B3">
        <f>M43</f>
        <v>165</v>
      </c>
      <c r="C3" s="39">
        <f>B3-N43</f>
        <v>120.33333333333334</v>
      </c>
      <c r="D3" s="39">
        <f>C3-O43</f>
        <v>63.666666666666679</v>
      </c>
      <c r="E3" s="39">
        <f>D3-P43</f>
        <v>1.0000000000000142</v>
      </c>
      <c r="K3" s="20" t="s">
        <v>165</v>
      </c>
      <c r="L3" s="57">
        <v>1</v>
      </c>
      <c r="M3" s="57">
        <v>1</v>
      </c>
      <c r="N3" s="55">
        <v>1</v>
      </c>
      <c r="O3" s="55"/>
      <c r="P3" s="55"/>
      <c r="Q3" s="75" t="s">
        <v>14</v>
      </c>
      <c r="R3" s="75"/>
      <c r="S3" s="75"/>
    </row>
    <row r="4" spans="1:19" ht="30" x14ac:dyDescent="0.25">
      <c r="K4" s="20" t="s">
        <v>166</v>
      </c>
      <c r="L4" s="57">
        <v>1</v>
      </c>
      <c r="M4" s="57">
        <v>1</v>
      </c>
      <c r="N4" s="55">
        <v>1</v>
      </c>
      <c r="O4" s="55"/>
      <c r="P4" s="55"/>
      <c r="Q4" s="75" t="s">
        <v>14</v>
      </c>
      <c r="R4" s="75"/>
      <c r="S4" s="75"/>
    </row>
    <row r="5" spans="1:19" x14ac:dyDescent="0.25">
      <c r="K5" s="20" t="s">
        <v>167</v>
      </c>
      <c r="L5" s="57">
        <v>1</v>
      </c>
      <c r="M5" s="57">
        <v>1</v>
      </c>
      <c r="N5" s="55"/>
      <c r="O5" s="55"/>
      <c r="P5" s="55">
        <v>1</v>
      </c>
      <c r="Q5" s="75" t="s">
        <v>14</v>
      </c>
      <c r="R5" s="75"/>
      <c r="S5" s="75"/>
    </row>
    <row r="6" spans="1:19" ht="30" x14ac:dyDescent="0.25">
      <c r="K6" s="20" t="s">
        <v>168</v>
      </c>
      <c r="L6" s="57">
        <v>2</v>
      </c>
      <c r="M6" s="57">
        <v>1</v>
      </c>
      <c r="N6" s="55">
        <v>1</v>
      </c>
      <c r="O6" s="55"/>
      <c r="P6" s="55"/>
      <c r="Q6" s="113" t="s">
        <v>169</v>
      </c>
      <c r="R6" s="113"/>
      <c r="S6" s="113"/>
    </row>
    <row r="7" spans="1:19" x14ac:dyDescent="0.25">
      <c r="K7" s="20" t="s">
        <v>170</v>
      </c>
      <c r="L7" s="57">
        <v>3</v>
      </c>
      <c r="M7" s="57">
        <v>3</v>
      </c>
      <c r="N7" s="55">
        <v>1</v>
      </c>
      <c r="O7" s="55">
        <v>2</v>
      </c>
      <c r="P7" s="55"/>
      <c r="Q7" s="75" t="s">
        <v>171</v>
      </c>
      <c r="R7" s="75"/>
      <c r="S7" s="75"/>
    </row>
    <row r="8" spans="1:19" x14ac:dyDescent="0.25">
      <c r="K8" s="20" t="s">
        <v>129</v>
      </c>
      <c r="L8" s="57">
        <v>1</v>
      </c>
      <c r="M8" s="57">
        <v>1</v>
      </c>
      <c r="N8" s="55"/>
      <c r="O8" s="55">
        <v>1</v>
      </c>
      <c r="P8" s="55"/>
      <c r="Q8" s="75" t="s">
        <v>24</v>
      </c>
      <c r="R8" s="75"/>
      <c r="S8" s="75"/>
    </row>
    <row r="9" spans="1:19" x14ac:dyDescent="0.25">
      <c r="K9" s="20" t="s">
        <v>130</v>
      </c>
      <c r="L9" s="57">
        <v>2</v>
      </c>
      <c r="M9" s="57">
        <v>2</v>
      </c>
      <c r="N9" s="55"/>
      <c r="O9" s="55">
        <v>2</v>
      </c>
      <c r="P9" s="55"/>
      <c r="Q9" s="75" t="s">
        <v>24</v>
      </c>
      <c r="R9" s="75"/>
      <c r="S9" s="75"/>
    </row>
    <row r="10" spans="1:19" ht="30" x14ac:dyDescent="0.25">
      <c r="K10" s="20" t="s">
        <v>131</v>
      </c>
      <c r="L10" s="57">
        <v>3</v>
      </c>
      <c r="M10" s="57">
        <v>3</v>
      </c>
      <c r="N10" s="55"/>
      <c r="O10" s="55"/>
      <c r="P10" s="55">
        <v>3</v>
      </c>
      <c r="Q10" s="75" t="s">
        <v>14</v>
      </c>
      <c r="R10" s="75"/>
      <c r="S10" s="75"/>
    </row>
    <row r="11" spans="1:19" ht="30" x14ac:dyDescent="0.25">
      <c r="K11" s="20" t="s">
        <v>230</v>
      </c>
      <c r="L11" s="63">
        <v>1</v>
      </c>
      <c r="M11" s="63">
        <v>1</v>
      </c>
      <c r="N11" s="63">
        <v>1</v>
      </c>
      <c r="O11" s="63"/>
      <c r="P11" s="63"/>
      <c r="Q11" s="82" t="s">
        <v>14</v>
      </c>
      <c r="R11" s="82"/>
      <c r="S11" s="82"/>
    </row>
    <row r="12" spans="1:19" ht="30" x14ac:dyDescent="0.25">
      <c r="K12" s="20" t="s">
        <v>231</v>
      </c>
      <c r="L12" s="63">
        <v>1</v>
      </c>
      <c r="M12" s="63">
        <v>1</v>
      </c>
      <c r="N12" s="63">
        <v>1</v>
      </c>
      <c r="O12" s="63"/>
      <c r="P12" s="63"/>
      <c r="Q12" s="82" t="s">
        <v>14</v>
      </c>
      <c r="R12" s="82"/>
      <c r="S12" s="82"/>
    </row>
    <row r="13" spans="1:19" ht="30" x14ac:dyDescent="0.25">
      <c r="K13" s="20" t="s">
        <v>232</v>
      </c>
      <c r="L13" s="63">
        <v>1</v>
      </c>
      <c r="M13" s="63">
        <v>1</v>
      </c>
      <c r="N13" s="63">
        <v>1</v>
      </c>
      <c r="O13" s="63"/>
      <c r="P13" s="63"/>
      <c r="Q13" s="82" t="s">
        <v>14</v>
      </c>
      <c r="R13" s="82"/>
      <c r="S13" s="82"/>
    </row>
    <row r="14" spans="1:19" ht="45" x14ac:dyDescent="0.25">
      <c r="K14" s="20" t="s">
        <v>233</v>
      </c>
      <c r="L14" s="63">
        <v>1</v>
      </c>
      <c r="M14" s="63">
        <v>1</v>
      </c>
      <c r="N14" s="63">
        <v>1</v>
      </c>
      <c r="O14" s="63"/>
      <c r="P14" s="63"/>
      <c r="Q14" s="82" t="s">
        <v>14</v>
      </c>
      <c r="R14" s="82"/>
      <c r="S14" s="82"/>
    </row>
    <row r="15" spans="1:19" x14ac:dyDescent="0.25">
      <c r="K15" s="89"/>
      <c r="L15" s="90"/>
      <c r="M15" s="90"/>
      <c r="N15" s="90"/>
      <c r="O15" s="90"/>
      <c r="P15" s="90"/>
      <c r="Q15" s="90"/>
      <c r="R15" s="90"/>
      <c r="S15" s="91"/>
    </row>
    <row r="16" spans="1:19" ht="21" x14ac:dyDescent="0.35">
      <c r="K16" s="116" t="s">
        <v>40</v>
      </c>
      <c r="L16" s="117"/>
      <c r="M16" s="117"/>
      <c r="N16" s="117"/>
      <c r="O16" s="117"/>
      <c r="P16" s="117"/>
      <c r="Q16" s="117"/>
      <c r="R16" s="117"/>
      <c r="S16" s="118"/>
    </row>
    <row r="17" spans="11:19" x14ac:dyDescent="0.25">
      <c r="K17" s="20" t="s">
        <v>172</v>
      </c>
      <c r="L17" s="64">
        <v>3</v>
      </c>
      <c r="M17" s="64">
        <v>3</v>
      </c>
      <c r="N17" s="63">
        <v>1</v>
      </c>
      <c r="O17" s="63">
        <v>2</v>
      </c>
      <c r="P17" s="63"/>
      <c r="Q17" s="83" t="s">
        <v>42</v>
      </c>
      <c r="R17" s="84"/>
      <c r="S17" s="85"/>
    </row>
    <row r="18" spans="11:19" x14ac:dyDescent="0.25">
      <c r="K18" s="20" t="s">
        <v>173</v>
      </c>
      <c r="L18" s="64" t="s">
        <v>174</v>
      </c>
      <c r="M18" s="64">
        <v>1</v>
      </c>
      <c r="N18" s="63">
        <v>1</v>
      </c>
      <c r="O18" s="63"/>
      <c r="P18" s="63"/>
      <c r="Q18" s="83" t="s">
        <v>42</v>
      </c>
      <c r="R18" s="84"/>
      <c r="S18" s="85"/>
    </row>
    <row r="19" spans="11:19" x14ac:dyDescent="0.25">
      <c r="K19" s="20" t="s">
        <v>175</v>
      </c>
      <c r="L19" s="57">
        <v>5</v>
      </c>
      <c r="M19" s="57">
        <v>5</v>
      </c>
      <c r="N19" s="55">
        <v>2</v>
      </c>
      <c r="O19" s="55"/>
      <c r="P19" s="55">
        <v>3</v>
      </c>
      <c r="Q19" s="75" t="s">
        <v>42</v>
      </c>
      <c r="R19" s="75"/>
      <c r="S19" s="75"/>
    </row>
    <row r="20" spans="11:19" ht="30" x14ac:dyDescent="0.25">
      <c r="K20" s="20" t="s">
        <v>176</v>
      </c>
      <c r="L20" s="57">
        <v>8</v>
      </c>
      <c r="M20" s="57">
        <v>15</v>
      </c>
      <c r="N20" s="55">
        <v>4</v>
      </c>
      <c r="O20" s="55">
        <v>7</v>
      </c>
      <c r="P20" s="55">
        <v>4</v>
      </c>
      <c r="Q20" s="75" t="s">
        <v>177</v>
      </c>
      <c r="R20" s="75"/>
      <c r="S20" s="75"/>
    </row>
    <row r="21" spans="11:19" x14ac:dyDescent="0.25">
      <c r="K21" s="20" t="s">
        <v>178</v>
      </c>
      <c r="L21" s="57">
        <v>3</v>
      </c>
      <c r="M21" s="57">
        <v>3</v>
      </c>
      <c r="N21" s="55">
        <v>1</v>
      </c>
      <c r="O21" s="55"/>
      <c r="P21" s="55">
        <v>2</v>
      </c>
      <c r="Q21" s="54" t="s">
        <v>42</v>
      </c>
      <c r="R21" s="54" t="s">
        <v>46</v>
      </c>
      <c r="S21" s="54" t="s">
        <v>44</v>
      </c>
    </row>
    <row r="22" spans="11:19" ht="30" x14ac:dyDescent="0.25">
      <c r="K22" s="20" t="s">
        <v>179</v>
      </c>
      <c r="L22" s="57">
        <v>3</v>
      </c>
      <c r="M22" s="57">
        <v>5</v>
      </c>
      <c r="N22" s="55">
        <v>2</v>
      </c>
      <c r="O22" s="55">
        <v>2</v>
      </c>
      <c r="P22" s="55">
        <v>1</v>
      </c>
      <c r="Q22" s="83" t="s">
        <v>42</v>
      </c>
      <c r="R22" s="84"/>
      <c r="S22" s="85"/>
    </row>
    <row r="23" spans="11:19" ht="30" x14ac:dyDescent="0.25">
      <c r="K23" s="20" t="s">
        <v>180</v>
      </c>
      <c r="L23" s="57">
        <v>7</v>
      </c>
      <c r="M23" s="57">
        <v>7</v>
      </c>
      <c r="N23" s="55">
        <v>3</v>
      </c>
      <c r="O23" s="55">
        <v>1</v>
      </c>
      <c r="P23" s="55">
        <v>3</v>
      </c>
      <c r="Q23" s="83" t="s">
        <v>42</v>
      </c>
      <c r="R23" s="84"/>
      <c r="S23" s="85"/>
    </row>
    <row r="24" spans="11:19" ht="30" x14ac:dyDescent="0.25">
      <c r="K24" s="20" t="s">
        <v>181</v>
      </c>
      <c r="L24" s="57">
        <v>12</v>
      </c>
      <c r="M24" s="57">
        <v>12</v>
      </c>
      <c r="N24" s="55">
        <v>4</v>
      </c>
      <c r="O24" s="55">
        <v>5</v>
      </c>
      <c r="P24" s="55">
        <v>3</v>
      </c>
      <c r="Q24" s="54" t="s">
        <v>44</v>
      </c>
      <c r="R24" s="54" t="s">
        <v>46</v>
      </c>
      <c r="S24" s="54" t="s">
        <v>42</v>
      </c>
    </row>
    <row r="25" spans="11:19" x14ac:dyDescent="0.25">
      <c r="K25" s="20" t="s">
        <v>182</v>
      </c>
      <c r="L25" s="57">
        <v>8</v>
      </c>
      <c r="M25" s="57">
        <v>11</v>
      </c>
      <c r="N25" s="55">
        <v>3</v>
      </c>
      <c r="O25" s="55">
        <v>2</v>
      </c>
      <c r="P25" s="55">
        <v>5</v>
      </c>
      <c r="Q25" s="75" t="s">
        <v>42</v>
      </c>
      <c r="R25" s="75"/>
      <c r="S25" s="75"/>
    </row>
    <row r="26" spans="11:19" x14ac:dyDescent="0.25">
      <c r="K26" s="89"/>
      <c r="L26" s="90"/>
      <c r="M26" s="90"/>
      <c r="N26" s="90"/>
      <c r="O26" s="90"/>
      <c r="P26" s="90"/>
      <c r="Q26" s="90"/>
      <c r="R26" s="90"/>
      <c r="S26" s="91"/>
    </row>
    <row r="27" spans="11:19" ht="21" x14ac:dyDescent="0.35">
      <c r="K27" s="115" t="s">
        <v>54</v>
      </c>
      <c r="L27" s="115"/>
      <c r="M27" s="115"/>
      <c r="N27" s="115"/>
      <c r="O27" s="115"/>
      <c r="P27" s="115"/>
      <c r="Q27" s="115"/>
      <c r="R27" s="115"/>
      <c r="S27" s="115"/>
    </row>
    <row r="28" spans="11:19" x14ac:dyDescent="0.25">
      <c r="K28" s="20" t="s">
        <v>55</v>
      </c>
      <c r="L28" s="57">
        <v>2</v>
      </c>
      <c r="M28" s="57">
        <v>2</v>
      </c>
      <c r="N28" s="55">
        <v>2</v>
      </c>
      <c r="O28" s="55"/>
      <c r="P28" s="55"/>
      <c r="Q28" s="75" t="s">
        <v>56</v>
      </c>
      <c r="R28" s="75"/>
      <c r="S28" s="75"/>
    </row>
    <row r="29" spans="11:19" ht="30" x14ac:dyDescent="0.25">
      <c r="K29" s="20" t="s">
        <v>183</v>
      </c>
      <c r="L29" s="57">
        <v>2</v>
      </c>
      <c r="M29" s="57">
        <v>2</v>
      </c>
      <c r="N29" s="55"/>
      <c r="O29" s="55">
        <v>2</v>
      </c>
      <c r="P29" s="55"/>
      <c r="Q29" s="82" t="s">
        <v>58</v>
      </c>
      <c r="R29" s="82"/>
      <c r="S29" s="82"/>
    </row>
    <row r="30" spans="11:19" x14ac:dyDescent="0.25">
      <c r="K30" s="20" t="s">
        <v>184</v>
      </c>
      <c r="L30" s="57">
        <v>5</v>
      </c>
      <c r="M30" s="57">
        <v>7</v>
      </c>
      <c r="N30" s="55"/>
      <c r="O30" s="55">
        <v>7</v>
      </c>
      <c r="P30" s="55"/>
      <c r="Q30" s="75" t="s">
        <v>116</v>
      </c>
      <c r="R30" s="75"/>
      <c r="S30" s="75"/>
    </row>
    <row r="31" spans="11:19" x14ac:dyDescent="0.25">
      <c r="K31" s="20" t="s">
        <v>185</v>
      </c>
      <c r="L31" s="57">
        <v>3</v>
      </c>
      <c r="M31" s="57">
        <v>5</v>
      </c>
      <c r="N31" s="55"/>
      <c r="O31" s="55"/>
      <c r="P31" s="55">
        <v>5</v>
      </c>
      <c r="Q31" s="75" t="s">
        <v>56</v>
      </c>
      <c r="R31" s="75"/>
      <c r="S31" s="75"/>
    </row>
    <row r="32" spans="11:19" x14ac:dyDescent="0.25">
      <c r="K32" s="20" t="s">
        <v>186</v>
      </c>
      <c r="L32" s="57">
        <v>1</v>
      </c>
      <c r="M32" s="57">
        <v>1</v>
      </c>
      <c r="N32" s="55"/>
      <c r="O32" s="55">
        <v>1</v>
      </c>
      <c r="P32" s="55"/>
      <c r="Q32" s="75" t="s">
        <v>56</v>
      </c>
      <c r="R32" s="75"/>
      <c r="S32" s="75"/>
    </row>
    <row r="33" spans="6:19" x14ac:dyDescent="0.25">
      <c r="K33" s="25" t="s">
        <v>187</v>
      </c>
      <c r="L33" s="57">
        <v>5</v>
      </c>
      <c r="M33" s="57">
        <v>3</v>
      </c>
      <c r="N33" s="55"/>
      <c r="O33" s="55"/>
      <c r="P33" s="55">
        <v>3</v>
      </c>
      <c r="Q33" s="75" t="s">
        <v>58</v>
      </c>
      <c r="R33" s="75"/>
      <c r="S33" s="75"/>
    </row>
    <row r="34" spans="6:19" x14ac:dyDescent="0.25">
      <c r="K34" s="25" t="s">
        <v>188</v>
      </c>
      <c r="L34" s="55">
        <v>5</v>
      </c>
      <c r="M34" s="55">
        <v>2</v>
      </c>
      <c r="N34" s="55"/>
      <c r="O34" s="55">
        <v>2</v>
      </c>
      <c r="P34" s="55"/>
      <c r="Q34" s="75" t="s">
        <v>189</v>
      </c>
      <c r="R34" s="75"/>
      <c r="S34" s="75"/>
    </row>
    <row r="35" spans="6:19" x14ac:dyDescent="0.25">
      <c r="K35" s="25" t="s">
        <v>190</v>
      </c>
      <c r="L35" s="55">
        <v>8</v>
      </c>
      <c r="M35" s="55">
        <v>20</v>
      </c>
      <c r="N35" s="55"/>
      <c r="O35" s="55">
        <v>8</v>
      </c>
      <c r="P35" s="55">
        <v>12</v>
      </c>
      <c r="Q35" s="75" t="s">
        <v>119</v>
      </c>
      <c r="R35" s="75"/>
      <c r="S35" s="75"/>
    </row>
    <row r="36" spans="6:19" x14ac:dyDescent="0.25">
      <c r="F36" s="60"/>
      <c r="K36" s="25" t="s">
        <v>191</v>
      </c>
      <c r="L36" s="55">
        <v>1</v>
      </c>
      <c r="M36" s="55">
        <v>1</v>
      </c>
      <c r="N36" s="55"/>
      <c r="O36" s="55"/>
      <c r="P36" s="55">
        <v>1</v>
      </c>
      <c r="Q36" s="75" t="s">
        <v>60</v>
      </c>
      <c r="R36" s="75"/>
      <c r="S36" s="75"/>
    </row>
    <row r="37" spans="6:19" x14ac:dyDescent="0.25">
      <c r="K37" s="25" t="s">
        <v>192</v>
      </c>
      <c r="L37" s="55">
        <v>3</v>
      </c>
      <c r="M37" s="55">
        <v>3</v>
      </c>
      <c r="N37" s="55"/>
      <c r="O37" s="55"/>
      <c r="P37" s="55">
        <v>3</v>
      </c>
      <c r="Q37" s="75" t="s">
        <v>58</v>
      </c>
      <c r="R37" s="75"/>
      <c r="S37" s="75"/>
    </row>
    <row r="38" spans="6:19" x14ac:dyDescent="0.25">
      <c r="K38" s="62" t="s">
        <v>214</v>
      </c>
      <c r="L38" s="61">
        <v>1</v>
      </c>
      <c r="M38" s="61">
        <v>1</v>
      </c>
      <c r="N38" s="61">
        <v>1</v>
      </c>
      <c r="O38" s="61"/>
      <c r="P38" s="61"/>
      <c r="Q38" s="83" t="s">
        <v>56</v>
      </c>
      <c r="R38" s="84"/>
      <c r="S38" s="85"/>
    </row>
    <row r="39" spans="6:19" x14ac:dyDescent="0.25">
      <c r="K39" s="83"/>
      <c r="L39" s="84"/>
      <c r="M39" s="84"/>
      <c r="N39" s="84"/>
      <c r="O39" s="84"/>
      <c r="P39" s="84"/>
      <c r="Q39" s="84"/>
      <c r="R39" s="84"/>
      <c r="S39" s="85"/>
    </row>
    <row r="40" spans="6:19" x14ac:dyDescent="0.25">
      <c r="K40" s="119"/>
      <c r="L40" s="120"/>
      <c r="M40" s="120"/>
      <c r="N40" s="120"/>
      <c r="O40" s="120"/>
      <c r="P40" s="120"/>
      <c r="Q40" s="120"/>
      <c r="R40" s="120"/>
      <c r="S40" s="121"/>
    </row>
    <row r="41" spans="6:19" x14ac:dyDescent="0.25">
      <c r="K41" s="26" t="s">
        <v>77</v>
      </c>
      <c r="L41" s="55">
        <v>3</v>
      </c>
      <c r="M41" s="55">
        <v>4</v>
      </c>
      <c r="N41" s="35">
        <v>1</v>
      </c>
      <c r="O41" s="35">
        <v>1</v>
      </c>
      <c r="P41" s="35">
        <v>2</v>
      </c>
      <c r="Q41" s="75"/>
      <c r="R41" s="75"/>
      <c r="S41" s="75"/>
    </row>
    <row r="42" spans="6:19" x14ac:dyDescent="0.25">
      <c r="K42" s="26" t="s">
        <v>78</v>
      </c>
      <c r="L42" s="55">
        <v>34</v>
      </c>
      <c r="M42" s="55">
        <v>35</v>
      </c>
      <c r="N42" s="35">
        <f>M42/3</f>
        <v>11.666666666666666</v>
      </c>
      <c r="O42" s="35">
        <f>M42/3</f>
        <v>11.666666666666666</v>
      </c>
      <c r="P42" s="35">
        <f>M42/3</f>
        <v>11.666666666666666</v>
      </c>
      <c r="Q42" s="75"/>
      <c r="R42" s="75"/>
      <c r="S42" s="75"/>
    </row>
    <row r="43" spans="6:19" x14ac:dyDescent="0.25">
      <c r="K43" s="27" t="s">
        <v>79</v>
      </c>
      <c r="L43" s="23">
        <f>SUM(L3:L42)</f>
        <v>140</v>
      </c>
      <c r="M43" s="23">
        <f>SUM(M3:M42)</f>
        <v>165</v>
      </c>
      <c r="N43" s="58">
        <f>SUM(N3:N42)</f>
        <v>44.666666666666664</v>
      </c>
      <c r="O43" s="58">
        <f t="shared" ref="O43:P43" si="0">SUM(O3:O42)</f>
        <v>56.666666666666664</v>
      </c>
      <c r="P43" s="58">
        <f t="shared" si="0"/>
        <v>62.666666666666664</v>
      </c>
      <c r="Q43" s="75"/>
      <c r="R43" s="75"/>
      <c r="S43" s="75"/>
    </row>
  </sheetData>
  <mergeCells count="39">
    <mergeCell ref="Q18:S18"/>
    <mergeCell ref="Q19:S19"/>
    <mergeCell ref="Q20:S20"/>
    <mergeCell ref="Q25:S25"/>
    <mergeCell ref="K26:S26"/>
    <mergeCell ref="Q22:S22"/>
    <mergeCell ref="Q23:S23"/>
    <mergeCell ref="Q13:S13"/>
    <mergeCell ref="Q41:S43"/>
    <mergeCell ref="Q28:S28"/>
    <mergeCell ref="Q29:S29"/>
    <mergeCell ref="Q30:S30"/>
    <mergeCell ref="Q31:S31"/>
    <mergeCell ref="Q32:S32"/>
    <mergeCell ref="Q33:S33"/>
    <mergeCell ref="Q34:S34"/>
    <mergeCell ref="Q35:S35"/>
    <mergeCell ref="Q36:S36"/>
    <mergeCell ref="Q37:S37"/>
    <mergeCell ref="K39:S39"/>
    <mergeCell ref="K40:S40"/>
    <mergeCell ref="Q38:S38"/>
    <mergeCell ref="K27:S27"/>
    <mergeCell ref="Q14:S14"/>
    <mergeCell ref="K15:S15"/>
    <mergeCell ref="Q10:S10"/>
    <mergeCell ref="Q17:S17"/>
    <mergeCell ref="Q1:S1"/>
    <mergeCell ref="Q3:S3"/>
    <mergeCell ref="Q4:S4"/>
    <mergeCell ref="Q5:S5"/>
    <mergeCell ref="Q6:S6"/>
    <mergeCell ref="K16:S16"/>
    <mergeCell ref="K2:S2"/>
    <mergeCell ref="Q7:S7"/>
    <mergeCell ref="Q8:S8"/>
    <mergeCell ref="Q9:S9"/>
    <mergeCell ref="Q11:S11"/>
    <mergeCell ref="Q12:S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00B6C-75E7-49A2-9A90-474DA47746FC}">
  <dimension ref="A1:S52"/>
  <sheetViews>
    <sheetView zoomScale="85" zoomScaleNormal="85" workbookViewId="0">
      <selection activeCell="K21" sqref="K21"/>
    </sheetView>
  </sheetViews>
  <sheetFormatPr defaultRowHeight="15" x14ac:dyDescent="0.25"/>
  <cols>
    <col min="1" max="1" width="24.42578125" bestFit="1" customWidth="1"/>
    <col min="2" max="4" width="7.5703125" bestFit="1" customWidth="1"/>
    <col min="11" max="11" width="48.85546875" customWidth="1"/>
    <col min="12" max="12" width="23.85546875" bestFit="1" customWidth="1"/>
    <col min="13" max="13" width="20.42578125" bestFit="1" customWidth="1"/>
  </cols>
  <sheetData>
    <row r="1" spans="1:19" x14ac:dyDescent="0.25">
      <c r="B1" t="s">
        <v>0</v>
      </c>
      <c r="C1" s="4">
        <v>43979</v>
      </c>
      <c r="D1" s="4">
        <v>43980</v>
      </c>
      <c r="E1" s="4">
        <v>43983</v>
      </c>
      <c r="K1" s="27" t="s">
        <v>1</v>
      </c>
      <c r="L1" s="27" t="s">
        <v>2</v>
      </c>
      <c r="M1" s="27" t="s">
        <v>3</v>
      </c>
      <c r="N1" s="58"/>
      <c r="O1" s="58"/>
      <c r="P1" s="58"/>
      <c r="Q1" s="109" t="s">
        <v>7</v>
      </c>
      <c r="R1" s="109"/>
      <c r="S1" s="109"/>
    </row>
    <row r="2" spans="1:19" ht="21" x14ac:dyDescent="0.35">
      <c r="A2" s="3" t="s">
        <v>8</v>
      </c>
      <c r="B2">
        <f>L52</f>
        <v>131</v>
      </c>
      <c r="C2">
        <f>B2-B2/3</f>
        <v>87.333333333333343</v>
      </c>
      <c r="D2">
        <f>C2-B2/3</f>
        <v>43.666666666666679</v>
      </c>
      <c r="E2">
        <f>D2-B2/3</f>
        <v>0</v>
      </c>
      <c r="K2" s="112" t="s">
        <v>9</v>
      </c>
      <c r="L2" s="112"/>
      <c r="M2" s="112"/>
      <c r="N2" s="112"/>
      <c r="O2" s="112"/>
      <c r="P2" s="112"/>
      <c r="Q2" s="112"/>
      <c r="R2" s="112"/>
      <c r="S2" s="112"/>
    </row>
    <row r="3" spans="1:19" x14ac:dyDescent="0.25">
      <c r="A3" s="3" t="s">
        <v>10</v>
      </c>
      <c r="B3">
        <f>M52</f>
        <v>155</v>
      </c>
      <c r="C3" s="39">
        <f>B3-N52</f>
        <v>102.33333333333334</v>
      </c>
      <c r="D3" s="39">
        <f>C3-O52</f>
        <v>58.666666666666679</v>
      </c>
      <c r="E3" s="39">
        <v>0</v>
      </c>
      <c r="K3" s="20" t="s">
        <v>193</v>
      </c>
      <c r="L3" s="57">
        <v>2</v>
      </c>
      <c r="M3" s="57">
        <v>4</v>
      </c>
      <c r="N3" s="55">
        <v>4</v>
      </c>
      <c r="O3" s="55"/>
      <c r="P3" s="55"/>
      <c r="Q3" s="75" t="s">
        <v>24</v>
      </c>
      <c r="R3" s="75"/>
      <c r="S3" s="75"/>
    </row>
    <row r="4" spans="1:19" x14ac:dyDescent="0.25">
      <c r="K4" s="20" t="s">
        <v>194</v>
      </c>
      <c r="L4" s="57">
        <v>1</v>
      </c>
      <c r="M4" s="57">
        <v>1</v>
      </c>
      <c r="N4" s="55">
        <v>1</v>
      </c>
      <c r="O4" s="55"/>
      <c r="P4" s="55"/>
      <c r="Q4" s="75" t="s">
        <v>24</v>
      </c>
      <c r="R4" s="75"/>
      <c r="S4" s="75"/>
    </row>
    <row r="5" spans="1:19" x14ac:dyDescent="0.25">
      <c r="K5" s="20" t="s">
        <v>195</v>
      </c>
      <c r="L5" s="57">
        <v>2</v>
      </c>
      <c r="M5" s="57">
        <v>1</v>
      </c>
      <c r="N5" s="55">
        <v>1</v>
      </c>
      <c r="O5" s="55"/>
      <c r="P5" s="55"/>
      <c r="Q5" s="75" t="s">
        <v>22</v>
      </c>
      <c r="R5" s="75"/>
      <c r="S5" s="75"/>
    </row>
    <row r="6" spans="1:19" x14ac:dyDescent="0.25">
      <c r="K6" s="20" t="s">
        <v>196</v>
      </c>
      <c r="L6" s="57">
        <v>3</v>
      </c>
      <c r="M6" s="57">
        <v>5</v>
      </c>
      <c r="N6" s="55">
        <v>5</v>
      </c>
      <c r="O6" s="55"/>
      <c r="P6" s="55"/>
      <c r="Q6" s="75" t="s">
        <v>18</v>
      </c>
      <c r="R6" s="75"/>
      <c r="S6" s="75"/>
    </row>
    <row r="7" spans="1:19" x14ac:dyDescent="0.25">
      <c r="K7" s="20" t="s">
        <v>197</v>
      </c>
      <c r="L7" s="57">
        <v>1</v>
      </c>
      <c r="M7" s="57">
        <v>1</v>
      </c>
      <c r="N7" s="55">
        <v>1</v>
      </c>
      <c r="O7" s="55"/>
      <c r="P7" s="55"/>
      <c r="Q7" s="75" t="s">
        <v>18</v>
      </c>
      <c r="R7" s="75"/>
      <c r="S7" s="75"/>
    </row>
    <row r="8" spans="1:19" x14ac:dyDescent="0.25">
      <c r="K8" s="20" t="s">
        <v>198</v>
      </c>
      <c r="L8" s="57">
        <v>2</v>
      </c>
      <c r="M8" s="57">
        <v>2</v>
      </c>
      <c r="N8" s="55">
        <v>2</v>
      </c>
      <c r="O8" s="55"/>
      <c r="P8" s="55"/>
      <c r="Q8" s="75" t="s">
        <v>14</v>
      </c>
      <c r="R8" s="75"/>
      <c r="S8" s="75"/>
    </row>
    <row r="9" spans="1:19" x14ac:dyDescent="0.25">
      <c r="K9" s="20" t="s">
        <v>199</v>
      </c>
      <c r="L9" s="57">
        <v>1</v>
      </c>
      <c r="M9" s="57">
        <v>1</v>
      </c>
      <c r="N9" s="55">
        <v>1</v>
      </c>
      <c r="O9" s="55"/>
      <c r="P9" s="55"/>
      <c r="Q9" s="75" t="s">
        <v>14</v>
      </c>
      <c r="R9" s="75"/>
      <c r="S9" s="75"/>
    </row>
    <row r="10" spans="1:19" x14ac:dyDescent="0.25">
      <c r="K10" s="20" t="s">
        <v>200</v>
      </c>
      <c r="L10" s="57">
        <v>1</v>
      </c>
      <c r="M10" s="57">
        <v>1</v>
      </c>
      <c r="N10" s="55"/>
      <c r="O10" s="55">
        <v>1</v>
      </c>
      <c r="P10" s="55"/>
      <c r="Q10" s="75" t="s">
        <v>14</v>
      </c>
      <c r="R10" s="75"/>
      <c r="S10" s="75"/>
    </row>
    <row r="11" spans="1:19" x14ac:dyDescent="0.25">
      <c r="K11" s="20" t="s">
        <v>201</v>
      </c>
      <c r="L11" s="57">
        <v>1</v>
      </c>
      <c r="M11" s="57">
        <v>1</v>
      </c>
      <c r="N11" s="55"/>
      <c r="O11" s="55">
        <v>1</v>
      </c>
      <c r="P11" s="55"/>
      <c r="Q11" s="75" t="s">
        <v>18</v>
      </c>
      <c r="R11" s="75"/>
      <c r="S11" s="75"/>
    </row>
    <row r="12" spans="1:19" x14ac:dyDescent="0.25">
      <c r="K12" s="58" t="s">
        <v>202</v>
      </c>
      <c r="L12" s="55">
        <v>1</v>
      </c>
      <c r="M12" s="55">
        <v>1</v>
      </c>
      <c r="N12" s="55"/>
      <c r="O12" s="55">
        <v>1</v>
      </c>
      <c r="P12" s="55"/>
      <c r="Q12" s="82" t="s">
        <v>22</v>
      </c>
      <c r="R12" s="82"/>
      <c r="S12" s="82"/>
    </row>
    <row r="13" spans="1:19" x14ac:dyDescent="0.25">
      <c r="K13" s="58" t="s">
        <v>203</v>
      </c>
      <c r="L13" s="55">
        <v>2</v>
      </c>
      <c r="M13" s="55">
        <v>2</v>
      </c>
      <c r="N13" s="55"/>
      <c r="O13" s="55"/>
      <c r="P13" s="55">
        <v>2</v>
      </c>
      <c r="Q13" s="82" t="s">
        <v>22</v>
      </c>
      <c r="R13" s="82"/>
      <c r="S13" s="82"/>
    </row>
    <row r="14" spans="1:19" x14ac:dyDescent="0.25">
      <c r="K14" s="20" t="s">
        <v>204</v>
      </c>
      <c r="L14" s="55">
        <v>2</v>
      </c>
      <c r="M14" s="55">
        <v>2</v>
      </c>
      <c r="N14" s="55"/>
      <c r="O14" s="55"/>
      <c r="P14" s="55">
        <v>2</v>
      </c>
      <c r="Q14" s="82" t="s">
        <v>22</v>
      </c>
      <c r="R14" s="82"/>
      <c r="S14" s="82"/>
    </row>
    <row r="15" spans="1:19" x14ac:dyDescent="0.25">
      <c r="K15" s="30" t="s">
        <v>205</v>
      </c>
      <c r="L15" s="55">
        <v>1</v>
      </c>
      <c r="M15" s="55">
        <v>1</v>
      </c>
      <c r="N15" s="55"/>
      <c r="O15" s="55"/>
      <c r="P15" s="55">
        <v>2</v>
      </c>
      <c r="Q15" s="82" t="s">
        <v>22</v>
      </c>
      <c r="R15" s="82"/>
      <c r="S15" s="82"/>
    </row>
    <row r="16" spans="1:19" x14ac:dyDescent="0.25">
      <c r="K16" s="30" t="s">
        <v>261</v>
      </c>
      <c r="L16" s="63">
        <v>1</v>
      </c>
      <c r="M16" s="63">
        <v>1</v>
      </c>
      <c r="N16" s="63">
        <v>1</v>
      </c>
      <c r="O16" s="63"/>
      <c r="P16" s="63"/>
      <c r="Q16" s="101" t="s">
        <v>24</v>
      </c>
      <c r="R16" s="102"/>
      <c r="S16" s="103"/>
    </row>
    <row r="17" spans="11:19" ht="30" x14ac:dyDescent="0.25">
      <c r="K17" s="30" t="s">
        <v>260</v>
      </c>
      <c r="L17" s="63">
        <v>5</v>
      </c>
      <c r="M17" s="63">
        <v>7</v>
      </c>
      <c r="N17" s="63">
        <v>3</v>
      </c>
      <c r="O17" s="63"/>
      <c r="P17" s="63">
        <v>4</v>
      </c>
      <c r="Q17" s="101" t="s">
        <v>24</v>
      </c>
      <c r="R17" s="102"/>
      <c r="S17" s="103"/>
    </row>
    <row r="18" spans="11:19" x14ac:dyDescent="0.25">
      <c r="K18" s="30" t="s">
        <v>295</v>
      </c>
      <c r="L18" s="66">
        <v>4</v>
      </c>
      <c r="M18" s="66">
        <v>4</v>
      </c>
      <c r="N18" s="66">
        <v>2</v>
      </c>
      <c r="O18" s="66">
        <v>2</v>
      </c>
      <c r="P18" s="66"/>
      <c r="Q18" s="101" t="s">
        <v>296</v>
      </c>
      <c r="R18" s="102"/>
      <c r="S18" s="103"/>
    </row>
    <row r="19" spans="11:19" x14ac:dyDescent="0.25">
      <c r="K19" s="89"/>
      <c r="L19" s="90"/>
      <c r="M19" s="90"/>
      <c r="N19" s="90"/>
      <c r="O19" s="90"/>
      <c r="P19" s="90"/>
      <c r="Q19" s="90"/>
      <c r="R19" s="90"/>
      <c r="S19" s="91"/>
    </row>
    <row r="20" spans="11:19" ht="21" x14ac:dyDescent="0.35">
      <c r="K20" s="114" t="s">
        <v>40</v>
      </c>
      <c r="L20" s="114"/>
      <c r="M20" s="114"/>
      <c r="N20" s="114"/>
      <c r="O20" s="114"/>
      <c r="P20" s="114"/>
      <c r="Q20" s="114"/>
      <c r="R20" s="114"/>
      <c r="S20" s="114"/>
    </row>
    <row r="21" spans="11:19" x14ac:dyDescent="0.25">
      <c r="K21" s="20" t="s">
        <v>206</v>
      </c>
      <c r="L21" s="57">
        <v>2</v>
      </c>
      <c r="M21" s="57">
        <v>2</v>
      </c>
      <c r="N21" s="55">
        <v>2</v>
      </c>
      <c r="O21" s="55"/>
      <c r="P21" s="55"/>
      <c r="Q21" s="83" t="s">
        <v>44</v>
      </c>
      <c r="R21" s="84"/>
      <c r="S21" s="85"/>
    </row>
    <row r="22" spans="11:19" x14ac:dyDescent="0.25">
      <c r="K22" s="20" t="s">
        <v>207</v>
      </c>
      <c r="L22" s="57">
        <v>2</v>
      </c>
      <c r="M22" s="57">
        <v>2</v>
      </c>
      <c r="N22" s="55"/>
      <c r="O22" s="55">
        <v>2</v>
      </c>
      <c r="P22" s="55"/>
      <c r="Q22" s="83" t="s">
        <v>44</v>
      </c>
      <c r="R22" s="84"/>
      <c r="S22" s="85"/>
    </row>
    <row r="23" spans="11:19" x14ac:dyDescent="0.25">
      <c r="K23" s="20" t="s">
        <v>208</v>
      </c>
      <c r="L23" s="57">
        <v>4</v>
      </c>
      <c r="M23" s="57">
        <v>5</v>
      </c>
      <c r="N23" s="55"/>
      <c r="O23" s="55">
        <v>5</v>
      </c>
      <c r="P23" s="55"/>
      <c r="Q23" s="83" t="s">
        <v>44</v>
      </c>
      <c r="R23" s="84"/>
      <c r="S23" s="85"/>
    </row>
    <row r="24" spans="11:19" x14ac:dyDescent="0.25">
      <c r="K24" s="20" t="s">
        <v>209</v>
      </c>
      <c r="L24" s="57">
        <v>1</v>
      </c>
      <c r="M24" s="57">
        <v>1</v>
      </c>
      <c r="N24" s="55">
        <v>1</v>
      </c>
      <c r="O24" s="55"/>
      <c r="P24" s="55"/>
      <c r="Q24" s="83" t="s">
        <v>42</v>
      </c>
      <c r="R24" s="84"/>
      <c r="S24" s="85"/>
    </row>
    <row r="25" spans="11:19" ht="30" x14ac:dyDescent="0.25">
      <c r="K25" s="20" t="s">
        <v>210</v>
      </c>
      <c r="L25" s="57">
        <v>3</v>
      </c>
      <c r="M25" s="57">
        <v>5</v>
      </c>
      <c r="N25" s="55">
        <v>1</v>
      </c>
      <c r="O25" s="55">
        <v>1</v>
      </c>
      <c r="P25" s="55">
        <v>3</v>
      </c>
      <c r="Q25" s="75" t="s">
        <v>42</v>
      </c>
      <c r="R25" s="75"/>
      <c r="S25" s="75"/>
    </row>
    <row r="26" spans="11:19" ht="30" x14ac:dyDescent="0.25">
      <c r="K26" s="20" t="s">
        <v>211</v>
      </c>
      <c r="L26" s="57">
        <v>3</v>
      </c>
      <c r="M26" s="57">
        <v>3</v>
      </c>
      <c r="N26" s="55">
        <v>1</v>
      </c>
      <c r="O26" s="55">
        <v>1</v>
      </c>
      <c r="P26" s="55">
        <v>1</v>
      </c>
      <c r="Q26" s="75" t="s">
        <v>42</v>
      </c>
      <c r="R26" s="75"/>
      <c r="S26" s="75"/>
    </row>
    <row r="27" spans="11:19" ht="45" x14ac:dyDescent="0.25">
      <c r="K27" s="20" t="s">
        <v>212</v>
      </c>
      <c r="L27" s="57">
        <v>2</v>
      </c>
      <c r="M27" s="57">
        <v>3</v>
      </c>
      <c r="N27" s="55">
        <v>1</v>
      </c>
      <c r="O27" s="55"/>
      <c r="P27" s="55">
        <v>2</v>
      </c>
      <c r="Q27" s="75" t="s">
        <v>42</v>
      </c>
      <c r="R27" s="75"/>
      <c r="S27" s="75"/>
    </row>
    <row r="28" spans="11:19" x14ac:dyDescent="0.25">
      <c r="K28" s="20" t="s">
        <v>213</v>
      </c>
      <c r="L28" s="57">
        <v>8</v>
      </c>
      <c r="M28" s="57">
        <v>10</v>
      </c>
      <c r="N28" s="55">
        <v>3</v>
      </c>
      <c r="O28" s="55">
        <v>4</v>
      </c>
      <c r="P28" s="55">
        <v>3</v>
      </c>
      <c r="Q28" s="54" t="s">
        <v>44</v>
      </c>
      <c r="R28" s="54" t="s">
        <v>46</v>
      </c>
      <c r="S28" s="54" t="s">
        <v>42</v>
      </c>
    </row>
    <row r="29" spans="11:19" x14ac:dyDescent="0.25">
      <c r="K29" s="113"/>
      <c r="L29" s="113"/>
      <c r="M29" s="113"/>
      <c r="N29" s="113"/>
      <c r="O29" s="113"/>
      <c r="P29" s="113"/>
      <c r="Q29" s="113"/>
      <c r="R29" s="113"/>
      <c r="S29" s="113"/>
    </row>
    <row r="30" spans="11:19" ht="21" x14ac:dyDescent="0.35">
      <c r="K30" s="115" t="s">
        <v>54</v>
      </c>
      <c r="L30" s="115"/>
      <c r="M30" s="115"/>
      <c r="N30" s="115"/>
      <c r="O30" s="115"/>
      <c r="P30" s="115"/>
      <c r="Q30" s="115"/>
      <c r="R30" s="115"/>
      <c r="S30" s="115"/>
    </row>
    <row r="31" spans="11:19" x14ac:dyDescent="0.25">
      <c r="K31" s="20" t="s">
        <v>55</v>
      </c>
      <c r="L31" s="57">
        <v>2</v>
      </c>
      <c r="M31" s="57">
        <v>2</v>
      </c>
      <c r="N31" s="55">
        <v>2</v>
      </c>
      <c r="O31" s="55"/>
      <c r="P31" s="55"/>
      <c r="Q31" s="82" t="s">
        <v>56</v>
      </c>
      <c r="R31" s="82"/>
      <c r="S31" s="82"/>
    </row>
    <row r="32" spans="11:19" x14ac:dyDescent="0.25">
      <c r="K32" s="20" t="s">
        <v>215</v>
      </c>
      <c r="L32" s="57">
        <v>1</v>
      </c>
      <c r="M32" s="57">
        <v>2</v>
      </c>
      <c r="N32" s="55"/>
      <c r="O32" s="55">
        <v>2</v>
      </c>
      <c r="P32" s="55"/>
      <c r="Q32" s="82" t="s">
        <v>60</v>
      </c>
      <c r="R32" s="82"/>
      <c r="S32" s="82"/>
    </row>
    <row r="33" spans="11:19" x14ac:dyDescent="0.25">
      <c r="K33" s="20" t="s">
        <v>216</v>
      </c>
      <c r="L33" s="57">
        <v>1</v>
      </c>
      <c r="M33" s="57">
        <v>2</v>
      </c>
      <c r="N33" s="55"/>
      <c r="O33" s="55">
        <v>2</v>
      </c>
      <c r="P33" s="55"/>
      <c r="Q33" s="82" t="s">
        <v>60</v>
      </c>
      <c r="R33" s="82"/>
      <c r="S33" s="82"/>
    </row>
    <row r="34" spans="11:19" x14ac:dyDescent="0.25">
      <c r="K34" s="20" t="s">
        <v>217</v>
      </c>
      <c r="L34" s="57">
        <v>2</v>
      </c>
      <c r="M34" s="57">
        <v>5</v>
      </c>
      <c r="N34" s="55"/>
      <c r="O34" s="55">
        <v>2</v>
      </c>
      <c r="P34" s="55"/>
      <c r="Q34" s="82" t="s">
        <v>60</v>
      </c>
      <c r="R34" s="82"/>
      <c r="S34" s="82"/>
    </row>
    <row r="35" spans="11:19" ht="30" x14ac:dyDescent="0.25">
      <c r="K35" s="20" t="s">
        <v>218</v>
      </c>
      <c r="L35" s="57">
        <v>1</v>
      </c>
      <c r="M35" s="57">
        <v>2</v>
      </c>
      <c r="N35" s="55"/>
      <c r="O35" s="55">
        <v>2</v>
      </c>
      <c r="P35" s="55"/>
      <c r="Q35" s="82" t="s">
        <v>56</v>
      </c>
      <c r="R35" s="82"/>
      <c r="S35" s="82"/>
    </row>
    <row r="36" spans="11:19" x14ac:dyDescent="0.25">
      <c r="K36" s="20" t="s">
        <v>219</v>
      </c>
      <c r="L36" s="57">
        <v>5</v>
      </c>
      <c r="M36" s="57">
        <v>6</v>
      </c>
      <c r="N36" s="55"/>
      <c r="O36" s="55">
        <v>2</v>
      </c>
      <c r="P36" s="55">
        <v>4</v>
      </c>
      <c r="Q36" s="82" t="s">
        <v>58</v>
      </c>
      <c r="R36" s="82"/>
      <c r="S36" s="82"/>
    </row>
    <row r="37" spans="11:19" x14ac:dyDescent="0.25">
      <c r="K37" s="25" t="s">
        <v>192</v>
      </c>
      <c r="L37" s="57">
        <v>2</v>
      </c>
      <c r="M37" s="57">
        <v>2</v>
      </c>
      <c r="N37" s="55"/>
      <c r="O37" s="55"/>
      <c r="P37" s="55">
        <v>2</v>
      </c>
      <c r="Q37" s="82" t="s">
        <v>56</v>
      </c>
      <c r="R37" s="82"/>
      <c r="S37" s="82"/>
    </row>
    <row r="38" spans="11:19" x14ac:dyDescent="0.25">
      <c r="K38" s="25" t="s">
        <v>220</v>
      </c>
      <c r="L38" s="55">
        <v>2</v>
      </c>
      <c r="M38" s="55">
        <v>2</v>
      </c>
      <c r="N38" s="55">
        <v>1</v>
      </c>
      <c r="O38" s="55"/>
      <c r="P38" s="55">
        <v>1</v>
      </c>
      <c r="Q38" s="82" t="s">
        <v>56</v>
      </c>
      <c r="R38" s="82"/>
      <c r="S38" s="82"/>
    </row>
    <row r="39" spans="11:19" x14ac:dyDescent="0.25">
      <c r="K39" s="25" t="s">
        <v>221</v>
      </c>
      <c r="L39" s="55">
        <v>5</v>
      </c>
      <c r="M39" s="55">
        <v>2</v>
      </c>
      <c r="N39" s="55"/>
      <c r="O39" s="55"/>
      <c r="P39" s="55">
        <v>2</v>
      </c>
      <c r="Q39" s="82" t="s">
        <v>164</v>
      </c>
      <c r="R39" s="82"/>
      <c r="S39" s="82"/>
    </row>
    <row r="40" spans="11:19" x14ac:dyDescent="0.25">
      <c r="K40" s="25" t="s">
        <v>222</v>
      </c>
      <c r="L40" s="55">
        <v>3</v>
      </c>
      <c r="M40" s="55">
        <v>5</v>
      </c>
      <c r="N40" s="55"/>
      <c r="O40" s="55">
        <v>3</v>
      </c>
      <c r="P40" s="55">
        <v>2</v>
      </c>
      <c r="Q40" s="82" t="s">
        <v>58</v>
      </c>
      <c r="R40" s="82"/>
      <c r="S40" s="82"/>
    </row>
    <row r="41" spans="11:19" x14ac:dyDescent="0.25">
      <c r="K41" s="25" t="s">
        <v>223</v>
      </c>
      <c r="L41" s="55">
        <v>2</v>
      </c>
      <c r="M41" s="55">
        <v>2</v>
      </c>
      <c r="N41" s="55"/>
      <c r="O41" s="55"/>
      <c r="P41" s="55">
        <v>2</v>
      </c>
      <c r="Q41" s="82" t="s">
        <v>60</v>
      </c>
      <c r="R41" s="82"/>
      <c r="S41" s="82"/>
    </row>
    <row r="42" spans="11:19" x14ac:dyDescent="0.25">
      <c r="K42" s="25" t="s">
        <v>224</v>
      </c>
      <c r="L42" s="55">
        <v>2</v>
      </c>
      <c r="M42" s="55">
        <v>7</v>
      </c>
      <c r="N42" s="55">
        <v>7</v>
      </c>
      <c r="O42" s="55"/>
      <c r="P42" s="55"/>
      <c r="Q42" s="82" t="s">
        <v>60</v>
      </c>
      <c r="R42" s="82"/>
      <c r="S42" s="82"/>
    </row>
    <row r="43" spans="11:19" x14ac:dyDescent="0.25">
      <c r="K43" s="25" t="s">
        <v>225</v>
      </c>
      <c r="L43" s="55">
        <v>1</v>
      </c>
      <c r="M43" s="55">
        <v>3</v>
      </c>
      <c r="N43" s="55"/>
      <c r="O43" s="55"/>
      <c r="P43" s="55">
        <v>3</v>
      </c>
      <c r="Q43" s="82" t="s">
        <v>60</v>
      </c>
      <c r="R43" s="82"/>
      <c r="S43" s="82"/>
    </row>
    <row r="44" spans="11:19" x14ac:dyDescent="0.25">
      <c r="K44" s="25" t="s">
        <v>226</v>
      </c>
      <c r="L44" s="55">
        <v>2</v>
      </c>
      <c r="M44" s="55">
        <v>2</v>
      </c>
      <c r="N44" s="55"/>
      <c r="O44" s="55"/>
      <c r="P44" s="55">
        <v>2</v>
      </c>
      <c r="Q44" s="82" t="s">
        <v>60</v>
      </c>
      <c r="R44" s="82"/>
      <c r="S44" s="82"/>
    </row>
    <row r="45" spans="11:19" x14ac:dyDescent="0.25">
      <c r="K45" s="25" t="s">
        <v>227</v>
      </c>
      <c r="L45" s="55">
        <v>2</v>
      </c>
      <c r="M45" s="55">
        <v>2</v>
      </c>
      <c r="N45" s="55"/>
      <c r="O45" s="55"/>
      <c r="P45" s="55">
        <v>2</v>
      </c>
      <c r="Q45" s="82" t="s">
        <v>56</v>
      </c>
      <c r="R45" s="82"/>
      <c r="S45" s="82"/>
    </row>
    <row r="46" spans="11:19" x14ac:dyDescent="0.25">
      <c r="K46" s="25" t="s">
        <v>228</v>
      </c>
      <c r="L46" s="55">
        <v>1</v>
      </c>
      <c r="M46" s="55">
        <v>1</v>
      </c>
      <c r="N46" s="55"/>
      <c r="O46" s="55"/>
      <c r="P46" s="55">
        <v>1</v>
      </c>
      <c r="Q46" s="82" t="s">
        <v>56</v>
      </c>
      <c r="R46" s="82"/>
      <c r="S46" s="82"/>
    </row>
    <row r="47" spans="11:19" x14ac:dyDescent="0.25">
      <c r="K47" s="25" t="s">
        <v>229</v>
      </c>
      <c r="L47" s="55">
        <v>5</v>
      </c>
      <c r="M47" s="55">
        <v>3</v>
      </c>
      <c r="N47" s="55"/>
      <c r="O47" s="55"/>
      <c r="P47" s="55">
        <v>3</v>
      </c>
      <c r="Q47" s="82" t="s">
        <v>58</v>
      </c>
      <c r="R47" s="82"/>
      <c r="S47" s="82"/>
    </row>
    <row r="48" spans="11:19" x14ac:dyDescent="0.25">
      <c r="K48" s="83"/>
      <c r="L48" s="84"/>
      <c r="M48" s="84"/>
      <c r="N48" s="84"/>
      <c r="O48" s="84"/>
      <c r="P48" s="84"/>
      <c r="Q48" s="84"/>
      <c r="R48" s="84"/>
      <c r="S48" s="85"/>
    </row>
    <row r="49" spans="11:19" ht="14.45" customHeight="1" x14ac:dyDescent="0.25">
      <c r="K49" s="72"/>
      <c r="L49" s="73"/>
      <c r="M49" s="73"/>
      <c r="N49" s="73"/>
      <c r="O49" s="73"/>
      <c r="P49" s="73"/>
      <c r="Q49" s="73"/>
      <c r="R49" s="73"/>
      <c r="S49" s="74"/>
    </row>
    <row r="50" spans="11:19" x14ac:dyDescent="0.25">
      <c r="K50" s="26" t="s">
        <v>77</v>
      </c>
      <c r="L50" s="55">
        <v>3</v>
      </c>
      <c r="M50" s="55">
        <v>4</v>
      </c>
      <c r="N50" s="35">
        <v>1</v>
      </c>
      <c r="O50" s="35">
        <v>1</v>
      </c>
      <c r="P50" s="35">
        <v>2</v>
      </c>
      <c r="Q50" s="75"/>
      <c r="R50" s="75"/>
      <c r="S50" s="75"/>
    </row>
    <row r="51" spans="11:19" x14ac:dyDescent="0.25">
      <c r="K51" s="26" t="s">
        <v>78</v>
      </c>
      <c r="L51" s="55">
        <v>34</v>
      </c>
      <c r="M51" s="55">
        <v>35</v>
      </c>
      <c r="N51" s="35">
        <f>M51/3</f>
        <v>11.666666666666666</v>
      </c>
      <c r="O51" s="35">
        <f>M51/3</f>
        <v>11.666666666666666</v>
      </c>
      <c r="P51" s="35">
        <f>M51/3</f>
        <v>11.666666666666666</v>
      </c>
      <c r="Q51" s="75"/>
      <c r="R51" s="75"/>
      <c r="S51" s="75"/>
    </row>
    <row r="52" spans="11:19" x14ac:dyDescent="0.25">
      <c r="K52" s="27" t="s">
        <v>79</v>
      </c>
      <c r="L52" s="23">
        <f>SUM(L3:L51)</f>
        <v>131</v>
      </c>
      <c r="M52" s="23">
        <f>SUM(M3:M51)</f>
        <v>155</v>
      </c>
      <c r="N52" s="58">
        <f>SUM(N3:N51)</f>
        <v>52.666666666666664</v>
      </c>
      <c r="O52" s="58">
        <f t="shared" ref="O52:P52" si="0">SUM(O3:O51)</f>
        <v>43.666666666666664</v>
      </c>
      <c r="P52" s="58">
        <f t="shared" si="0"/>
        <v>56.666666666666664</v>
      </c>
      <c r="Q52" s="75"/>
      <c r="R52" s="75"/>
      <c r="S52" s="75"/>
    </row>
  </sheetData>
  <mergeCells count="49">
    <mergeCell ref="Q41:S41"/>
    <mergeCell ref="Q32:S32"/>
    <mergeCell ref="Q33:S33"/>
    <mergeCell ref="Q34:S34"/>
    <mergeCell ref="Q21:S21"/>
    <mergeCell ref="Q22:S22"/>
    <mergeCell ref="Q23:S23"/>
    <mergeCell ref="Q24:S24"/>
    <mergeCell ref="Q50:S52"/>
    <mergeCell ref="K48:S48"/>
    <mergeCell ref="K49:S49"/>
    <mergeCell ref="Q42:S42"/>
    <mergeCell ref="Q43:S43"/>
    <mergeCell ref="Q44:S44"/>
    <mergeCell ref="Q45:S45"/>
    <mergeCell ref="Q46:S46"/>
    <mergeCell ref="Q47:S47"/>
    <mergeCell ref="Q15:S15"/>
    <mergeCell ref="Q37:S37"/>
    <mergeCell ref="Q40:S40"/>
    <mergeCell ref="K30:S30"/>
    <mergeCell ref="K20:S20"/>
    <mergeCell ref="K29:S29"/>
    <mergeCell ref="Q27:S27"/>
    <mergeCell ref="Q26:S26"/>
    <mergeCell ref="Q25:S25"/>
    <mergeCell ref="Q35:S35"/>
    <mergeCell ref="Q36:S36"/>
    <mergeCell ref="Q38:S38"/>
    <mergeCell ref="Q39:S39"/>
    <mergeCell ref="Q31:S31"/>
    <mergeCell ref="Q18:S18"/>
    <mergeCell ref="K19:S19"/>
    <mergeCell ref="Q17:S17"/>
    <mergeCell ref="Q16:S16"/>
    <mergeCell ref="Q1:S1"/>
    <mergeCell ref="Q3:S3"/>
    <mergeCell ref="Q4:S4"/>
    <mergeCell ref="Q5:S5"/>
    <mergeCell ref="Q6:S6"/>
    <mergeCell ref="K2:S2"/>
    <mergeCell ref="Q7:S7"/>
    <mergeCell ref="Q8:S8"/>
    <mergeCell ref="Q9:S9"/>
    <mergeCell ref="Q10:S10"/>
    <mergeCell ref="Q11:S11"/>
    <mergeCell ref="Q12:S12"/>
    <mergeCell ref="Q13:S13"/>
    <mergeCell ref="Q14:S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A8169-5337-4F94-ABFD-E2AE54707834}">
  <dimension ref="A1:S53"/>
  <sheetViews>
    <sheetView topLeftCell="D1" zoomScale="85" zoomScaleNormal="85" workbookViewId="0">
      <selection activeCell="M24" sqref="M24"/>
    </sheetView>
  </sheetViews>
  <sheetFormatPr defaultRowHeight="15" x14ac:dyDescent="0.25"/>
  <cols>
    <col min="1" max="1" width="24.42578125" bestFit="1" customWidth="1"/>
    <col min="2" max="2" width="8.140625" customWidth="1"/>
    <col min="3" max="4" width="7.5703125" bestFit="1" customWidth="1"/>
    <col min="11" max="11" width="77.85546875" bestFit="1" customWidth="1"/>
    <col min="12" max="12" width="23.85546875" bestFit="1" customWidth="1"/>
    <col min="13" max="13" width="20.42578125" bestFit="1" customWidth="1"/>
    <col min="14" max="14" width="7.42578125" customWidth="1"/>
    <col min="15" max="15" width="6.7109375" bestFit="1" customWidth="1"/>
    <col min="16" max="16" width="9" customWidth="1"/>
    <col min="19" max="19" width="14.28515625" customWidth="1"/>
  </cols>
  <sheetData>
    <row r="1" spans="1:19" x14ac:dyDescent="0.25">
      <c r="B1" t="s">
        <v>0</v>
      </c>
      <c r="C1" s="4">
        <v>43984</v>
      </c>
      <c r="D1" s="4">
        <v>43985</v>
      </c>
      <c r="E1" s="4">
        <v>43986</v>
      </c>
      <c r="K1" s="29" t="s">
        <v>1</v>
      </c>
      <c r="L1" s="29" t="s">
        <v>2</v>
      </c>
      <c r="M1" s="29" t="s">
        <v>3</v>
      </c>
      <c r="N1" s="40" t="s">
        <v>4</v>
      </c>
      <c r="O1" s="40" t="s">
        <v>5</v>
      </c>
      <c r="P1" s="40" t="s">
        <v>6</v>
      </c>
      <c r="Q1" s="109" t="s">
        <v>7</v>
      </c>
      <c r="R1" s="75"/>
      <c r="S1" s="75"/>
    </row>
    <row r="2" spans="1:19" ht="21" x14ac:dyDescent="0.35">
      <c r="A2" s="3" t="s">
        <v>8</v>
      </c>
      <c r="B2">
        <f>L53</f>
        <v>303</v>
      </c>
      <c r="C2">
        <f>B2-B2/3</f>
        <v>202</v>
      </c>
      <c r="D2">
        <f>C2-B2/3</f>
        <v>101</v>
      </c>
      <c r="E2">
        <f>D2-B2/3</f>
        <v>0</v>
      </c>
      <c r="K2" s="112" t="s">
        <v>9</v>
      </c>
      <c r="L2" s="112"/>
      <c r="M2" s="112"/>
      <c r="N2" s="112"/>
      <c r="O2" s="112"/>
      <c r="P2" s="112"/>
      <c r="Q2" s="112"/>
      <c r="R2" s="112"/>
      <c r="S2" s="112"/>
    </row>
    <row r="3" spans="1:19" ht="30" x14ac:dyDescent="0.25">
      <c r="A3" s="3" t="s">
        <v>10</v>
      </c>
      <c r="B3">
        <f>M53</f>
        <v>324</v>
      </c>
      <c r="C3" s="39">
        <f>B3-N53</f>
        <v>218.33333333333331</v>
      </c>
      <c r="D3" s="39">
        <f>C3-O53</f>
        <v>102.66666666666664</v>
      </c>
      <c r="E3" s="39">
        <f>D3-P53</f>
        <v>0.99999999999997158</v>
      </c>
      <c r="K3" s="20" t="s">
        <v>279</v>
      </c>
      <c r="L3" s="55">
        <v>1</v>
      </c>
      <c r="M3" s="55">
        <v>1</v>
      </c>
      <c r="N3" s="55">
        <v>1</v>
      </c>
      <c r="O3" s="55"/>
      <c r="P3" s="55"/>
      <c r="Q3" s="82" t="s">
        <v>14</v>
      </c>
      <c r="R3" s="82"/>
      <c r="S3" s="82"/>
    </row>
    <row r="4" spans="1:19" ht="30" x14ac:dyDescent="0.25">
      <c r="K4" s="20" t="s">
        <v>280</v>
      </c>
      <c r="L4" s="55">
        <v>1</v>
      </c>
      <c r="M4" s="55">
        <v>1</v>
      </c>
      <c r="N4" s="55">
        <v>1</v>
      </c>
      <c r="O4" s="55"/>
      <c r="P4" s="55"/>
      <c r="Q4" s="82" t="s">
        <v>14</v>
      </c>
      <c r="R4" s="82"/>
      <c r="S4" s="82"/>
    </row>
    <row r="5" spans="1:19" ht="30" x14ac:dyDescent="0.25">
      <c r="K5" s="20" t="s">
        <v>281</v>
      </c>
      <c r="L5" s="55">
        <v>1</v>
      </c>
      <c r="M5" s="55">
        <v>1</v>
      </c>
      <c r="N5" s="55">
        <v>1</v>
      </c>
      <c r="O5" s="55"/>
      <c r="P5" s="55"/>
      <c r="Q5" s="82" t="s">
        <v>14</v>
      </c>
      <c r="R5" s="82"/>
      <c r="S5" s="82"/>
    </row>
    <row r="6" spans="1:19" ht="30" x14ac:dyDescent="0.25">
      <c r="K6" s="20" t="s">
        <v>282</v>
      </c>
      <c r="L6" s="55">
        <v>1</v>
      </c>
      <c r="M6" s="55">
        <v>1</v>
      </c>
      <c r="N6" s="55">
        <v>1</v>
      </c>
      <c r="O6" s="55"/>
      <c r="P6" s="55"/>
      <c r="Q6" s="82" t="s">
        <v>14</v>
      </c>
      <c r="R6" s="82"/>
      <c r="S6" s="82"/>
    </row>
    <row r="7" spans="1:19" x14ac:dyDescent="0.25">
      <c r="K7" s="20" t="s">
        <v>284</v>
      </c>
      <c r="L7" s="55">
        <v>1</v>
      </c>
      <c r="M7" s="55">
        <v>1</v>
      </c>
      <c r="N7" s="55">
        <v>1</v>
      </c>
      <c r="O7" s="55"/>
      <c r="P7" s="55"/>
      <c r="Q7" s="82" t="s">
        <v>14</v>
      </c>
      <c r="R7" s="82"/>
      <c r="S7" s="82"/>
    </row>
    <row r="8" spans="1:19" x14ac:dyDescent="0.25">
      <c r="K8" s="20" t="s">
        <v>283</v>
      </c>
      <c r="L8" s="55">
        <v>1</v>
      </c>
      <c r="M8" s="55">
        <v>1</v>
      </c>
      <c r="N8" s="55">
        <v>1</v>
      </c>
      <c r="O8" s="55"/>
      <c r="P8" s="55"/>
      <c r="Q8" s="82" t="s">
        <v>14</v>
      </c>
      <c r="R8" s="82"/>
      <c r="S8" s="82"/>
    </row>
    <row r="9" spans="1:19" x14ac:dyDescent="0.25">
      <c r="K9" s="20" t="s">
        <v>285</v>
      </c>
      <c r="L9" s="55">
        <v>1</v>
      </c>
      <c r="M9" s="55">
        <v>1</v>
      </c>
      <c r="N9" s="55">
        <v>1</v>
      </c>
      <c r="O9" s="55"/>
      <c r="P9" s="55"/>
      <c r="Q9" s="82" t="s">
        <v>14</v>
      </c>
      <c r="R9" s="82"/>
      <c r="S9" s="82"/>
    </row>
    <row r="10" spans="1:19" ht="30" x14ac:dyDescent="0.25">
      <c r="K10" s="20" t="s">
        <v>287</v>
      </c>
      <c r="L10" s="55">
        <v>1</v>
      </c>
      <c r="M10" s="55">
        <v>1</v>
      </c>
      <c r="N10" s="55">
        <v>1</v>
      </c>
      <c r="O10" s="55"/>
      <c r="P10" s="55"/>
      <c r="Q10" s="82" t="s">
        <v>14</v>
      </c>
      <c r="R10" s="82"/>
      <c r="S10" s="82"/>
    </row>
    <row r="11" spans="1:19" ht="30" x14ac:dyDescent="0.25">
      <c r="K11" s="20" t="s">
        <v>286</v>
      </c>
      <c r="L11" s="55">
        <v>1</v>
      </c>
      <c r="M11" s="55">
        <v>2</v>
      </c>
      <c r="N11" s="55">
        <v>1</v>
      </c>
      <c r="O11" s="55">
        <v>1</v>
      </c>
      <c r="P11" s="55"/>
      <c r="Q11" s="82" t="s">
        <v>14</v>
      </c>
      <c r="R11" s="82"/>
      <c r="S11" s="82"/>
    </row>
    <row r="12" spans="1:19" ht="30" x14ac:dyDescent="0.25">
      <c r="K12" s="20" t="s">
        <v>288</v>
      </c>
      <c r="L12" s="55">
        <v>1</v>
      </c>
      <c r="M12" s="55">
        <v>1</v>
      </c>
      <c r="N12" s="55"/>
      <c r="O12" s="55">
        <v>1</v>
      </c>
      <c r="P12" s="55"/>
      <c r="Q12" s="82" t="s">
        <v>14</v>
      </c>
      <c r="R12" s="82"/>
      <c r="S12" s="82"/>
    </row>
    <row r="13" spans="1:19" ht="30" x14ac:dyDescent="0.25">
      <c r="K13" s="20" t="s">
        <v>289</v>
      </c>
      <c r="L13" s="55">
        <v>1</v>
      </c>
      <c r="M13" s="55">
        <v>1</v>
      </c>
      <c r="N13" s="55"/>
      <c r="O13" s="55">
        <v>1</v>
      </c>
      <c r="P13" s="55"/>
      <c r="Q13" s="82" t="s">
        <v>14</v>
      </c>
      <c r="R13" s="82"/>
      <c r="S13" s="82"/>
    </row>
    <row r="14" spans="1:19" ht="30" x14ac:dyDescent="0.25">
      <c r="K14" s="20" t="s">
        <v>290</v>
      </c>
      <c r="L14" s="55">
        <v>1</v>
      </c>
      <c r="M14" s="55">
        <v>1</v>
      </c>
      <c r="N14" s="55"/>
      <c r="O14" s="55">
        <v>1</v>
      </c>
      <c r="P14" s="55"/>
      <c r="Q14" s="82" t="s">
        <v>14</v>
      </c>
      <c r="R14" s="82"/>
      <c r="S14" s="82"/>
    </row>
    <row r="15" spans="1:19" x14ac:dyDescent="0.25">
      <c r="K15" s="24" t="s">
        <v>291</v>
      </c>
      <c r="L15" s="55">
        <v>3</v>
      </c>
      <c r="M15" s="55">
        <v>4</v>
      </c>
      <c r="N15" s="55"/>
      <c r="O15" s="55">
        <v>4</v>
      </c>
      <c r="P15" s="55"/>
      <c r="Q15" s="82" t="s">
        <v>234</v>
      </c>
      <c r="R15" s="82"/>
      <c r="S15" s="82"/>
    </row>
    <row r="16" spans="1:19" x14ac:dyDescent="0.25">
      <c r="K16" s="24" t="s">
        <v>292</v>
      </c>
      <c r="L16" s="55">
        <v>4</v>
      </c>
      <c r="M16" s="55">
        <v>4</v>
      </c>
      <c r="N16" s="55"/>
      <c r="O16" s="55">
        <v>4</v>
      </c>
      <c r="P16" s="55"/>
      <c r="Q16" s="82" t="s">
        <v>234</v>
      </c>
      <c r="R16" s="82"/>
      <c r="S16" s="82"/>
    </row>
    <row r="17" spans="11:19" x14ac:dyDescent="0.25">
      <c r="K17" s="24" t="s">
        <v>293</v>
      </c>
      <c r="L17" s="55">
        <v>5</v>
      </c>
      <c r="M17" s="55">
        <v>5</v>
      </c>
      <c r="N17" s="55"/>
      <c r="O17" s="55"/>
      <c r="P17" s="55">
        <v>5</v>
      </c>
      <c r="Q17" s="67" t="s">
        <v>257</v>
      </c>
      <c r="R17" s="67"/>
      <c r="S17" s="67"/>
    </row>
    <row r="18" spans="11:19" x14ac:dyDescent="0.25">
      <c r="K18" s="58" t="s">
        <v>239</v>
      </c>
      <c r="L18" s="63">
        <v>34</v>
      </c>
      <c r="M18" s="63">
        <v>38</v>
      </c>
      <c r="N18" s="63">
        <v>12</v>
      </c>
      <c r="O18" s="63">
        <v>9</v>
      </c>
      <c r="P18" s="63">
        <v>17</v>
      </c>
      <c r="Q18" s="82" t="s">
        <v>257</v>
      </c>
      <c r="R18" s="82"/>
      <c r="S18" s="82"/>
    </row>
    <row r="19" spans="11:19" x14ac:dyDescent="0.25">
      <c r="K19" s="58" t="s">
        <v>241</v>
      </c>
      <c r="L19" s="63">
        <v>30</v>
      </c>
      <c r="M19" s="63">
        <v>31</v>
      </c>
      <c r="N19" s="63">
        <v>10</v>
      </c>
      <c r="O19" s="63">
        <v>9</v>
      </c>
      <c r="P19" s="63">
        <v>12</v>
      </c>
      <c r="Q19" s="82" t="s">
        <v>257</v>
      </c>
      <c r="R19" s="82"/>
      <c r="S19" s="82"/>
    </row>
    <row r="20" spans="11:19" x14ac:dyDescent="0.25">
      <c r="K20" s="67"/>
      <c r="L20" s="67"/>
      <c r="M20" s="67"/>
      <c r="N20" s="67"/>
      <c r="O20" s="67"/>
      <c r="P20" s="67"/>
      <c r="Q20" s="67"/>
      <c r="R20" s="67"/>
      <c r="S20" s="67"/>
    </row>
    <row r="21" spans="11:19" ht="21" x14ac:dyDescent="0.35">
      <c r="K21" s="114" t="s">
        <v>40</v>
      </c>
      <c r="L21" s="114"/>
      <c r="M21" s="114"/>
      <c r="N21" s="114"/>
      <c r="O21" s="114"/>
      <c r="P21" s="114"/>
      <c r="Q21" s="114"/>
      <c r="R21" s="114"/>
      <c r="S21" s="114"/>
    </row>
    <row r="22" spans="11:19" x14ac:dyDescent="0.25">
      <c r="K22" s="20" t="s">
        <v>235</v>
      </c>
      <c r="L22" s="55">
        <v>5</v>
      </c>
      <c r="M22" s="55">
        <v>8</v>
      </c>
      <c r="N22" s="55">
        <v>3</v>
      </c>
      <c r="O22" s="55">
        <v>3</v>
      </c>
      <c r="P22" s="55">
        <v>2</v>
      </c>
      <c r="Q22" s="82" t="s">
        <v>42</v>
      </c>
      <c r="R22" s="82"/>
      <c r="S22" s="82"/>
    </row>
    <row r="23" spans="11:19" x14ac:dyDescent="0.25">
      <c r="K23" s="20" t="s">
        <v>236</v>
      </c>
      <c r="L23" s="55">
        <v>9</v>
      </c>
      <c r="M23" s="55">
        <v>9</v>
      </c>
      <c r="N23" s="55">
        <v>4</v>
      </c>
      <c r="O23" s="55">
        <v>5</v>
      </c>
      <c r="P23" s="55"/>
      <c r="Q23" s="82" t="s">
        <v>46</v>
      </c>
      <c r="R23" s="82"/>
      <c r="S23" s="82"/>
    </row>
    <row r="24" spans="11:19" x14ac:dyDescent="0.25">
      <c r="K24" s="20" t="s">
        <v>237</v>
      </c>
      <c r="L24" s="55">
        <v>9</v>
      </c>
      <c r="M24" s="55">
        <v>11</v>
      </c>
      <c r="N24" s="55"/>
      <c r="O24" s="55">
        <v>4</v>
      </c>
      <c r="P24" s="55">
        <v>7</v>
      </c>
      <c r="Q24" s="55" t="s">
        <v>46</v>
      </c>
      <c r="R24" s="55" t="s">
        <v>44</v>
      </c>
      <c r="S24" s="55"/>
    </row>
    <row r="25" spans="11:19" x14ac:dyDescent="0.25">
      <c r="K25" s="20" t="s">
        <v>238</v>
      </c>
      <c r="L25" s="55">
        <v>2</v>
      </c>
      <c r="M25" s="55">
        <v>4</v>
      </c>
      <c r="N25" s="55">
        <v>4</v>
      </c>
      <c r="O25" s="55"/>
      <c r="P25" s="55"/>
      <c r="Q25" s="82" t="s">
        <v>46</v>
      </c>
      <c r="R25" s="82"/>
      <c r="S25" s="82"/>
    </row>
    <row r="26" spans="11:19" x14ac:dyDescent="0.25">
      <c r="K26" s="58" t="s">
        <v>239</v>
      </c>
      <c r="L26" s="55">
        <v>28</v>
      </c>
      <c r="M26" s="55">
        <v>34</v>
      </c>
      <c r="N26" s="55">
        <v>12</v>
      </c>
      <c r="O26" s="55">
        <v>15</v>
      </c>
      <c r="P26" s="55">
        <v>7</v>
      </c>
      <c r="Q26" s="82" t="s">
        <v>240</v>
      </c>
      <c r="R26" s="82"/>
      <c r="S26" s="82"/>
    </row>
    <row r="27" spans="11:19" x14ac:dyDescent="0.25">
      <c r="K27" s="58" t="s">
        <v>241</v>
      </c>
      <c r="L27" s="55">
        <v>30</v>
      </c>
      <c r="M27" s="55">
        <v>32</v>
      </c>
      <c r="N27" s="55">
        <v>9</v>
      </c>
      <c r="O27" s="55">
        <v>9</v>
      </c>
      <c r="P27" s="55">
        <v>14</v>
      </c>
      <c r="Q27" s="82" t="s">
        <v>240</v>
      </c>
      <c r="R27" s="82"/>
      <c r="S27" s="82"/>
    </row>
    <row r="28" spans="11:19" x14ac:dyDescent="0.25">
      <c r="K28" s="113"/>
      <c r="L28" s="113"/>
      <c r="M28" s="113"/>
      <c r="N28" s="113"/>
      <c r="O28" s="113"/>
      <c r="P28" s="113"/>
      <c r="Q28" s="113"/>
      <c r="R28" s="113"/>
      <c r="S28" s="113"/>
    </row>
    <row r="29" spans="11:19" ht="21" x14ac:dyDescent="0.35">
      <c r="K29" s="115" t="s">
        <v>54</v>
      </c>
      <c r="L29" s="115"/>
      <c r="M29" s="115"/>
      <c r="N29" s="115"/>
      <c r="O29" s="115"/>
      <c r="P29" s="115"/>
      <c r="Q29" s="115"/>
      <c r="R29" s="115"/>
      <c r="S29" s="115"/>
    </row>
    <row r="30" spans="11:19" x14ac:dyDescent="0.25">
      <c r="K30" s="20" t="s">
        <v>55</v>
      </c>
      <c r="L30" s="55">
        <v>1</v>
      </c>
      <c r="M30" s="55">
        <v>1</v>
      </c>
      <c r="N30" s="55">
        <v>1</v>
      </c>
      <c r="O30" s="55"/>
      <c r="P30" s="55"/>
      <c r="Q30" s="82" t="s">
        <v>56</v>
      </c>
      <c r="R30" s="82"/>
      <c r="S30" s="82"/>
    </row>
    <row r="31" spans="11:19" x14ac:dyDescent="0.25">
      <c r="K31" s="20" t="s">
        <v>242</v>
      </c>
      <c r="L31" s="55">
        <v>1</v>
      </c>
      <c r="M31" s="55">
        <v>1</v>
      </c>
      <c r="N31" s="55">
        <v>1</v>
      </c>
      <c r="O31" s="55"/>
      <c r="P31" s="55"/>
      <c r="Q31" s="82" t="s">
        <v>60</v>
      </c>
      <c r="R31" s="82"/>
      <c r="S31" s="82"/>
    </row>
    <row r="32" spans="11:19" x14ac:dyDescent="0.25">
      <c r="K32" s="20" t="s">
        <v>243</v>
      </c>
      <c r="L32" s="55">
        <v>2</v>
      </c>
      <c r="M32" s="55">
        <v>1</v>
      </c>
      <c r="N32" s="55">
        <v>1</v>
      </c>
      <c r="O32" s="55"/>
      <c r="P32" s="55"/>
      <c r="Q32" s="82" t="s">
        <v>60</v>
      </c>
      <c r="R32" s="82"/>
      <c r="S32" s="82"/>
    </row>
    <row r="33" spans="11:19" x14ac:dyDescent="0.25">
      <c r="K33" s="20" t="s">
        <v>265</v>
      </c>
      <c r="L33" s="55">
        <v>1</v>
      </c>
      <c r="M33" s="55">
        <v>1</v>
      </c>
      <c r="N33" s="55"/>
      <c r="O33" s="55">
        <v>1</v>
      </c>
      <c r="P33" s="55"/>
      <c r="Q33" s="82" t="s">
        <v>60</v>
      </c>
      <c r="R33" s="82"/>
      <c r="S33" s="82"/>
    </row>
    <row r="34" spans="11:19" x14ac:dyDescent="0.25">
      <c r="K34" s="20" t="s">
        <v>277</v>
      </c>
      <c r="L34" s="55">
        <v>1</v>
      </c>
      <c r="M34" s="55">
        <v>2</v>
      </c>
      <c r="N34" s="55">
        <v>2</v>
      </c>
      <c r="O34" s="55"/>
      <c r="P34" s="55"/>
      <c r="Q34" s="82" t="s">
        <v>56</v>
      </c>
      <c r="R34" s="82"/>
      <c r="S34" s="82"/>
    </row>
    <row r="35" spans="11:19" x14ac:dyDescent="0.25">
      <c r="K35" s="20" t="s">
        <v>278</v>
      </c>
      <c r="L35" s="63">
        <v>1</v>
      </c>
      <c r="M35" s="63">
        <v>1</v>
      </c>
      <c r="N35" s="63"/>
      <c r="O35" s="63"/>
      <c r="P35" s="63"/>
      <c r="Q35" s="101" t="s">
        <v>60</v>
      </c>
      <c r="R35" s="102"/>
      <c r="S35" s="103"/>
    </row>
    <row r="36" spans="11:19" x14ac:dyDescent="0.25">
      <c r="K36" s="20" t="s">
        <v>264</v>
      </c>
      <c r="L36" s="63">
        <v>1</v>
      </c>
      <c r="M36" s="63">
        <v>3</v>
      </c>
      <c r="N36" s="63">
        <v>1</v>
      </c>
      <c r="O36" s="63">
        <v>2</v>
      </c>
      <c r="P36" s="63"/>
      <c r="Q36" s="82" t="s">
        <v>60</v>
      </c>
      <c r="R36" s="82"/>
      <c r="S36" s="82"/>
    </row>
    <row r="37" spans="11:19" x14ac:dyDescent="0.25">
      <c r="K37" s="20" t="s">
        <v>266</v>
      </c>
      <c r="L37" s="55">
        <v>2</v>
      </c>
      <c r="M37" s="55">
        <v>3</v>
      </c>
      <c r="N37" s="55"/>
      <c r="O37" s="55">
        <v>3</v>
      </c>
      <c r="P37" s="55"/>
      <c r="Q37" s="82" t="s">
        <v>60</v>
      </c>
      <c r="R37" s="82"/>
      <c r="S37" s="82"/>
    </row>
    <row r="38" spans="11:19" ht="16.899999999999999" customHeight="1" x14ac:dyDescent="0.25">
      <c r="K38" s="58" t="s">
        <v>268</v>
      </c>
      <c r="L38" s="55">
        <v>1</v>
      </c>
      <c r="M38" s="55">
        <v>1</v>
      </c>
      <c r="N38" s="55">
        <v>1</v>
      </c>
      <c r="O38" s="55"/>
      <c r="P38" s="55"/>
      <c r="Q38" s="82" t="s">
        <v>60</v>
      </c>
      <c r="R38" s="82"/>
      <c r="S38" s="82"/>
    </row>
    <row r="39" spans="11:19" x14ac:dyDescent="0.25">
      <c r="K39" s="58" t="s">
        <v>267</v>
      </c>
      <c r="L39" s="55">
        <v>2</v>
      </c>
      <c r="M39" s="55">
        <v>2</v>
      </c>
      <c r="N39" s="55">
        <v>1</v>
      </c>
      <c r="O39" s="55">
        <v>1</v>
      </c>
      <c r="P39" s="55"/>
      <c r="Q39" s="82" t="s">
        <v>60</v>
      </c>
      <c r="R39" s="82"/>
      <c r="S39" s="82"/>
    </row>
    <row r="40" spans="11:19" x14ac:dyDescent="0.25">
      <c r="K40" s="58" t="s">
        <v>272</v>
      </c>
      <c r="L40" s="63">
        <v>2</v>
      </c>
      <c r="M40" s="63">
        <v>2</v>
      </c>
      <c r="N40" s="63">
        <v>2</v>
      </c>
      <c r="O40" s="63"/>
      <c r="P40" s="63"/>
      <c r="Q40" s="101" t="s">
        <v>56</v>
      </c>
      <c r="R40" s="102"/>
      <c r="S40" s="103"/>
    </row>
    <row r="41" spans="11:19" x14ac:dyDescent="0.25">
      <c r="K41" s="58" t="s">
        <v>269</v>
      </c>
      <c r="L41" s="63">
        <v>2</v>
      </c>
      <c r="M41" s="63"/>
      <c r="N41" s="63"/>
      <c r="O41" s="63"/>
      <c r="P41" s="63"/>
      <c r="Q41" s="101" t="s">
        <v>276</v>
      </c>
      <c r="R41" s="102"/>
      <c r="S41" s="103"/>
    </row>
    <row r="42" spans="11:19" x14ac:dyDescent="0.25">
      <c r="K42" s="58" t="s">
        <v>270</v>
      </c>
      <c r="L42" s="63">
        <v>2</v>
      </c>
      <c r="M42" s="63"/>
      <c r="N42" s="63"/>
      <c r="O42" s="63"/>
      <c r="P42" s="63"/>
      <c r="Q42" s="101" t="s">
        <v>276</v>
      </c>
      <c r="R42" s="102"/>
      <c r="S42" s="103"/>
    </row>
    <row r="43" spans="11:19" x14ac:dyDescent="0.25">
      <c r="K43" s="58" t="s">
        <v>271</v>
      </c>
      <c r="L43" s="63">
        <v>2</v>
      </c>
      <c r="M43" s="63"/>
      <c r="N43" s="63"/>
      <c r="O43" s="63"/>
      <c r="P43" s="63"/>
      <c r="Q43" s="101" t="s">
        <v>276</v>
      </c>
      <c r="R43" s="102"/>
      <c r="S43" s="103"/>
    </row>
    <row r="44" spans="11:19" x14ac:dyDescent="0.25">
      <c r="K44" s="58" t="s">
        <v>273</v>
      </c>
      <c r="L44" s="63">
        <v>2</v>
      </c>
      <c r="M44" s="63"/>
      <c r="N44" s="63"/>
      <c r="O44" s="63"/>
      <c r="P44" s="63"/>
      <c r="Q44" s="101" t="s">
        <v>276</v>
      </c>
      <c r="R44" s="102"/>
      <c r="S44" s="103"/>
    </row>
    <row r="45" spans="11:19" x14ac:dyDescent="0.25">
      <c r="K45" s="58" t="s">
        <v>274</v>
      </c>
      <c r="L45" s="63">
        <v>2</v>
      </c>
      <c r="M45" s="63"/>
      <c r="N45" s="63"/>
      <c r="O45" s="63"/>
      <c r="P45" s="63"/>
      <c r="Q45" s="101" t="s">
        <v>276</v>
      </c>
      <c r="R45" s="102"/>
      <c r="S45" s="103"/>
    </row>
    <row r="46" spans="11:19" x14ac:dyDescent="0.25">
      <c r="K46" s="58" t="s">
        <v>275</v>
      </c>
      <c r="L46" s="63">
        <v>2</v>
      </c>
      <c r="M46" s="63"/>
      <c r="N46" s="63"/>
      <c r="O46" s="63"/>
      <c r="P46" s="63"/>
      <c r="Q46" s="101" t="s">
        <v>276</v>
      </c>
      <c r="R46" s="102"/>
      <c r="S46" s="103"/>
    </row>
    <row r="47" spans="11:19" x14ac:dyDescent="0.25">
      <c r="K47" s="58" t="s">
        <v>239</v>
      </c>
      <c r="L47" s="55">
        <v>34</v>
      </c>
      <c r="M47" s="55">
        <v>40</v>
      </c>
      <c r="N47" s="55">
        <v>20</v>
      </c>
      <c r="O47" s="55">
        <v>10</v>
      </c>
      <c r="P47" s="55">
        <v>10</v>
      </c>
      <c r="Q47" s="82" t="s">
        <v>244</v>
      </c>
      <c r="R47" s="82"/>
      <c r="S47" s="82"/>
    </row>
    <row r="48" spans="11:19" x14ac:dyDescent="0.25">
      <c r="K48" s="58" t="s">
        <v>241</v>
      </c>
      <c r="L48" s="55">
        <v>34</v>
      </c>
      <c r="M48" s="55">
        <v>34</v>
      </c>
      <c r="N48" s="55"/>
      <c r="O48" s="55">
        <v>20</v>
      </c>
      <c r="P48" s="55">
        <v>14</v>
      </c>
      <c r="Q48" s="82" t="s">
        <v>244</v>
      </c>
      <c r="R48" s="82"/>
      <c r="S48" s="82"/>
    </row>
    <row r="49" spans="11:19" x14ac:dyDescent="0.25">
      <c r="K49" s="58"/>
      <c r="L49" s="63"/>
      <c r="M49" s="63"/>
      <c r="N49" s="63"/>
      <c r="O49" s="63"/>
      <c r="P49" s="63"/>
      <c r="Q49" s="101"/>
      <c r="R49" s="102"/>
      <c r="S49" s="103"/>
    </row>
    <row r="50" spans="11:19" x14ac:dyDescent="0.25">
      <c r="K50" s="47"/>
      <c r="L50" s="48"/>
      <c r="M50" s="48"/>
      <c r="N50" s="48"/>
      <c r="O50" s="48"/>
      <c r="P50" s="48"/>
      <c r="Q50" s="48"/>
      <c r="R50" s="48"/>
      <c r="S50" s="49"/>
    </row>
    <row r="51" spans="11:19" x14ac:dyDescent="0.25">
      <c r="K51" s="28" t="s">
        <v>77</v>
      </c>
      <c r="L51" s="55">
        <v>3</v>
      </c>
      <c r="M51" s="55">
        <v>4</v>
      </c>
      <c r="N51" s="35">
        <v>1</v>
      </c>
      <c r="O51" s="35">
        <v>1</v>
      </c>
      <c r="P51" s="35">
        <v>2</v>
      </c>
      <c r="Q51" s="75"/>
      <c r="R51" s="75"/>
      <c r="S51" s="75"/>
    </row>
    <row r="52" spans="11:19" x14ac:dyDescent="0.25">
      <c r="K52" s="28" t="s">
        <v>78</v>
      </c>
      <c r="L52" s="55">
        <v>34</v>
      </c>
      <c r="M52" s="55">
        <v>35</v>
      </c>
      <c r="N52" s="35">
        <f>M52/3</f>
        <v>11.666666666666666</v>
      </c>
      <c r="O52" s="35">
        <f>M52/3</f>
        <v>11.666666666666666</v>
      </c>
      <c r="P52" s="35">
        <f>M52/3</f>
        <v>11.666666666666666</v>
      </c>
      <c r="Q52" s="75"/>
      <c r="R52" s="75"/>
      <c r="S52" s="75"/>
    </row>
    <row r="53" spans="11:19" x14ac:dyDescent="0.25">
      <c r="K53" s="29" t="s">
        <v>79</v>
      </c>
      <c r="L53" s="23">
        <f>SUM(L30:L52,L22:L27,L3:L19)</f>
        <v>303</v>
      </c>
      <c r="M53" s="23">
        <f>SUM(M3:M52)</f>
        <v>324</v>
      </c>
      <c r="N53" s="58">
        <f>SUM(N3:N52)</f>
        <v>105.66666666666667</v>
      </c>
      <c r="O53" s="58">
        <f t="shared" ref="O53:P53" si="0">SUM(O3:O52)</f>
        <v>115.66666666666667</v>
      </c>
      <c r="P53" s="58">
        <f t="shared" si="0"/>
        <v>101.66666666666667</v>
      </c>
      <c r="Q53" s="75"/>
      <c r="R53" s="75"/>
      <c r="S53" s="75"/>
    </row>
  </sheetData>
  <mergeCells count="49">
    <mergeCell ref="Q51:S53"/>
    <mergeCell ref="Q30:S30"/>
    <mergeCell ref="Q47:S47"/>
    <mergeCell ref="Q48:S48"/>
    <mergeCell ref="Q33:S33"/>
    <mergeCell ref="Q34:S34"/>
    <mergeCell ref="Q37:S37"/>
    <mergeCell ref="Q38:S38"/>
    <mergeCell ref="Q39:S39"/>
    <mergeCell ref="Q40:S40"/>
    <mergeCell ref="Q41:S41"/>
    <mergeCell ref="Q42:S42"/>
    <mergeCell ref="Q43:S43"/>
    <mergeCell ref="Q44:S44"/>
    <mergeCell ref="Q45:S45"/>
    <mergeCell ref="Q46:S46"/>
    <mergeCell ref="Q27:S27"/>
    <mergeCell ref="Q31:S31"/>
    <mergeCell ref="Q32:S32"/>
    <mergeCell ref="K29:S29"/>
    <mergeCell ref="K28:S28"/>
    <mergeCell ref="Q26:S26"/>
    <mergeCell ref="Q14:S14"/>
    <mergeCell ref="Q15:S15"/>
    <mergeCell ref="Q16:S16"/>
    <mergeCell ref="Q17:S17"/>
    <mergeCell ref="K21:S21"/>
    <mergeCell ref="Q19:S19"/>
    <mergeCell ref="Q9:S9"/>
    <mergeCell ref="Q10:S10"/>
    <mergeCell ref="Q18:S18"/>
    <mergeCell ref="Q23:S23"/>
    <mergeCell ref="Q25:S25"/>
    <mergeCell ref="Q35:S35"/>
    <mergeCell ref="Q36:S36"/>
    <mergeCell ref="Q49:S49"/>
    <mergeCell ref="Q1:S1"/>
    <mergeCell ref="Q3:S3"/>
    <mergeCell ref="Q4:S4"/>
    <mergeCell ref="Q5:S5"/>
    <mergeCell ref="Q22:S22"/>
    <mergeCell ref="Q11:S11"/>
    <mergeCell ref="Q12:S12"/>
    <mergeCell ref="Q13:S13"/>
    <mergeCell ref="K2:S2"/>
    <mergeCell ref="K20:S20"/>
    <mergeCell ref="Q6:S6"/>
    <mergeCell ref="Q7:S7"/>
    <mergeCell ref="Q8:S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AF3D-47B4-430D-A65A-551FC69AC6C6}">
  <dimension ref="A1:S83"/>
  <sheetViews>
    <sheetView tabSelected="1" zoomScale="85" zoomScaleNormal="85" workbookViewId="0">
      <selection activeCell="C24" sqref="C24"/>
    </sheetView>
  </sheetViews>
  <sheetFormatPr defaultRowHeight="15" x14ac:dyDescent="0.25"/>
  <cols>
    <col min="1" max="1" width="33.5703125" bestFit="1" customWidth="1"/>
    <col min="2" max="2" width="7.5703125" bestFit="1" customWidth="1"/>
    <col min="3" max="4" width="12.28515625" bestFit="1" customWidth="1"/>
    <col min="5" max="5" width="8.85546875" bestFit="1" customWidth="1"/>
    <col min="6" max="7" width="12.28515625" bestFit="1" customWidth="1"/>
    <col min="8" max="8" width="8.85546875" bestFit="1" customWidth="1"/>
    <col min="11" max="11" width="48.85546875" customWidth="1"/>
    <col min="12" max="12" width="26.28515625" bestFit="1" customWidth="1"/>
    <col min="13" max="13" width="22.7109375" bestFit="1" customWidth="1"/>
  </cols>
  <sheetData>
    <row r="1" spans="1:19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A2" s="3"/>
    </row>
    <row r="3" spans="1:19" x14ac:dyDescent="0.25">
      <c r="A3" s="3"/>
    </row>
    <row r="4" spans="1:19" x14ac:dyDescent="0.25">
      <c r="K4" s="109" t="s">
        <v>259</v>
      </c>
      <c r="L4" s="109"/>
      <c r="M4" s="109"/>
    </row>
    <row r="5" spans="1:19" ht="15.75" x14ac:dyDescent="0.25">
      <c r="K5" s="14" t="s">
        <v>245</v>
      </c>
      <c r="L5" s="15" t="s">
        <v>2</v>
      </c>
      <c r="M5" s="16" t="s">
        <v>3</v>
      </c>
    </row>
    <row r="6" spans="1:19" ht="15.75" x14ac:dyDescent="0.25">
      <c r="K6" s="9" t="s">
        <v>246</v>
      </c>
      <c r="L6" s="8">
        <f>'Sprint 1'!I59</f>
        <v>155</v>
      </c>
      <c r="M6" s="9">
        <f>'Sprint 1'!J59</f>
        <v>176</v>
      </c>
    </row>
    <row r="7" spans="1:19" ht="15.75" x14ac:dyDescent="0.25">
      <c r="K7" s="11" t="s">
        <v>247</v>
      </c>
      <c r="L7" s="10">
        <f>'Sprint 2'!L56</f>
        <v>150</v>
      </c>
      <c r="M7" s="11">
        <f>'Sprint 2'!M56</f>
        <v>180</v>
      </c>
    </row>
    <row r="8" spans="1:19" ht="15.75" x14ac:dyDescent="0.25">
      <c r="K8" s="11" t="s">
        <v>248</v>
      </c>
      <c r="L8" s="10">
        <f>'Sprint 3'!L51</f>
        <v>145</v>
      </c>
      <c r="M8" s="11">
        <f>'Sprint 3'!M51</f>
        <v>161</v>
      </c>
    </row>
    <row r="9" spans="1:19" ht="15.75" x14ac:dyDescent="0.25">
      <c r="K9" s="11" t="s">
        <v>249</v>
      </c>
      <c r="L9" s="10">
        <f>'Sprint 4'!L43</f>
        <v>140</v>
      </c>
      <c r="M9" s="11">
        <f>'Sprint 4'!M43</f>
        <v>165</v>
      </c>
    </row>
    <row r="10" spans="1:19" ht="15.75" x14ac:dyDescent="0.25">
      <c r="K10" s="11" t="s">
        <v>250</v>
      </c>
      <c r="L10" s="10">
        <f>'Sprint 5'!L52</f>
        <v>131</v>
      </c>
      <c r="M10" s="11">
        <f>'Sprint 5'!M52</f>
        <v>155</v>
      </c>
    </row>
    <row r="11" spans="1:19" ht="15.75" x14ac:dyDescent="0.25">
      <c r="K11" s="11" t="s">
        <v>251</v>
      </c>
      <c r="L11" s="12">
        <f>'Sprint 6'!L53</f>
        <v>303</v>
      </c>
      <c r="M11" s="13">
        <f>'Sprint 6'!M53</f>
        <v>324</v>
      </c>
    </row>
    <row r="12" spans="1:19" ht="15.75" x14ac:dyDescent="0.25">
      <c r="K12" s="17" t="s">
        <v>79</v>
      </c>
      <c r="L12" s="18">
        <f>SUM(L6:L11)</f>
        <v>1024</v>
      </c>
      <c r="M12" s="19">
        <f>SUM(M6:M11)</f>
        <v>1161</v>
      </c>
    </row>
    <row r="14" spans="1:19" x14ac:dyDescent="0.25">
      <c r="L14" s="7"/>
    </row>
    <row r="21" spans="1:13" x14ac:dyDescent="0.25">
      <c r="I21" s="50"/>
    </row>
    <row r="22" spans="1:13" ht="15.75" x14ac:dyDescent="0.25">
      <c r="A22" s="58"/>
      <c r="B22" s="29" t="s">
        <v>252</v>
      </c>
      <c r="C22" s="43" t="s">
        <v>246</v>
      </c>
      <c r="D22" s="43" t="s">
        <v>247</v>
      </c>
      <c r="E22" s="43" t="s">
        <v>248</v>
      </c>
      <c r="F22" s="43" t="s">
        <v>249</v>
      </c>
      <c r="G22" s="43" t="s">
        <v>250</v>
      </c>
      <c r="H22" s="43" t="s">
        <v>251</v>
      </c>
      <c r="I22" s="50"/>
    </row>
    <row r="23" spans="1:13" ht="15.75" x14ac:dyDescent="0.25">
      <c r="A23" s="41" t="s">
        <v>253</v>
      </c>
      <c r="B23" s="42">
        <f>L12</f>
        <v>1024</v>
      </c>
      <c r="C23" s="58">
        <f>B23-B23/6</f>
        <v>853.33333333333337</v>
      </c>
      <c r="D23" s="58">
        <f>C23-B23/6</f>
        <v>682.66666666666674</v>
      </c>
      <c r="E23" s="58">
        <f>D23-B23/6</f>
        <v>512.00000000000011</v>
      </c>
      <c r="F23" s="58">
        <f>E23-B23/6</f>
        <v>341.33333333333348</v>
      </c>
      <c r="G23" s="58">
        <f>F23-B23/6</f>
        <v>170.66666666666683</v>
      </c>
      <c r="H23" s="58">
        <f>G23-B23/6</f>
        <v>0</v>
      </c>
      <c r="I23" s="50"/>
    </row>
    <row r="24" spans="1:13" ht="15.75" x14ac:dyDescent="0.25">
      <c r="A24" s="41" t="s">
        <v>254</v>
      </c>
      <c r="B24" s="58">
        <f>L12</f>
        <v>1024</v>
      </c>
      <c r="C24" s="58">
        <f>B24-L6</f>
        <v>869</v>
      </c>
      <c r="D24" s="58">
        <f>C24-L7</f>
        <v>719</v>
      </c>
      <c r="E24" s="58">
        <f>D24-L8</f>
        <v>574</v>
      </c>
      <c r="F24" s="58">
        <f>E24-L9</f>
        <v>434</v>
      </c>
      <c r="G24" s="58">
        <f>F24-L10</f>
        <v>303</v>
      </c>
      <c r="H24" s="58">
        <f>G24-L11</f>
        <v>0</v>
      </c>
      <c r="K24" s="6"/>
      <c r="L24" s="5"/>
      <c r="M24" s="5"/>
    </row>
    <row r="25" spans="1:13" x14ac:dyDescent="0.25">
      <c r="I25" s="50"/>
      <c r="K25" s="6"/>
      <c r="L25" s="5"/>
      <c r="M25" s="5"/>
    </row>
    <row r="26" spans="1:13" x14ac:dyDescent="0.25">
      <c r="I26" s="50"/>
    </row>
    <row r="27" spans="1:13" x14ac:dyDescent="0.25">
      <c r="I27" s="50"/>
    </row>
    <row r="28" spans="1:13" x14ac:dyDescent="0.25">
      <c r="I28" s="50"/>
    </row>
    <row r="29" spans="1:13" x14ac:dyDescent="0.25">
      <c r="I29" s="50"/>
    </row>
    <row r="30" spans="1:13" x14ac:dyDescent="0.25">
      <c r="I30" s="50"/>
    </row>
    <row r="31" spans="1:13" x14ac:dyDescent="0.25">
      <c r="I31" s="50"/>
    </row>
    <row r="32" spans="1:13" ht="15.75" x14ac:dyDescent="0.25">
      <c r="A32" s="58"/>
      <c r="B32" s="29" t="s">
        <v>252</v>
      </c>
      <c r="C32" s="43" t="s">
        <v>246</v>
      </c>
      <c r="D32" s="43" t="s">
        <v>247</v>
      </c>
      <c r="E32" s="43" t="s">
        <v>248</v>
      </c>
      <c r="F32" s="43" t="s">
        <v>249</v>
      </c>
      <c r="G32" s="43" t="s">
        <v>250</v>
      </c>
      <c r="H32" s="43" t="s">
        <v>251</v>
      </c>
      <c r="I32" s="50"/>
      <c r="K32" s="122" t="s">
        <v>255</v>
      </c>
      <c r="L32" s="123"/>
      <c r="M32" s="124"/>
    </row>
    <row r="33" spans="1:13" ht="15.75" x14ac:dyDescent="0.25">
      <c r="A33" s="41" t="s">
        <v>2</v>
      </c>
      <c r="B33" s="42">
        <f>L40</f>
        <v>245</v>
      </c>
      <c r="C33" s="58">
        <f>B33-B33/6</f>
        <v>204.16666666666666</v>
      </c>
      <c r="D33" s="58">
        <f>C33-B33/6</f>
        <v>163.33333333333331</v>
      </c>
      <c r="E33" s="58">
        <f>D33-B33/6</f>
        <v>122.49999999999997</v>
      </c>
      <c r="F33" s="58">
        <f>E33-B33/6</f>
        <v>81.666666666666629</v>
      </c>
      <c r="G33" s="58">
        <f>F33-B33/6</f>
        <v>40.833333333333293</v>
      </c>
      <c r="H33" s="58">
        <f>G33-B33/6</f>
        <v>0</v>
      </c>
      <c r="I33" s="50"/>
      <c r="K33" s="14" t="s">
        <v>245</v>
      </c>
      <c r="L33" s="15" t="s">
        <v>2</v>
      </c>
      <c r="M33" s="16" t="s">
        <v>3</v>
      </c>
    </row>
    <row r="34" spans="1:13" ht="15.75" x14ac:dyDescent="0.25">
      <c r="A34" s="41" t="s">
        <v>3</v>
      </c>
      <c r="B34" s="58">
        <f>B33</f>
        <v>245</v>
      </c>
      <c r="C34" s="58">
        <f>B34-L34</f>
        <v>232</v>
      </c>
      <c r="D34" s="58">
        <f>C34-L35</f>
        <v>198</v>
      </c>
      <c r="E34" s="58">
        <f>D34-L36</f>
        <v>149</v>
      </c>
      <c r="F34" s="58">
        <f>E34-L37</f>
        <v>117</v>
      </c>
      <c r="G34" s="58">
        <f>F34-L38</f>
        <v>79</v>
      </c>
      <c r="H34" s="58">
        <f>G34-L39</f>
        <v>0</v>
      </c>
      <c r="I34" s="50"/>
      <c r="K34" s="9" t="s">
        <v>246</v>
      </c>
      <c r="L34" s="8">
        <v>13</v>
      </c>
      <c r="M34" s="9">
        <v>16</v>
      </c>
    </row>
    <row r="35" spans="1:13" ht="15.75" x14ac:dyDescent="0.25">
      <c r="I35" s="50"/>
      <c r="K35" s="11" t="s">
        <v>247</v>
      </c>
      <c r="L35" s="10">
        <v>34</v>
      </c>
      <c r="M35" s="11">
        <v>60</v>
      </c>
    </row>
    <row r="36" spans="1:13" ht="15.75" x14ac:dyDescent="0.25">
      <c r="I36" s="50"/>
      <c r="K36" s="11" t="s">
        <v>248</v>
      </c>
      <c r="L36" s="10">
        <v>49</v>
      </c>
      <c r="M36" s="11">
        <v>57</v>
      </c>
    </row>
    <row r="37" spans="1:13" ht="15.75" x14ac:dyDescent="0.25">
      <c r="I37" s="50"/>
      <c r="K37" s="11" t="s">
        <v>249</v>
      </c>
      <c r="L37" s="10">
        <v>32</v>
      </c>
      <c r="M37" s="11">
        <v>46</v>
      </c>
    </row>
    <row r="38" spans="1:13" ht="15.75" x14ac:dyDescent="0.25">
      <c r="K38" s="11" t="s">
        <v>250</v>
      </c>
      <c r="L38" s="10">
        <v>38</v>
      </c>
      <c r="M38" s="11">
        <v>52</v>
      </c>
    </row>
    <row r="39" spans="1:13" ht="15.75" x14ac:dyDescent="0.25">
      <c r="K39" s="11" t="s">
        <v>251</v>
      </c>
      <c r="L39" s="12">
        <v>79</v>
      </c>
      <c r="M39" s="13">
        <v>87</v>
      </c>
    </row>
    <row r="40" spans="1:13" ht="15.75" x14ac:dyDescent="0.25">
      <c r="K40" s="17" t="s">
        <v>79</v>
      </c>
      <c r="L40" s="18">
        <f>SUM(L34:L39)</f>
        <v>245</v>
      </c>
      <c r="M40" s="19">
        <f>SUM(M34:M39)</f>
        <v>318</v>
      </c>
    </row>
    <row r="52" spans="1:13" ht="15.75" x14ac:dyDescent="0.25">
      <c r="A52" s="58"/>
      <c r="B52" s="29" t="s">
        <v>252</v>
      </c>
      <c r="C52" s="43" t="s">
        <v>246</v>
      </c>
      <c r="D52" s="43" t="s">
        <v>247</v>
      </c>
      <c r="E52" s="43" t="s">
        <v>248</v>
      </c>
      <c r="F52" s="43" t="s">
        <v>249</v>
      </c>
      <c r="G52" s="43" t="s">
        <v>250</v>
      </c>
      <c r="H52" s="43" t="s">
        <v>251</v>
      </c>
      <c r="K52" s="125" t="s">
        <v>256</v>
      </c>
      <c r="L52" s="126"/>
      <c r="M52" s="127"/>
    </row>
    <row r="53" spans="1:13" ht="15.75" x14ac:dyDescent="0.25">
      <c r="A53" s="41" t="s">
        <v>2</v>
      </c>
      <c r="B53" s="42">
        <f>L60</f>
        <v>230.5</v>
      </c>
      <c r="C53" s="58">
        <f>B53-B53/6</f>
        <v>192.08333333333334</v>
      </c>
      <c r="D53" s="58">
        <f>C53-B53/6</f>
        <v>153.66666666666669</v>
      </c>
      <c r="E53" s="58">
        <f>D53-B53/6</f>
        <v>115.25000000000003</v>
      </c>
      <c r="F53" s="58">
        <f>E53-B53/6</f>
        <v>76.833333333333371</v>
      </c>
      <c r="G53" s="58">
        <f>F53-B53/6</f>
        <v>38.416666666666707</v>
      </c>
      <c r="H53" s="58">
        <v>0</v>
      </c>
      <c r="K53" s="14" t="s">
        <v>245</v>
      </c>
      <c r="L53" s="15" t="s">
        <v>2</v>
      </c>
      <c r="M53" s="16" t="s">
        <v>3</v>
      </c>
    </row>
    <row r="54" spans="1:13" ht="15.75" x14ac:dyDescent="0.25">
      <c r="A54" s="41" t="s">
        <v>3</v>
      </c>
      <c r="B54" s="58">
        <f>L60</f>
        <v>230.5</v>
      </c>
      <c r="C54" s="58">
        <f>B54-L54</f>
        <v>196.5</v>
      </c>
      <c r="D54" s="58">
        <f>C54-L55</f>
        <v>141.5</v>
      </c>
      <c r="E54" s="58">
        <f>D54-L56</f>
        <v>128</v>
      </c>
      <c r="F54" s="58">
        <f>E54-L57</f>
        <v>114</v>
      </c>
      <c r="G54" s="58">
        <f>F54-L58</f>
        <v>88</v>
      </c>
      <c r="H54" s="58">
        <v>0</v>
      </c>
      <c r="K54" s="9" t="s">
        <v>246</v>
      </c>
      <c r="L54" s="8">
        <f>SUM('Sprint 1'!I3:I24)</f>
        <v>34</v>
      </c>
      <c r="M54" s="9">
        <f>SUM('Sprint 1'!J3:J24)</f>
        <v>38</v>
      </c>
    </row>
    <row r="55" spans="1:13" ht="15.75" x14ac:dyDescent="0.25">
      <c r="K55" s="11" t="s">
        <v>247</v>
      </c>
      <c r="L55" s="10">
        <f>SUM('Sprint 2'!L3:L26)</f>
        <v>55</v>
      </c>
      <c r="M55" s="11">
        <f>SUM('Sprint 2'!M3:M25)</f>
        <v>56</v>
      </c>
    </row>
    <row r="56" spans="1:13" ht="15.75" x14ac:dyDescent="0.25">
      <c r="K56" s="11" t="s">
        <v>248</v>
      </c>
      <c r="L56" s="10">
        <f>SUM('Sprint 3'!L3:L14)</f>
        <v>13.5</v>
      </c>
      <c r="M56" s="11">
        <f>SUM('Sprint 3'!M3:M12)</f>
        <v>11</v>
      </c>
    </row>
    <row r="57" spans="1:13" ht="15.75" x14ac:dyDescent="0.25">
      <c r="K57" s="11" t="s">
        <v>249</v>
      </c>
      <c r="L57" s="10">
        <f>SUM('Sprint 4'!L3:L10)</f>
        <v>14</v>
      </c>
      <c r="M57" s="11">
        <f>SUM('Sprint 3'!M3:M14)</f>
        <v>13</v>
      </c>
    </row>
    <row r="58" spans="1:13" ht="15.75" x14ac:dyDescent="0.25">
      <c r="K58" s="11" t="s">
        <v>250</v>
      </c>
      <c r="L58" s="10">
        <f>SUM('Sprint 5'!L3:L17)</f>
        <v>26</v>
      </c>
      <c r="M58" s="11">
        <f>SUM('Sprint 5'!M3:M17)</f>
        <v>31</v>
      </c>
    </row>
    <row r="59" spans="1:13" ht="15.75" x14ac:dyDescent="0.25">
      <c r="K59" s="11" t="s">
        <v>251</v>
      </c>
      <c r="L59" s="12">
        <f>SUM('Sprint 6'!L3:L19)</f>
        <v>88</v>
      </c>
      <c r="M59" s="13">
        <f>SUM('Sprint 6'!M3:M19)</f>
        <v>95</v>
      </c>
    </row>
    <row r="60" spans="1:13" ht="15.75" x14ac:dyDescent="0.25">
      <c r="K60" s="17" t="s">
        <v>79</v>
      </c>
      <c r="L60" s="18">
        <f>SUM(L54:L59)</f>
        <v>230.5</v>
      </c>
      <c r="M60" s="19">
        <f>SUM(M54:M59)</f>
        <v>244</v>
      </c>
    </row>
    <row r="75" spans="1:13" ht="15.75" x14ac:dyDescent="0.25">
      <c r="A75" s="58"/>
      <c r="B75" s="29" t="s">
        <v>252</v>
      </c>
      <c r="C75" s="43" t="s">
        <v>246</v>
      </c>
      <c r="D75" s="43" t="s">
        <v>247</v>
      </c>
      <c r="E75" s="43" t="s">
        <v>248</v>
      </c>
      <c r="F75" s="43" t="s">
        <v>249</v>
      </c>
      <c r="G75" s="43" t="s">
        <v>250</v>
      </c>
      <c r="H75" s="43" t="s">
        <v>251</v>
      </c>
      <c r="K75" s="128" t="s">
        <v>258</v>
      </c>
      <c r="L75" s="129"/>
      <c r="M75" s="130"/>
    </row>
    <row r="76" spans="1:13" ht="15.75" x14ac:dyDescent="0.25">
      <c r="A76" s="41" t="s">
        <v>2</v>
      </c>
      <c r="B76" s="42">
        <f>L83</f>
        <v>266.5</v>
      </c>
      <c r="C76" s="58">
        <f>B76-B76/6</f>
        <v>222.08333333333334</v>
      </c>
      <c r="D76" s="58">
        <f>C76-B76/6</f>
        <v>177.66666666666669</v>
      </c>
      <c r="E76" s="58">
        <f>D76-B76/6</f>
        <v>133.25000000000003</v>
      </c>
      <c r="F76" s="58">
        <f>E76-B76/6</f>
        <v>88.833333333333371</v>
      </c>
      <c r="G76" s="58">
        <f>F76-B76/6</f>
        <v>44.416666666666707</v>
      </c>
      <c r="H76" s="58">
        <v>0</v>
      </c>
      <c r="K76" s="14" t="s">
        <v>245</v>
      </c>
      <c r="L76" s="15" t="s">
        <v>2</v>
      </c>
      <c r="M76" s="16" t="s">
        <v>3</v>
      </c>
    </row>
    <row r="77" spans="1:13" ht="15.75" x14ac:dyDescent="0.25">
      <c r="A77" s="41" t="s">
        <v>3</v>
      </c>
      <c r="B77" s="58">
        <f>L83</f>
        <v>266.5</v>
      </c>
      <c r="C77" s="58">
        <f>B77-L77</f>
        <v>224.5</v>
      </c>
      <c r="D77" s="58">
        <f>C77-L78</f>
        <v>202.5</v>
      </c>
      <c r="E77" s="58">
        <f>D77-L79</f>
        <v>157</v>
      </c>
      <c r="F77" s="58">
        <f>E77-L80</f>
        <v>108</v>
      </c>
      <c r="G77" s="58">
        <f>F77-L81</f>
        <v>83</v>
      </c>
      <c r="H77" s="58">
        <v>0</v>
      </c>
      <c r="K77" s="9" t="s">
        <v>246</v>
      </c>
      <c r="L77" s="8">
        <f>SUM('Sprint 1'!I27:I36)</f>
        <v>42</v>
      </c>
      <c r="M77" s="9">
        <f>SUM('Sprint 1'!J27:J36)</f>
        <v>50</v>
      </c>
    </row>
    <row r="78" spans="1:13" ht="15.75" x14ac:dyDescent="0.25">
      <c r="K78" s="11" t="s">
        <v>247</v>
      </c>
      <c r="L78" s="10">
        <f>SUM('Sprint 2'!L29:L38)</f>
        <v>22</v>
      </c>
      <c r="M78" s="11">
        <f>SUM('Sprint 2'!M29:M38)</f>
        <v>29</v>
      </c>
    </row>
    <row r="79" spans="1:13" ht="15.75" x14ac:dyDescent="0.25">
      <c r="K79" s="11" t="s">
        <v>248</v>
      </c>
      <c r="L79" s="10">
        <f>SUM('Sprint 3'!L17:L27)</f>
        <v>45.5</v>
      </c>
      <c r="M79" s="11">
        <f>SUM('Sprint 3'!M17:M27)</f>
        <v>52</v>
      </c>
    </row>
    <row r="80" spans="1:13" ht="15.75" x14ac:dyDescent="0.25">
      <c r="K80" s="11" t="s">
        <v>249</v>
      </c>
      <c r="L80" s="10">
        <f>SUM('Sprint 4'!L17:L25)</f>
        <v>49</v>
      </c>
      <c r="M80" s="11">
        <f>SUM('Sprint 4'!M17:M25)</f>
        <v>62</v>
      </c>
    </row>
    <row r="81" spans="11:13" ht="15.75" x14ac:dyDescent="0.25">
      <c r="K81" s="11" t="s">
        <v>250</v>
      </c>
      <c r="L81" s="10">
        <f>SUM('Sprint 5'!L21:L28)</f>
        <v>25</v>
      </c>
      <c r="M81" s="11">
        <f>SUM('Sprint 5'!M21:M28)</f>
        <v>31</v>
      </c>
    </row>
    <row r="82" spans="11:13" ht="15.75" x14ac:dyDescent="0.25">
      <c r="K82" s="11" t="s">
        <v>251</v>
      </c>
      <c r="L82" s="12">
        <f>SUM('Sprint 6'!L22:L27)</f>
        <v>83</v>
      </c>
      <c r="M82" s="13">
        <f>SUM('Sprint 6'!M22:M27)</f>
        <v>98</v>
      </c>
    </row>
    <row r="83" spans="11:13" ht="15.75" x14ac:dyDescent="0.25">
      <c r="K83" s="17" t="s">
        <v>79</v>
      </c>
      <c r="L83" s="18">
        <f>SUM(L77:L82)</f>
        <v>266.5</v>
      </c>
      <c r="M83" s="19">
        <f>SUM(M77:M82)</f>
        <v>322</v>
      </c>
    </row>
  </sheetData>
  <mergeCells count="4">
    <mergeCell ref="K32:M32"/>
    <mergeCell ref="K52:M52"/>
    <mergeCell ref="K75:M75"/>
    <mergeCell ref="K4:M4"/>
  </mergeCells>
  <pageMargins left="0.7" right="0.7" top="0.75" bottom="0.75" header="0.3" footer="0.3"/>
  <pageSetup paperSize="256" orientation="portrait" horizontalDpi="1016" verticalDpi="1016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7</vt:i4>
      </vt:variant>
    </vt:vector>
  </HeadingPairs>
  <TitlesOfParts>
    <vt:vector size="7" baseType="lpstr">
      <vt:lpstr>Sprint 1</vt:lpstr>
      <vt:lpstr>Sprint 2</vt:lpstr>
      <vt:lpstr>Sprint 3</vt:lpstr>
      <vt:lpstr>Sprint 4</vt:lpstr>
      <vt:lpstr>Sprint 5</vt:lpstr>
      <vt:lpstr>Sprint 6</vt:lpstr>
      <vt:lpstr>FinalResult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Marina Ionel</dc:creator>
  <cp:keywords/>
  <dc:description/>
  <cp:lastModifiedBy>Dima Bors</cp:lastModifiedBy>
  <cp:revision/>
  <dcterms:created xsi:type="dcterms:W3CDTF">2015-06-05T18:17:20Z</dcterms:created>
  <dcterms:modified xsi:type="dcterms:W3CDTF">2020-06-09T14:12:33Z</dcterms:modified>
  <cp:category/>
  <cp:contentStatus/>
</cp:coreProperties>
</file>