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hidePivotFieldList="1"/>
  <mc:AlternateContent xmlns:mc="http://schemas.openxmlformats.org/markup-compatibility/2006">
    <mc:Choice Requires="x15">
      <x15ac:absPath xmlns:x15ac="http://schemas.microsoft.com/office/spreadsheetml/2010/11/ac" url="https://d.docs.live.net/381a8721732356c0/Documentos/LABORAL/"/>
    </mc:Choice>
  </mc:AlternateContent>
  <xr:revisionPtr revIDLastSave="0" documentId="8_{FBC85B10-763C-4639-B622-B1C7FD6974F5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ESTADOS FINANCIEROS" sheetId="1" r:id="rId1"/>
    <sheet name="RATIOS" sheetId="2" r:id="rId2"/>
    <sheet name="RATIOS (2)" sheetId="6" r:id="rId3"/>
    <sheet name="Hoja2" sheetId="8" r:id="rId4"/>
  </sheets>
  <calcPr calcId="19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7" i="6" l="1"/>
  <c r="G17" i="6"/>
  <c r="F17" i="6"/>
  <c r="E17" i="6"/>
  <c r="D17" i="6"/>
  <c r="C17" i="6"/>
  <c r="H16" i="6"/>
  <c r="G16" i="6"/>
  <c r="F16" i="6"/>
  <c r="E16" i="6"/>
  <c r="D16" i="6"/>
  <c r="C16" i="6"/>
  <c r="H15" i="6"/>
  <c r="G15" i="6"/>
  <c r="F15" i="6"/>
  <c r="E15" i="6"/>
  <c r="D15" i="6"/>
  <c r="C15" i="6"/>
  <c r="H14" i="6"/>
  <c r="G14" i="6"/>
  <c r="F14" i="6"/>
  <c r="E14" i="6"/>
  <c r="D14" i="6"/>
  <c r="C14" i="6"/>
  <c r="H13" i="6"/>
  <c r="G13" i="6"/>
  <c r="F13" i="6"/>
  <c r="E13" i="6"/>
  <c r="D13" i="6"/>
  <c r="C13" i="6"/>
  <c r="H12" i="6"/>
  <c r="G12" i="6"/>
  <c r="F12" i="6"/>
  <c r="E12" i="6"/>
  <c r="D12" i="6"/>
  <c r="C12" i="6"/>
  <c r="H11" i="6"/>
  <c r="G11" i="6"/>
  <c r="F11" i="6"/>
  <c r="E11" i="6"/>
  <c r="D11" i="6"/>
  <c r="C11" i="6"/>
  <c r="H10" i="6"/>
  <c r="G10" i="6"/>
  <c r="F10" i="6"/>
  <c r="E10" i="6"/>
  <c r="D10" i="6"/>
  <c r="C10" i="6"/>
  <c r="H9" i="6"/>
  <c r="G9" i="6"/>
  <c r="F9" i="6"/>
  <c r="E9" i="6"/>
  <c r="D9" i="6"/>
  <c r="C9" i="6"/>
  <c r="H8" i="6"/>
  <c r="G8" i="6"/>
  <c r="F8" i="6"/>
  <c r="E8" i="6"/>
  <c r="D8" i="6"/>
  <c r="C8" i="6"/>
  <c r="H7" i="6"/>
  <c r="G7" i="6"/>
  <c r="F7" i="6"/>
  <c r="E7" i="6"/>
  <c r="D7" i="6"/>
  <c r="C7" i="6"/>
  <c r="H6" i="6"/>
  <c r="G6" i="6"/>
  <c r="F6" i="6"/>
  <c r="E6" i="6"/>
  <c r="D6" i="6"/>
  <c r="C6" i="6"/>
  <c r="H5" i="6"/>
  <c r="G5" i="6"/>
  <c r="F5" i="6"/>
  <c r="E5" i="6"/>
  <c r="D5" i="6"/>
  <c r="C5" i="6"/>
  <c r="H4" i="6"/>
  <c r="G4" i="6"/>
  <c r="F4" i="6"/>
  <c r="E4" i="6"/>
  <c r="D4" i="6"/>
  <c r="C4" i="6"/>
  <c r="H3" i="6"/>
  <c r="G3" i="6"/>
  <c r="F3" i="6"/>
  <c r="E3" i="6"/>
  <c r="D3" i="6"/>
  <c r="C3" i="6"/>
  <c r="H2" i="6"/>
  <c r="G2" i="6"/>
  <c r="F2" i="6"/>
  <c r="E2" i="6"/>
  <c r="D2" i="6"/>
  <c r="C2" i="6"/>
  <c r="H7" i="2"/>
  <c r="H8" i="2"/>
  <c r="H9" i="2"/>
  <c r="H6" i="2"/>
  <c r="G7" i="2"/>
  <c r="G8" i="2"/>
  <c r="G9" i="2"/>
  <c r="G6" i="2"/>
  <c r="F7" i="2"/>
  <c r="F8" i="2"/>
  <c r="F9" i="2"/>
  <c r="F6" i="2"/>
  <c r="E7" i="2"/>
  <c r="E8" i="2"/>
  <c r="E9" i="2"/>
  <c r="E6" i="2"/>
  <c r="D7" i="2"/>
  <c r="D8" i="2"/>
  <c r="D9" i="2"/>
  <c r="D6" i="2"/>
  <c r="C7" i="2"/>
  <c r="C8" i="2"/>
  <c r="C9" i="2"/>
  <c r="C6" i="2"/>
  <c r="H3" i="2"/>
  <c r="H4" i="2"/>
  <c r="H5" i="2"/>
  <c r="H10" i="2"/>
  <c r="H11" i="2"/>
  <c r="H12" i="2"/>
  <c r="H13" i="2"/>
  <c r="H14" i="2"/>
  <c r="H15" i="2"/>
  <c r="H16" i="2"/>
  <c r="H17" i="2"/>
  <c r="H2" i="2"/>
  <c r="G17" i="2"/>
  <c r="G3" i="2"/>
  <c r="G4" i="2"/>
  <c r="G5" i="2"/>
  <c r="G10" i="2"/>
  <c r="G11" i="2"/>
  <c r="G12" i="2"/>
  <c r="G13" i="2"/>
  <c r="G14" i="2"/>
  <c r="G15" i="2"/>
  <c r="G16" i="2"/>
  <c r="G2" i="2"/>
  <c r="F3" i="2"/>
  <c r="F4" i="2"/>
  <c r="F5" i="2"/>
  <c r="F10" i="2"/>
  <c r="F11" i="2"/>
  <c r="F12" i="2"/>
  <c r="F13" i="2"/>
  <c r="F14" i="2"/>
  <c r="F15" i="2"/>
  <c r="F16" i="2"/>
  <c r="F17" i="2"/>
  <c r="F2" i="2"/>
  <c r="E3" i="2"/>
  <c r="E4" i="2"/>
  <c r="E5" i="2"/>
  <c r="E10" i="2"/>
  <c r="E11" i="2"/>
  <c r="E12" i="2"/>
  <c r="E13" i="2"/>
  <c r="E14" i="2"/>
  <c r="E15" i="2"/>
  <c r="E16" i="2"/>
  <c r="E17" i="2"/>
  <c r="E2" i="2"/>
  <c r="D3" i="2"/>
  <c r="D4" i="2"/>
  <c r="D5" i="2"/>
  <c r="D10" i="2"/>
  <c r="D11" i="2"/>
  <c r="D12" i="2"/>
  <c r="D13" i="2"/>
  <c r="D14" i="2"/>
  <c r="D15" i="2"/>
  <c r="D16" i="2"/>
  <c r="D17" i="2"/>
  <c r="D2" i="2"/>
  <c r="C3" i="2"/>
  <c r="C4" i="2"/>
  <c r="C5" i="2"/>
  <c r="C10" i="2"/>
  <c r="C11" i="2"/>
  <c r="C12" i="2"/>
  <c r="C13" i="2"/>
  <c r="C14" i="2"/>
  <c r="C15" i="2"/>
  <c r="C16" i="2"/>
  <c r="C17" i="2"/>
  <c r="C2" i="2"/>
</calcChain>
</file>

<file path=xl/sharedStrings.xml><?xml version="1.0" encoding="utf-8"?>
<sst xmlns="http://schemas.openxmlformats.org/spreadsheetml/2006/main" count="124" uniqueCount="35">
  <si>
    <t>Empresa</t>
  </si>
  <si>
    <t>Año</t>
  </si>
  <si>
    <t>Ingresos</t>
  </si>
  <si>
    <t>EBITDA</t>
  </si>
  <si>
    <t>Activos</t>
  </si>
  <si>
    <t>Deuda</t>
  </si>
  <si>
    <t>Solvencia</t>
  </si>
  <si>
    <t>ROE</t>
  </si>
  <si>
    <t>ROA</t>
  </si>
  <si>
    <t>Margen_Neto</t>
  </si>
  <si>
    <t>PER</t>
  </si>
  <si>
    <t>EBITDA_Margin</t>
  </si>
  <si>
    <t>Santander(SAN)</t>
  </si>
  <si>
    <t>Inditex(ITX)</t>
  </si>
  <si>
    <t>Iberdrola(IBE)</t>
  </si>
  <si>
    <t>Aena(AENA)</t>
  </si>
  <si>
    <t>Beneficio Neto</t>
  </si>
  <si>
    <t>Patrimonio Neto</t>
  </si>
  <si>
    <t>Número Acciones</t>
  </si>
  <si>
    <t>Precio Acción</t>
  </si>
  <si>
    <t>Margen Neto</t>
  </si>
  <si>
    <t>EBITDA Marginal</t>
  </si>
  <si>
    <t>Etiquetas de fila</t>
  </si>
  <si>
    <t>Total general</t>
  </si>
  <si>
    <t>Promedio de ROE</t>
  </si>
  <si>
    <t>Etiquetas de columna</t>
  </si>
  <si>
    <t>Promedio de Margen Neto</t>
  </si>
  <si>
    <t>Total Promedio de PER</t>
  </si>
  <si>
    <t>Promedio de PER</t>
  </si>
  <si>
    <t>Total Rank Per</t>
  </si>
  <si>
    <t>Rank Per</t>
  </si>
  <si>
    <t>Total Promedio de EBITDA Marginal</t>
  </si>
  <si>
    <t>Promedio de EBITDA Marginal</t>
  </si>
  <si>
    <t>Total Rank Ebitda</t>
  </si>
  <si>
    <t>Rank Ebitda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</si>
</sst>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32A3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3" fontId="0" fillId="0" borderId="0" xfId="0" applyNumberFormat="1"/>
    <xf numFmtId="2" fontId="0" fillId="0" borderId="0" xfId="0" applyNumberFormat="1"/>
    <xf numFmtId="0" fontId="2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" formatCode="0"/>
    </dxf>
    <dxf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ime navarrete" refreshedDate="45924.486407870369" createdVersion="8" refreshedVersion="8" minRefreshableVersion="3" recordCount="16" xr:uid="{4AEF14AA-8C4F-4E81-8397-2112747BDD0D}">
  <cacheSource type="worksheet">
    <worksheetSource name="Tabla25"/>
  </cacheSource>
  <cacheFields count="8">
    <cacheField name="Empresa" numFmtId="0">
      <sharedItems count="4">
        <s v="Santander(SAN)"/>
        <s v="Inditex(ITX)"/>
        <s v="Iberdrola(IBE)"/>
        <s v="Aena(AENA)"/>
      </sharedItems>
    </cacheField>
    <cacheField name="Año" numFmtId="0">
      <sharedItems containsSemiMixedTypes="0" containsString="0" containsNumber="1" containsInteger="1" minValue="2021" maxValue="2024" count="4">
        <n v="2021"/>
        <n v="2022"/>
        <n v="2023"/>
        <n v="2024"/>
      </sharedItems>
    </cacheField>
    <cacheField name="Solvencia" numFmtId="0">
      <sharedItems containsSemiMixedTypes="0" containsString="0" containsNumber="1" minValue="0.75315981148243361" maxValue="16.775877440180356"/>
    </cacheField>
    <cacheField name="ROE" numFmtId="0">
      <sharedItems containsSemiMixedTypes="0" containsString="0" containsNumber="1" minValue="-8.5505771146783871E-2" maxValue="0.29812970115877213"/>
    </cacheField>
    <cacheField name="ROA" numFmtId="0">
      <sharedItems containsSemiMixedTypes="0" containsString="0" containsNumber="1" minValue="-2.9951259466940303E-2" maxValue="0.16898081465691075"/>
    </cacheField>
    <cacheField name="Margen Neto" numFmtId="0">
      <sharedItems containsSemiMixedTypes="0" containsString="0" containsNumber="1" minValue="-0.19518154690185707" maxValue="0.33559704979464844"/>
    </cacheField>
    <cacheField name="PER" numFmtId="0">
      <sharedItems containsSemiMixedTypes="0" containsString="0" containsNumber="1" minValue="-43.27287106055762" maxValue="25.967916808728265"/>
    </cacheField>
    <cacheField name="EBITDA Marginal" numFmtId="0">
      <sharedItems containsSemiMixedTypes="0" containsString="0" containsNumber="1" minValue="5.974727485675884E-2" maxValue="0.6337533349392101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">
  <r>
    <x v="0"/>
    <x v="0"/>
    <n v="15.442922939012705"/>
    <n v="7.7874975528834767E-2"/>
    <n v="4.7360786046176453E-3"/>
    <n v="0.15613766888402264"/>
    <n v="10.106377348504896"/>
    <n v="0.34805602611246539"/>
  </r>
  <r>
    <x v="0"/>
    <x v="1"/>
    <n v="16.775877440180356"/>
    <n v="9.3006097248552549E-2"/>
    <n v="5.2321522558612388E-3"/>
    <n v="0.16740445624907777"/>
    <n v="7.2147421771705602"/>
    <n v="0.32803969307953373"/>
  </r>
  <r>
    <x v="0"/>
    <x v="2"/>
    <n v="16.239493097725465"/>
    <n v="0.10153394537657927"/>
    <n v="5.8896131574759248E-3"/>
    <n v="0.176759410801964"/>
    <n v="4.081689342403628"/>
    <n v="0.32805036908380375"/>
  </r>
  <r>
    <x v="0"/>
    <x v="3"/>
    <n v="16.116671480615317"/>
    <n v="0.11137924287457955"/>
    <n v="6.5070620184956461E-3"/>
    <n v="0.18724350740891577"/>
    <n v="3.8575372260331271"/>
    <n v="0.33633031546630743"/>
  </r>
  <r>
    <x v="1"/>
    <x v="0"/>
    <n v="0.83672821879560888"/>
    <n v="0.20578716923662668"/>
    <n v="0.11204007600621869"/>
    <n v="0.11700822629528071"/>
    <n v="24.69395621338267"/>
    <n v="0.26089623322268723"/>
  </r>
  <r>
    <x v="1"/>
    <x v="1"/>
    <n v="0.7602888510538367"/>
    <n v="0.24247049844419655"/>
    <n v="0.13774472200913851"/>
    <n v="0.12680770057416563"/>
    <n v="17.673535108958838"/>
    <n v="0.2541680739353373"/>
  </r>
  <r>
    <x v="1"/>
    <x v="2"/>
    <n v="0.75315981148243361"/>
    <n v="0.28818551842330764"/>
    <n v="0.16438063235069497"/>
    <n v="0.14969260299885942"/>
    <n v="21.950901319457348"/>
    <n v="0.2792444432080563"/>
  </r>
  <r>
    <x v="1"/>
    <x v="3"/>
    <n v="0.7642813579995934"/>
    <n v="0.29812970115877213"/>
    <n v="0.16898081465691075"/>
    <n v="0.15184303168357838"/>
    <n v="25.967916808728265"/>
    <n v="0.28334023607372127"/>
  </r>
  <r>
    <x v="2"/>
    <x v="0"/>
    <n v="1.5256031072943022"/>
    <n v="6.9219256672486906E-2"/>
    <n v="2.7407020712229811E-2"/>
    <n v="9.9325049854272124E-2"/>
    <n v="7.1818378378378389"/>
    <n v="0.3199877281791686"/>
  </r>
  <r>
    <x v="2"/>
    <x v="1"/>
    <n v="1.5830952954537634"/>
    <n v="7.4663592249716082E-2"/>
    <n v="2.8904699095354199E-2"/>
    <n v="8.04278114515561E-2"/>
    <n v="7.0475870016132749"/>
    <n v="0.24990268586998832"/>
  </r>
  <r>
    <x v="2"/>
    <x v="2"/>
    <n v="1.4884395939759836"/>
    <n v="7.9662310090891003E-2"/>
    <n v="3.2012957149427125E-2"/>
    <n v="9.7354819093949524E-2"/>
    <n v="7.2290443472829491"/>
    <n v="0.30213844126887607"/>
  </r>
  <r>
    <x v="2"/>
    <x v="3"/>
    <n v="1.592799462744263"/>
    <n v="9.1923146222011101E-2"/>
    <n v="3.5453241773167478E-2"/>
    <n v="0.12543865531192025"/>
    <n v="7.2640427940128296"/>
    <n v="0.39173875142493125"/>
  </r>
  <r>
    <x v="3"/>
    <x v="0"/>
    <n v="1.8548305703525994"/>
    <n v="-8.5505771146783871E-2"/>
    <n v="-2.9951259466940303E-2"/>
    <n v="-0.19518154690185707"/>
    <n v="-43.27287106055762"/>
    <n v="5.974727485675884E-2"/>
  </r>
  <r>
    <x v="3"/>
    <x v="1"/>
    <n v="1.3860380355213984"/>
    <n v="0.13571733427675678"/>
    <n v="5.6879786598665751E-2"/>
    <n v="0.21514487989222458"/>
    <n v="19.287874972684385"/>
    <n v="0.49088121197223517"/>
  </r>
  <r>
    <x v="3"/>
    <x v="2"/>
    <n v="1.3228319026190796"/>
    <n v="0.21576999444173434"/>
    <n v="9.2890920861921009E-2"/>
    <n v="0.32358563457201467"/>
    <n v="14.962160001079214"/>
    <n v="0.63375333493921016"/>
  </r>
  <r>
    <x v="3"/>
    <x v="3"/>
    <n v="1.0680982432201944"/>
    <n v="0.23564533027947662"/>
    <n v="0.11394300587604483"/>
    <n v="0.33559704979464844"/>
    <n v="15.240220367444516"/>
    <n v="0.6331602970470706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CCFBA0-D325-4C22-9F8D-AC109AC9FAA1}" name="TablaDinámica3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I2:S9" firstHeaderRow="1" firstDataRow="3" firstDataCol="1"/>
  <pivotFields count="8">
    <pivotField axis="axisRow" showAll="0">
      <items count="5">
        <item x="3"/>
        <item x="2"/>
        <item x="1"/>
        <item x="0"/>
        <item t="default"/>
      </items>
    </pivotField>
    <pivotField axis="axisCol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dataField="1" showAll="0"/>
    <pivotField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2">
    <field x="1"/>
    <field x="-2"/>
  </colFields>
  <colItems count="10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 t="grand">
      <x/>
    </i>
    <i t="grand" i="1">
      <x/>
    </i>
  </colItems>
  <dataFields count="2">
    <dataField name="Promedio de PER" fld="6" subtotal="average" baseField="0" baseItem="0"/>
    <dataField name="Rank Per" fld="6" baseField="1" baseItem="0" numFmtId="1">
      <extLst>
        <ext xmlns:x14="http://schemas.microsoft.com/office/spreadsheetml/2009/9/main" uri="{E15A36E0-9728-4e99-A89B-3F7291B0FE68}">
          <x14:dataField pivotShowAs="rankDescending"/>
        </ext>
      </extLst>
    </dataField>
  </dataFields>
  <formats count="2">
    <format dxfId="3">
      <pivotArea outline="0" collapsedLevelsAreSubtotals="1" fieldPosition="0"/>
    </format>
    <format dxfId="2">
      <pivotArea outline="0" fieldPosition="0">
        <references count="1">
          <reference field="4294967294" count="1">
            <x v="1"/>
          </reference>
        </references>
      </pivotArea>
    </format>
  </formats>
  <conditionalFormats count="4">
    <conditionalFormat priority="5">
      <pivotAreas count="1">
        <pivotArea type="data" collapsedLevelsAreSubtotals="1" fieldPosition="0">
          <references count="3">
            <reference field="4294967294" count="1" selected="0">
              <x v="1"/>
            </reference>
            <reference field="0" count="4">
              <x v="0"/>
              <x v="1"/>
              <x v="2"/>
              <x v="3"/>
            </reference>
            <reference field="1" count="1" selected="0">
              <x v="3"/>
            </reference>
          </references>
        </pivotArea>
      </pivotAreas>
    </conditionalFormat>
    <conditionalFormat priority="6">
      <pivotAreas count="1">
        <pivotArea type="data" collapsedLevelsAreSubtotals="1" fieldPosition="0">
          <references count="3">
            <reference field="4294967294" count="1" selected="0">
              <x v="1"/>
            </reference>
            <reference field="0" count="4">
              <x v="0"/>
              <x v="1"/>
              <x v="2"/>
              <x v="3"/>
            </reference>
            <reference field="1" count="1" selected="0">
              <x v="2"/>
            </reference>
          </references>
        </pivotArea>
      </pivotAreas>
    </conditionalFormat>
    <conditionalFormat priority="7">
      <pivotAreas count="1">
        <pivotArea type="data" collapsedLevelsAreSubtotals="1" fieldPosition="0">
          <references count="3">
            <reference field="4294967294" count="1" selected="0">
              <x v="1"/>
            </reference>
            <reference field="0" count="4">
              <x v="0"/>
              <x v="1"/>
              <x v="2"/>
              <x v="3"/>
            </reference>
            <reference field="1" count="1" selected="0">
              <x v="1"/>
            </reference>
          </references>
        </pivotArea>
      </pivotAreas>
    </conditionalFormat>
    <conditionalFormat priority="9">
      <pivotAreas count="1">
        <pivotArea type="data" collapsedLevelsAreSubtotals="1" fieldPosition="0">
          <references count="3">
            <reference field="4294967294" count="1" selected="0">
              <x v="1"/>
            </reference>
            <reference field="0" count="4">
              <x v="0"/>
              <x v="1"/>
              <x v="2"/>
              <x v="3"/>
            </reference>
            <reference field="1" count="1" selected="0">
              <x v="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322484-8DB2-4B48-8808-E75FC1319AC3}" name="TablaDiná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12:F18" firstHeaderRow="1" firstDataRow="2" firstDataCol="1"/>
  <pivotFields count="8">
    <pivotField axis="axisRow" showAll="0">
      <items count="5">
        <item x="3"/>
        <item x="2"/>
        <item x="1"/>
        <item x="0"/>
        <item t="default"/>
      </items>
    </pivotField>
    <pivotField axis="axisCol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dataField="1" showAll="0"/>
    <pivotField showAll="0"/>
    <pivotField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Promedio de Margen Neto" fld="5" subtotal="average" baseField="0" baseItem="0"/>
  </dataFields>
  <conditionalFormats count="2">
    <conditionalFormat priority="11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0" count="4">
              <x v="0"/>
              <x v="1"/>
              <x v="2"/>
              <x v="3"/>
            </reference>
          </references>
        </pivotArea>
      </pivotAreas>
    </conditionalFormat>
    <conditionalFormat type="all" priority="12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0" count="4">
              <x v="0"/>
              <x v="1"/>
              <x v="2"/>
              <x v="3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0A55A0-8E99-4889-8327-FD47E0C444D7}" name="TablaDiná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B8" firstHeaderRow="1" firstDataRow="1" firstDataCol="1"/>
  <pivotFields count="8">
    <pivotField axis="axisRow" showAll="0">
      <items count="5">
        <item x="3"/>
        <item x="2"/>
        <item x="1"/>
        <item x="0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Promedio de ROE" fld="3" subtotal="average" baseField="0" baseItem="0"/>
  </dataFields>
  <conditionalFormats count="1">
    <conditionalFormat priority="10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0" count="4">
              <x v="0"/>
              <x v="1"/>
              <x v="2"/>
              <x v="3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0C2B00-5901-469C-8D90-A0ACDC93E547}" name="TablaDinámica4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H13:R20" firstHeaderRow="1" firstDataRow="3" firstDataCol="1"/>
  <pivotFields count="8">
    <pivotField axis="axisRow" showAll="0">
      <items count="5">
        <item x="3"/>
        <item x="2"/>
        <item x="1"/>
        <item x="0"/>
        <item t="default"/>
      </items>
    </pivotField>
    <pivotField axis="axisCol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2">
    <field x="1"/>
    <field x="-2"/>
  </colFields>
  <colItems count="10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 t="grand">
      <x/>
    </i>
    <i t="grand" i="1">
      <x/>
    </i>
  </colItems>
  <dataFields count="2">
    <dataField name="Promedio de EBITDA Marginal" fld="7" subtotal="average" baseField="0" baseItem="0" numFmtId="2"/>
    <dataField name="Rank Ebitda" fld="7" baseField="1" baseItem="0">
      <extLst>
        <ext xmlns:x14="http://schemas.microsoft.com/office/spreadsheetml/2009/9/main" uri="{E15A36E0-9728-4e99-A89B-3F7291B0FE68}">
          <x14:dataField pivotShowAs="rankDescending"/>
        </ext>
      </extLst>
    </dataField>
  </dataFields>
  <conditionalFormats count="4">
    <conditionalFormat priority="1">
      <pivotAreas count="1">
        <pivotArea type="data" collapsedLevelsAreSubtotals="1" fieldPosition="0">
          <references count="3">
            <reference field="4294967294" count="1" selected="0">
              <x v="1"/>
            </reference>
            <reference field="0" count="4">
              <x v="0"/>
              <x v="1"/>
              <x v="2"/>
              <x v="3"/>
            </reference>
            <reference field="1" count="1" selected="0">
              <x v="3"/>
            </reference>
          </references>
        </pivotArea>
      </pivotAreas>
    </conditionalFormat>
    <conditionalFormat priority="2">
      <pivotAreas count="1">
        <pivotArea type="data" collapsedLevelsAreSubtotals="1" fieldPosition="0">
          <references count="3">
            <reference field="4294967294" count="1" selected="0">
              <x v="1"/>
            </reference>
            <reference field="0" count="4">
              <x v="0"/>
              <x v="1"/>
              <x v="2"/>
              <x v="3"/>
            </reference>
            <reference field="1" count="1" selected="0">
              <x v="2"/>
            </reference>
          </references>
        </pivotArea>
      </pivotAreas>
    </conditionalFormat>
    <conditionalFormat priority="3">
      <pivotAreas count="1">
        <pivotArea type="data" collapsedLevelsAreSubtotals="1" fieldPosition="0">
          <references count="3">
            <reference field="4294967294" count="1" selected="0">
              <x v="1"/>
            </reference>
            <reference field="0" count="4">
              <x v="0"/>
              <x v="1"/>
              <x v="2"/>
              <x v="3"/>
            </reference>
            <reference field="1" count="1" selected="0">
              <x v="1"/>
            </reference>
          </references>
        </pivotArea>
      </pivotAreas>
    </conditionalFormat>
    <conditionalFormat priority="4">
      <pivotAreas count="1">
        <pivotArea type="data" collapsedLevelsAreSubtotals="1" fieldPosition="0">
          <references count="3">
            <reference field="4294967294" count="1" selected="0">
              <x v="1"/>
            </reference>
            <reference field="0" count="4">
              <x v="0"/>
              <x v="1"/>
              <x v="2"/>
              <x v="3"/>
            </reference>
            <reference field="1" count="1" selected="0">
              <x v="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B5D1632-DB9F-4EFF-B444-D4F6C303F130}" name="Tabla1" displayName="Tabla1" ref="A1:J17" totalsRowShown="0" headerRowDxfId="6">
  <autoFilter ref="A1:J17" xr:uid="{1B5D1632-DB9F-4EFF-B444-D4F6C303F130}"/>
  <tableColumns count="10">
    <tableColumn id="1" xr3:uid="{DE38D51F-A7F5-43A5-A717-C313A90E5626}" name="Empresa"/>
    <tableColumn id="2" xr3:uid="{008600DB-CD84-4E2F-9806-5179F75520FD}" name="Año"/>
    <tableColumn id="3" xr3:uid="{A70B40DB-968B-441B-997D-553F26DBB211}" name="Ingresos"/>
    <tableColumn id="4" xr3:uid="{874E5336-4A02-48AD-AA94-06235E50C2B1}" name="EBITDA"/>
    <tableColumn id="5" xr3:uid="{DB51C6EF-C038-4DEF-9731-E6898F13D0F9}" name="Beneficio Neto"/>
    <tableColumn id="6" xr3:uid="{79326D1D-0DFE-4BB7-AD97-0C74E0CABE75}" name="Activos"/>
    <tableColumn id="7" xr3:uid="{2FFE85B0-C16B-47BF-8D2A-721C92147714}" name="Deuda"/>
    <tableColumn id="8" xr3:uid="{C21857AB-FDEC-4E94-B91E-497C2A392440}" name="Patrimonio Neto"/>
    <tableColumn id="9" xr3:uid="{AFDBC8A6-48E2-482F-8FBD-1B95A911F66F}" name="Precio Acción"/>
    <tableColumn id="10" xr3:uid="{E860EE6D-9D1D-427A-B845-33B819BC6D6B}" name="Número Acciones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7EDC870-2C19-460F-9AD0-F1B65314747B}" name="Tabla2" displayName="Tabla2" ref="A1:H17" totalsRowShown="0" headerRowDxfId="5">
  <autoFilter ref="A1:H17" xr:uid="{57EDC870-2C19-460F-9AD0-F1B65314747B}"/>
  <tableColumns count="8">
    <tableColumn id="1" xr3:uid="{5520929A-C0BD-4565-B212-456A5705CF1B}" name="Empresa"/>
    <tableColumn id="2" xr3:uid="{6B91E0C5-41B9-4FBD-9529-3C1CC1F91168}" name="Año"/>
    <tableColumn id="3" xr3:uid="{9D8B7906-6842-4C50-A68F-1773D1B5E6F5}" name="Solvencia">
      <calculatedColumnFormula>'ESTADOS FINANCIEROS'!G2/'ESTADOS FINANCIEROS'!H2</calculatedColumnFormula>
    </tableColumn>
    <tableColumn id="4" xr3:uid="{1DA9E58A-CFB3-42F8-BBFC-96D16B778362}" name="ROE">
      <calculatedColumnFormula>'ESTADOS FINANCIEROS'!E2/'ESTADOS FINANCIEROS'!H2</calculatedColumnFormula>
    </tableColumn>
    <tableColumn id="5" xr3:uid="{81C04262-781B-4ADA-ADD9-6092D2C28A6B}" name="ROA">
      <calculatedColumnFormula>'ESTADOS FINANCIEROS'!E2/'ESTADOS FINANCIEROS'!F2</calculatedColumnFormula>
    </tableColumn>
    <tableColumn id="6" xr3:uid="{53683C87-DF2A-4BBF-B486-EF066B0CE030}" name="Margen_Neto">
      <calculatedColumnFormula>'ESTADOS FINANCIEROS'!E2/'ESTADOS FINANCIEROS'!C2</calculatedColumnFormula>
    </tableColumn>
    <tableColumn id="7" xr3:uid="{942ACCFA-7814-4914-8450-2CCFA3C4FE66}" name="PER">
      <calculatedColumnFormula>'ESTADOS FINANCIEROS'!I2/('ESTADOS FINANCIEROS'!E2/'ESTADOS FINANCIEROS'!J2)</calculatedColumnFormula>
    </tableColumn>
    <tableColumn id="8" xr3:uid="{6B1E8F8A-C5FC-42AC-BF64-611F141ED9D9}" name="EBITDA_Margin">
      <calculatedColumnFormula>'ESTADOS FINANCIEROS'!D2/'ESTADOS FINANCIEROS'!C2</calculatedColumnFormula>
    </tableColumn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C9393D4-4758-4C24-9E1B-F87D1037CB3A}" name="Tabla25" displayName="Tabla25" ref="A1:H17" totalsRowShown="0" headerRowDxfId="4">
  <autoFilter ref="A1:H17" xr:uid="{57EDC870-2C19-460F-9AD0-F1B65314747B}"/>
  <tableColumns count="8">
    <tableColumn id="1" xr3:uid="{CC06D6C9-20AE-49AB-870C-42CB34DA956E}" name="Empresa"/>
    <tableColumn id="2" xr3:uid="{4F0D397F-574A-43E2-B9BE-8EF8D8CFB964}" name="Año"/>
    <tableColumn id="3" xr3:uid="{52E86284-FA5E-4884-A10F-D798725D1D6C}" name="Solvencia">
      <calculatedColumnFormula>'ESTADOS FINANCIEROS'!G2/'ESTADOS FINANCIEROS'!H2</calculatedColumnFormula>
    </tableColumn>
    <tableColumn id="4" xr3:uid="{4FA8D61A-4E43-4DE1-B923-E0C24B589EED}" name="ROE">
      <calculatedColumnFormula>'ESTADOS FINANCIEROS'!E2/'ESTADOS FINANCIEROS'!H2</calculatedColumnFormula>
    </tableColumn>
    <tableColumn id="5" xr3:uid="{8B42F4B8-1BFB-4B37-82BB-6FA18D2A6C55}" name="ROA">
      <calculatedColumnFormula>'ESTADOS FINANCIEROS'!E2/'ESTADOS FINANCIEROS'!F2</calculatedColumnFormula>
    </tableColumn>
    <tableColumn id="6" xr3:uid="{86F879F1-68DA-4E15-BD32-F519983741B9}" name="Margen Neto">
      <calculatedColumnFormula>'ESTADOS FINANCIEROS'!E2/'ESTADOS FINANCIEROS'!C2</calculatedColumnFormula>
    </tableColumn>
    <tableColumn id="7" xr3:uid="{AEF38D89-BB2E-4A05-81C3-83120E799928}" name="PER">
      <calculatedColumnFormula>'ESTADOS FINANCIEROS'!I2/('ESTADOS FINANCIEROS'!E2/'ESTADOS FINANCIEROS'!J2)</calculatedColumnFormula>
    </tableColumn>
    <tableColumn id="8" xr3:uid="{587D4F25-4E27-4AA5-A7E6-0D6B6596FB75}" name="EBITDA Marginal">
      <calculatedColumnFormula>'ESTADOS FINANCIEROS'!D2/'ESTADOS FINANCIEROS'!C2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rinterSettings" Target="../printerSettings/printerSettings2.bin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7"/>
  <sheetViews>
    <sheetView tabSelected="1" workbookViewId="0">
      <selection activeCell="C2" sqref="C2"/>
    </sheetView>
  </sheetViews>
  <sheetFormatPr baseColWidth="10" defaultColWidth="9.140625" defaultRowHeight="15" x14ac:dyDescent="0.25"/>
  <cols>
    <col min="1" max="1" width="15.140625" bestFit="1" customWidth="1"/>
    <col min="2" max="2" width="6.7109375" customWidth="1"/>
    <col min="3" max="4" width="12" bestFit="1" customWidth="1"/>
    <col min="5" max="5" width="16.42578125" customWidth="1"/>
    <col min="6" max="6" width="12" bestFit="1" customWidth="1"/>
    <col min="7" max="7" width="16.7109375" bestFit="1" customWidth="1"/>
    <col min="8" max="8" width="17.85546875" customWidth="1"/>
    <col min="9" max="9" width="15" customWidth="1"/>
    <col min="10" max="10" width="18.7109375" customWidth="1"/>
  </cols>
  <sheetData>
    <row r="1" spans="1:10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16</v>
      </c>
      <c r="F1" s="1" t="s">
        <v>4</v>
      </c>
      <c r="G1" s="1" t="s">
        <v>5</v>
      </c>
      <c r="H1" s="1" t="s">
        <v>17</v>
      </c>
      <c r="I1" s="1" t="s">
        <v>19</v>
      </c>
      <c r="J1" s="1" t="s">
        <v>18</v>
      </c>
    </row>
    <row r="2" spans="1:10" x14ac:dyDescent="0.25">
      <c r="A2" t="s">
        <v>12</v>
      </c>
      <c r="B2">
        <v>2021</v>
      </c>
      <c r="C2">
        <v>48406000000</v>
      </c>
      <c r="D2">
        <v>16848000000</v>
      </c>
      <c r="E2">
        <v>7558000000</v>
      </c>
      <c r="F2">
        <v>1595835000000</v>
      </c>
      <c r="G2">
        <v>1498782000000</v>
      </c>
      <c r="H2">
        <v>97053000000</v>
      </c>
      <c r="I2">
        <v>4.4800000000000004</v>
      </c>
      <c r="J2">
        <v>17050000000</v>
      </c>
    </row>
    <row r="3" spans="1:10" x14ac:dyDescent="0.25">
      <c r="A3" t="s">
        <v>12</v>
      </c>
      <c r="B3">
        <v>2022</v>
      </c>
      <c r="C3">
        <v>54216000000</v>
      </c>
      <c r="D3">
        <v>17785000000</v>
      </c>
      <c r="E3">
        <v>9076000000</v>
      </c>
      <c r="F3">
        <v>1734659000000</v>
      </c>
      <c r="G3">
        <v>1637074000000</v>
      </c>
      <c r="H3">
        <v>97585000000</v>
      </c>
      <c r="I3">
        <v>3.9</v>
      </c>
      <c r="J3">
        <v>16790000000</v>
      </c>
    </row>
    <row r="4" spans="1:10" x14ac:dyDescent="0.25">
      <c r="A4" t="s">
        <v>12</v>
      </c>
      <c r="B4">
        <v>2023</v>
      </c>
      <c r="C4">
        <v>59878000000</v>
      </c>
      <c r="D4">
        <v>19643000000</v>
      </c>
      <c r="E4">
        <v>10584000000</v>
      </c>
      <c r="F4">
        <v>1797062000000</v>
      </c>
      <c r="G4">
        <v>1692821000000</v>
      </c>
      <c r="H4">
        <v>104241000000</v>
      </c>
      <c r="I4">
        <v>2.67</v>
      </c>
      <c r="J4">
        <v>16180000000</v>
      </c>
    </row>
    <row r="5" spans="1:10" x14ac:dyDescent="0.25">
      <c r="A5" t="s">
        <v>12</v>
      </c>
      <c r="B5">
        <v>2024</v>
      </c>
      <c r="C5">
        <v>63842000000</v>
      </c>
      <c r="D5">
        <v>21472000000</v>
      </c>
      <c r="E5">
        <v>11954000000</v>
      </c>
      <c r="F5">
        <v>1837081000000</v>
      </c>
      <c r="G5">
        <v>1729754000000</v>
      </c>
      <c r="H5">
        <v>107327000000</v>
      </c>
      <c r="I5">
        <v>2.85</v>
      </c>
      <c r="J5">
        <v>16180000000</v>
      </c>
    </row>
    <row r="6" spans="1:10" x14ac:dyDescent="0.25">
      <c r="A6" t="s">
        <v>13</v>
      </c>
      <c r="B6">
        <v>2021</v>
      </c>
      <c r="C6">
        <v>27716000000</v>
      </c>
      <c r="D6">
        <v>7231000000</v>
      </c>
      <c r="E6">
        <v>3243000000</v>
      </c>
      <c r="F6" s="4">
        <v>28945000000</v>
      </c>
      <c r="G6" s="4">
        <v>13186000000</v>
      </c>
      <c r="H6">
        <v>15759000000</v>
      </c>
      <c r="I6">
        <v>25.75</v>
      </c>
      <c r="J6">
        <v>3110000000</v>
      </c>
    </row>
    <row r="7" spans="1:10" x14ac:dyDescent="0.25">
      <c r="A7" t="s">
        <v>13</v>
      </c>
      <c r="B7">
        <v>2022</v>
      </c>
      <c r="C7">
        <v>32569000000</v>
      </c>
      <c r="D7">
        <v>8278000000</v>
      </c>
      <c r="E7">
        <v>4130000000</v>
      </c>
      <c r="F7">
        <v>29983000000</v>
      </c>
      <c r="G7" s="2">
        <v>12950000000</v>
      </c>
      <c r="H7">
        <v>17033000000</v>
      </c>
      <c r="I7">
        <v>23.47</v>
      </c>
      <c r="J7">
        <v>3110000000</v>
      </c>
    </row>
    <row r="8" spans="1:10" x14ac:dyDescent="0.25">
      <c r="A8" t="s">
        <v>13</v>
      </c>
      <c r="B8">
        <v>2023</v>
      </c>
      <c r="C8">
        <v>35947000000</v>
      </c>
      <c r="D8">
        <v>10038000000</v>
      </c>
      <c r="E8">
        <v>5381000000</v>
      </c>
      <c r="F8">
        <v>32735000000</v>
      </c>
      <c r="G8">
        <v>14063000000</v>
      </c>
      <c r="H8">
        <v>18672000000</v>
      </c>
      <c r="I8" s="2">
        <v>37.979999999999997</v>
      </c>
      <c r="J8">
        <v>3110000000</v>
      </c>
    </row>
    <row r="9" spans="1:10" x14ac:dyDescent="0.25">
      <c r="A9" t="s">
        <v>13</v>
      </c>
      <c r="B9">
        <v>2024</v>
      </c>
      <c r="C9">
        <v>38632000000</v>
      </c>
      <c r="D9">
        <v>10946000000</v>
      </c>
      <c r="E9">
        <v>5866000000</v>
      </c>
      <c r="F9" s="4">
        <v>34714000000</v>
      </c>
      <c r="G9" s="4">
        <v>15038000000</v>
      </c>
      <c r="H9">
        <v>19676000000</v>
      </c>
      <c r="I9">
        <v>48.98</v>
      </c>
      <c r="J9">
        <v>3110000000</v>
      </c>
    </row>
    <row r="10" spans="1:10" x14ac:dyDescent="0.25">
      <c r="A10" t="s">
        <v>14</v>
      </c>
      <c r="B10">
        <v>2021</v>
      </c>
      <c r="C10">
        <v>39114000000</v>
      </c>
      <c r="D10">
        <v>12516000000</v>
      </c>
      <c r="E10">
        <v>3885000000</v>
      </c>
      <c r="F10">
        <v>141752000000</v>
      </c>
      <c r="G10" s="3">
        <v>85626000000</v>
      </c>
      <c r="H10">
        <v>56126000000</v>
      </c>
      <c r="I10">
        <v>8.9600000000000009</v>
      </c>
      <c r="J10">
        <v>3114000000</v>
      </c>
    </row>
    <row r="11" spans="1:10" x14ac:dyDescent="0.25">
      <c r="A11" t="s">
        <v>14</v>
      </c>
      <c r="B11">
        <v>2022</v>
      </c>
      <c r="C11">
        <v>53949000000</v>
      </c>
      <c r="D11">
        <v>13482000000</v>
      </c>
      <c r="E11">
        <v>4339000000</v>
      </c>
      <c r="F11">
        <v>150114000000</v>
      </c>
      <c r="G11">
        <v>92000000000</v>
      </c>
      <c r="H11">
        <v>58114000000</v>
      </c>
      <c r="I11">
        <v>9.82</v>
      </c>
      <c r="J11">
        <v>3114000000</v>
      </c>
    </row>
    <row r="12" spans="1:10" x14ac:dyDescent="0.25">
      <c r="A12" t="s">
        <v>14</v>
      </c>
      <c r="B12">
        <v>2023</v>
      </c>
      <c r="C12">
        <v>49335000000</v>
      </c>
      <c r="D12">
        <v>14906000000</v>
      </c>
      <c r="E12">
        <v>4803000000</v>
      </c>
      <c r="F12">
        <v>150033000000</v>
      </c>
      <c r="G12">
        <v>89741000000</v>
      </c>
      <c r="H12">
        <v>60292000000</v>
      </c>
      <c r="I12">
        <v>11.15</v>
      </c>
      <c r="J12">
        <v>3114000000</v>
      </c>
    </row>
    <row r="13" spans="1:10" x14ac:dyDescent="0.25">
      <c r="A13" t="s">
        <v>14</v>
      </c>
      <c r="B13">
        <v>2024</v>
      </c>
      <c r="C13">
        <v>44739000000</v>
      </c>
      <c r="D13">
        <v>17526000000</v>
      </c>
      <c r="E13">
        <v>5612000000</v>
      </c>
      <c r="F13">
        <v>158293000000</v>
      </c>
      <c r="G13">
        <v>97242000000</v>
      </c>
      <c r="H13">
        <v>61051000000</v>
      </c>
      <c r="I13">
        <v>13.08</v>
      </c>
      <c r="J13">
        <v>3116652000</v>
      </c>
    </row>
    <row r="14" spans="1:10" x14ac:dyDescent="0.25">
      <c r="A14" t="s">
        <v>15</v>
      </c>
      <c r="B14">
        <v>2021</v>
      </c>
      <c r="C14">
        <v>2435927000</v>
      </c>
      <c r="D14">
        <v>145540000</v>
      </c>
      <c r="E14">
        <v>-475448000</v>
      </c>
      <c r="F14">
        <v>15874057000</v>
      </c>
      <c r="G14">
        <v>10313637000</v>
      </c>
      <c r="H14">
        <v>5560420000</v>
      </c>
      <c r="I14">
        <v>137.16</v>
      </c>
      <c r="J14">
        <v>150000000</v>
      </c>
    </row>
    <row r="15" spans="1:10" x14ac:dyDescent="0.25">
      <c r="A15" t="s">
        <v>15</v>
      </c>
      <c r="B15">
        <v>2022</v>
      </c>
      <c r="C15">
        <v>4190195000</v>
      </c>
      <c r="D15">
        <v>2056888000</v>
      </c>
      <c r="E15">
        <v>901499000</v>
      </c>
      <c r="F15">
        <v>15849198000</v>
      </c>
      <c r="G15">
        <v>9206723000</v>
      </c>
      <c r="H15">
        <v>6642475000</v>
      </c>
      <c r="I15">
        <v>115.92</v>
      </c>
      <c r="J15">
        <v>150000000</v>
      </c>
    </row>
    <row r="16" spans="1:10" x14ac:dyDescent="0.25">
      <c r="A16" t="s">
        <v>15</v>
      </c>
      <c r="B16">
        <v>2023</v>
      </c>
      <c r="C16">
        <v>5039822000</v>
      </c>
      <c r="D16">
        <v>3194004000</v>
      </c>
      <c r="E16">
        <v>1630814000</v>
      </c>
      <c r="F16">
        <v>17556226000</v>
      </c>
      <c r="G16">
        <v>9998113000</v>
      </c>
      <c r="H16">
        <v>7558113000</v>
      </c>
      <c r="I16">
        <v>162.66999999999999</v>
      </c>
      <c r="J16">
        <v>150000000</v>
      </c>
    </row>
    <row r="17" spans="1:10" x14ac:dyDescent="0.25">
      <c r="A17" t="s">
        <v>15</v>
      </c>
      <c r="B17">
        <v>2024</v>
      </c>
      <c r="C17">
        <v>5763531000</v>
      </c>
      <c r="D17">
        <v>3649239000</v>
      </c>
      <c r="E17">
        <v>1934224000</v>
      </c>
      <c r="F17">
        <v>16975364000</v>
      </c>
      <c r="G17">
        <v>8767164000</v>
      </c>
      <c r="H17">
        <v>8208200000</v>
      </c>
      <c r="I17">
        <v>196.52</v>
      </c>
      <c r="J17">
        <v>150000000</v>
      </c>
    </row>
  </sheetData>
  <pageMargins left="0.75" right="0.75" top="1" bottom="1" header="0.5" footer="0.5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7"/>
  <sheetViews>
    <sheetView workbookViewId="0">
      <selection activeCell="J13" sqref="J13"/>
    </sheetView>
  </sheetViews>
  <sheetFormatPr baseColWidth="10" defaultColWidth="9.140625" defaultRowHeight="15" x14ac:dyDescent="0.25"/>
  <cols>
    <col min="1" max="1" width="15.140625" bestFit="1" customWidth="1"/>
    <col min="2" max="2" width="6.7109375" customWidth="1"/>
    <col min="3" max="3" width="11.5703125" customWidth="1"/>
    <col min="4" max="4" width="6.7109375" customWidth="1"/>
    <col min="5" max="5" width="7" customWidth="1"/>
    <col min="6" max="6" width="15.42578125" customWidth="1"/>
    <col min="7" max="7" width="6.42578125" customWidth="1"/>
    <col min="8" max="8" width="16.7109375" customWidth="1"/>
  </cols>
  <sheetData>
    <row r="1" spans="1:8" x14ac:dyDescent="0.25">
      <c r="A1" s="1" t="s">
        <v>0</v>
      </c>
      <c r="B1" s="1" t="s">
        <v>1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</row>
    <row r="2" spans="1:8" x14ac:dyDescent="0.25">
      <c r="A2" t="s">
        <v>12</v>
      </c>
      <c r="B2">
        <v>2021</v>
      </c>
      <c r="C2">
        <f>'ESTADOS FINANCIEROS'!G2/'ESTADOS FINANCIEROS'!H2</f>
        <v>15.442922939012705</v>
      </c>
      <c r="D2">
        <f>'ESTADOS FINANCIEROS'!E2/'ESTADOS FINANCIEROS'!H2</f>
        <v>7.7874975528834767E-2</v>
      </c>
      <c r="E2">
        <f>'ESTADOS FINANCIEROS'!E2/'ESTADOS FINANCIEROS'!F2</f>
        <v>4.7360786046176453E-3</v>
      </c>
      <c r="F2">
        <f>'ESTADOS FINANCIEROS'!E2/'ESTADOS FINANCIEROS'!C2</f>
        <v>0.15613766888402264</v>
      </c>
      <c r="G2">
        <f>'ESTADOS FINANCIEROS'!I2/('ESTADOS FINANCIEROS'!E2/'ESTADOS FINANCIEROS'!J2)</f>
        <v>10.106377348504896</v>
      </c>
      <c r="H2">
        <f>'ESTADOS FINANCIEROS'!D2/'ESTADOS FINANCIEROS'!C2</f>
        <v>0.34805602611246539</v>
      </c>
    </row>
    <row r="3" spans="1:8" x14ac:dyDescent="0.25">
      <c r="A3" t="s">
        <v>12</v>
      </c>
      <c r="B3">
        <v>2022</v>
      </c>
      <c r="C3">
        <f>'ESTADOS FINANCIEROS'!G3/'ESTADOS FINANCIEROS'!H3</f>
        <v>16.775877440180356</v>
      </c>
      <c r="D3">
        <f>'ESTADOS FINANCIEROS'!E3/'ESTADOS FINANCIEROS'!H3</f>
        <v>9.3006097248552549E-2</v>
      </c>
      <c r="E3">
        <f>'ESTADOS FINANCIEROS'!E3/'ESTADOS FINANCIEROS'!F3</f>
        <v>5.2321522558612388E-3</v>
      </c>
      <c r="F3">
        <f>'ESTADOS FINANCIEROS'!E3/'ESTADOS FINANCIEROS'!C3</f>
        <v>0.16740445624907777</v>
      </c>
      <c r="G3">
        <f>'ESTADOS FINANCIEROS'!I3/('ESTADOS FINANCIEROS'!E3/'ESTADOS FINANCIEROS'!J3)</f>
        <v>7.2147421771705602</v>
      </c>
      <c r="H3">
        <f>'ESTADOS FINANCIEROS'!D3/'ESTADOS FINANCIEROS'!C3</f>
        <v>0.32803969307953373</v>
      </c>
    </row>
    <row r="4" spans="1:8" x14ac:dyDescent="0.25">
      <c r="A4" t="s">
        <v>12</v>
      </c>
      <c r="B4">
        <v>2023</v>
      </c>
      <c r="C4">
        <f>'ESTADOS FINANCIEROS'!G4/'ESTADOS FINANCIEROS'!H4</f>
        <v>16.239493097725465</v>
      </c>
      <c r="D4">
        <f>'ESTADOS FINANCIEROS'!E4/'ESTADOS FINANCIEROS'!H4</f>
        <v>0.10153394537657927</v>
      </c>
      <c r="E4">
        <f>'ESTADOS FINANCIEROS'!E4/'ESTADOS FINANCIEROS'!F4</f>
        <v>5.8896131574759248E-3</v>
      </c>
      <c r="F4">
        <f>'ESTADOS FINANCIEROS'!E4/'ESTADOS FINANCIEROS'!C4</f>
        <v>0.176759410801964</v>
      </c>
      <c r="G4">
        <f>'ESTADOS FINANCIEROS'!I4/('ESTADOS FINANCIEROS'!E4/'ESTADOS FINANCIEROS'!J4)</f>
        <v>4.081689342403628</v>
      </c>
      <c r="H4">
        <f>'ESTADOS FINANCIEROS'!D4/'ESTADOS FINANCIEROS'!C4</f>
        <v>0.32805036908380375</v>
      </c>
    </row>
    <row r="5" spans="1:8" x14ac:dyDescent="0.25">
      <c r="A5" t="s">
        <v>12</v>
      </c>
      <c r="B5">
        <v>2024</v>
      </c>
      <c r="C5">
        <f>'ESTADOS FINANCIEROS'!G5/'ESTADOS FINANCIEROS'!H5</f>
        <v>16.116671480615317</v>
      </c>
      <c r="D5">
        <f>'ESTADOS FINANCIEROS'!E5/'ESTADOS FINANCIEROS'!H5</f>
        <v>0.11137924287457955</v>
      </c>
      <c r="E5">
        <f>'ESTADOS FINANCIEROS'!E5/'ESTADOS FINANCIEROS'!F5</f>
        <v>6.5070620184956461E-3</v>
      </c>
      <c r="F5">
        <f>'ESTADOS FINANCIEROS'!E5/'ESTADOS FINANCIEROS'!C5</f>
        <v>0.18724350740891577</v>
      </c>
      <c r="G5">
        <f>'ESTADOS FINANCIEROS'!I5/('ESTADOS FINANCIEROS'!E5/'ESTADOS FINANCIEROS'!J5)</f>
        <v>3.8575372260331271</v>
      </c>
      <c r="H5">
        <f>'ESTADOS FINANCIEROS'!D5/'ESTADOS FINANCIEROS'!C5</f>
        <v>0.33633031546630743</v>
      </c>
    </row>
    <row r="6" spans="1:8" x14ac:dyDescent="0.25">
      <c r="A6" t="s">
        <v>13</v>
      </c>
      <c r="B6">
        <v>2021</v>
      </c>
      <c r="C6">
        <f>'ESTADOS FINANCIEROS'!G6/'ESTADOS FINANCIEROS'!H6</f>
        <v>0.83672821879560888</v>
      </c>
      <c r="D6">
        <f>'ESTADOS FINANCIEROS'!E6/'ESTADOS FINANCIEROS'!H6</f>
        <v>0.20578716923662668</v>
      </c>
      <c r="E6">
        <f>'ESTADOS FINANCIEROS'!E6/'ESTADOS FINANCIEROS'!F6</f>
        <v>0.11204007600621869</v>
      </c>
      <c r="F6">
        <f>'ESTADOS FINANCIEROS'!E6/'ESTADOS FINANCIEROS'!C6</f>
        <v>0.11700822629528071</v>
      </c>
      <c r="G6">
        <f>'ESTADOS FINANCIEROS'!I6/('ESTADOS FINANCIEROS'!E6/'ESTADOS FINANCIEROS'!J6)</f>
        <v>24.69395621338267</v>
      </c>
      <c r="H6">
        <f>'ESTADOS FINANCIEROS'!D6/'ESTADOS FINANCIEROS'!C6</f>
        <v>0.26089623322268723</v>
      </c>
    </row>
    <row r="7" spans="1:8" x14ac:dyDescent="0.25">
      <c r="A7" t="s">
        <v>13</v>
      </c>
      <c r="B7">
        <v>2022</v>
      </c>
      <c r="C7">
        <f>'ESTADOS FINANCIEROS'!G7/'ESTADOS FINANCIEROS'!H7</f>
        <v>0.7602888510538367</v>
      </c>
      <c r="D7">
        <f>'ESTADOS FINANCIEROS'!E7/'ESTADOS FINANCIEROS'!H7</f>
        <v>0.24247049844419655</v>
      </c>
      <c r="E7">
        <f>'ESTADOS FINANCIEROS'!E7/'ESTADOS FINANCIEROS'!F7</f>
        <v>0.13774472200913851</v>
      </c>
      <c r="F7">
        <f>'ESTADOS FINANCIEROS'!E7/'ESTADOS FINANCIEROS'!C7</f>
        <v>0.12680770057416563</v>
      </c>
      <c r="G7">
        <f>'ESTADOS FINANCIEROS'!I7/('ESTADOS FINANCIEROS'!E7/'ESTADOS FINANCIEROS'!J7)</f>
        <v>17.673535108958838</v>
      </c>
      <c r="H7">
        <f>'ESTADOS FINANCIEROS'!D7/'ESTADOS FINANCIEROS'!C7</f>
        <v>0.2541680739353373</v>
      </c>
    </row>
    <row r="8" spans="1:8" x14ac:dyDescent="0.25">
      <c r="A8" t="s">
        <v>13</v>
      </c>
      <c r="B8">
        <v>2023</v>
      </c>
      <c r="C8">
        <f>'ESTADOS FINANCIEROS'!G8/'ESTADOS FINANCIEROS'!H8</f>
        <v>0.75315981148243361</v>
      </c>
      <c r="D8">
        <f>'ESTADOS FINANCIEROS'!E8/'ESTADOS FINANCIEROS'!H8</f>
        <v>0.28818551842330764</v>
      </c>
      <c r="E8">
        <f>'ESTADOS FINANCIEROS'!E8/'ESTADOS FINANCIEROS'!F8</f>
        <v>0.16438063235069497</v>
      </c>
      <c r="F8">
        <f>'ESTADOS FINANCIEROS'!E8/'ESTADOS FINANCIEROS'!C8</f>
        <v>0.14969260299885942</v>
      </c>
      <c r="G8">
        <f>'ESTADOS FINANCIEROS'!I8/('ESTADOS FINANCIEROS'!E8/'ESTADOS FINANCIEROS'!J8)</f>
        <v>21.950901319457348</v>
      </c>
      <c r="H8">
        <f>'ESTADOS FINANCIEROS'!D8/'ESTADOS FINANCIEROS'!C8</f>
        <v>0.2792444432080563</v>
      </c>
    </row>
    <row r="9" spans="1:8" x14ac:dyDescent="0.25">
      <c r="A9" t="s">
        <v>13</v>
      </c>
      <c r="B9">
        <v>2024</v>
      </c>
      <c r="C9">
        <f>'ESTADOS FINANCIEROS'!G9/'ESTADOS FINANCIEROS'!H9</f>
        <v>0.7642813579995934</v>
      </c>
      <c r="D9">
        <f>'ESTADOS FINANCIEROS'!E9/'ESTADOS FINANCIEROS'!H9</f>
        <v>0.29812970115877213</v>
      </c>
      <c r="E9">
        <f>'ESTADOS FINANCIEROS'!E9/'ESTADOS FINANCIEROS'!F9</f>
        <v>0.16898081465691075</v>
      </c>
      <c r="F9">
        <f>'ESTADOS FINANCIEROS'!E9/'ESTADOS FINANCIEROS'!C9</f>
        <v>0.15184303168357838</v>
      </c>
      <c r="G9">
        <f>'ESTADOS FINANCIEROS'!I9/('ESTADOS FINANCIEROS'!E9/'ESTADOS FINANCIEROS'!J9)</f>
        <v>25.967916808728265</v>
      </c>
      <c r="H9">
        <f>'ESTADOS FINANCIEROS'!D9/'ESTADOS FINANCIEROS'!C9</f>
        <v>0.28334023607372127</v>
      </c>
    </row>
    <row r="10" spans="1:8" x14ac:dyDescent="0.25">
      <c r="A10" t="s">
        <v>14</v>
      </c>
      <c r="B10">
        <v>2021</v>
      </c>
      <c r="C10">
        <f>'ESTADOS FINANCIEROS'!G10/'ESTADOS FINANCIEROS'!H10</f>
        <v>1.5256031072943022</v>
      </c>
      <c r="D10">
        <f>'ESTADOS FINANCIEROS'!E10/'ESTADOS FINANCIEROS'!H10</f>
        <v>6.9219256672486906E-2</v>
      </c>
      <c r="E10">
        <f>'ESTADOS FINANCIEROS'!E10/'ESTADOS FINANCIEROS'!F10</f>
        <v>2.7407020712229811E-2</v>
      </c>
      <c r="F10">
        <f>'ESTADOS FINANCIEROS'!E10/'ESTADOS FINANCIEROS'!C10</f>
        <v>9.9325049854272124E-2</v>
      </c>
      <c r="G10">
        <f>'ESTADOS FINANCIEROS'!I10/('ESTADOS FINANCIEROS'!E10/'ESTADOS FINANCIEROS'!J10)</f>
        <v>7.1818378378378389</v>
      </c>
      <c r="H10">
        <f>'ESTADOS FINANCIEROS'!D10/'ESTADOS FINANCIEROS'!C10</f>
        <v>0.3199877281791686</v>
      </c>
    </row>
    <row r="11" spans="1:8" x14ac:dyDescent="0.25">
      <c r="A11" t="s">
        <v>14</v>
      </c>
      <c r="B11">
        <v>2022</v>
      </c>
      <c r="C11">
        <f>'ESTADOS FINANCIEROS'!G11/'ESTADOS FINANCIEROS'!H11</f>
        <v>1.5830952954537634</v>
      </c>
      <c r="D11">
        <f>'ESTADOS FINANCIEROS'!E11/'ESTADOS FINANCIEROS'!H11</f>
        <v>7.4663592249716082E-2</v>
      </c>
      <c r="E11">
        <f>'ESTADOS FINANCIEROS'!E11/'ESTADOS FINANCIEROS'!F11</f>
        <v>2.8904699095354199E-2</v>
      </c>
      <c r="F11">
        <f>'ESTADOS FINANCIEROS'!E11/'ESTADOS FINANCIEROS'!C11</f>
        <v>8.04278114515561E-2</v>
      </c>
      <c r="G11">
        <f>'ESTADOS FINANCIEROS'!I11/('ESTADOS FINANCIEROS'!E11/'ESTADOS FINANCIEROS'!J11)</f>
        <v>7.0475870016132749</v>
      </c>
      <c r="H11">
        <f>'ESTADOS FINANCIEROS'!D11/'ESTADOS FINANCIEROS'!C11</f>
        <v>0.24990268586998832</v>
      </c>
    </row>
    <row r="12" spans="1:8" x14ac:dyDescent="0.25">
      <c r="A12" t="s">
        <v>14</v>
      </c>
      <c r="B12">
        <v>2023</v>
      </c>
      <c r="C12">
        <f>'ESTADOS FINANCIEROS'!G12/'ESTADOS FINANCIEROS'!H12</f>
        <v>1.4884395939759836</v>
      </c>
      <c r="D12">
        <f>'ESTADOS FINANCIEROS'!E12/'ESTADOS FINANCIEROS'!H12</f>
        <v>7.9662310090891003E-2</v>
      </c>
      <c r="E12">
        <f>'ESTADOS FINANCIEROS'!E12/'ESTADOS FINANCIEROS'!F12</f>
        <v>3.2012957149427125E-2</v>
      </c>
      <c r="F12">
        <f>'ESTADOS FINANCIEROS'!E12/'ESTADOS FINANCIEROS'!C12</f>
        <v>9.7354819093949524E-2</v>
      </c>
      <c r="G12">
        <f>'ESTADOS FINANCIEROS'!I12/('ESTADOS FINANCIEROS'!E12/'ESTADOS FINANCIEROS'!J12)</f>
        <v>7.2290443472829491</v>
      </c>
      <c r="H12">
        <f>'ESTADOS FINANCIEROS'!D12/'ESTADOS FINANCIEROS'!C12</f>
        <v>0.30213844126887607</v>
      </c>
    </row>
    <row r="13" spans="1:8" x14ac:dyDescent="0.25">
      <c r="A13" t="s">
        <v>14</v>
      </c>
      <c r="B13">
        <v>2024</v>
      </c>
      <c r="C13">
        <f>'ESTADOS FINANCIEROS'!G13/'ESTADOS FINANCIEROS'!H13</f>
        <v>1.592799462744263</v>
      </c>
      <c r="D13">
        <f>'ESTADOS FINANCIEROS'!E13/'ESTADOS FINANCIEROS'!H13</f>
        <v>9.1923146222011101E-2</v>
      </c>
      <c r="E13">
        <f>'ESTADOS FINANCIEROS'!E13/'ESTADOS FINANCIEROS'!F13</f>
        <v>3.5453241773167478E-2</v>
      </c>
      <c r="F13">
        <f>'ESTADOS FINANCIEROS'!E13/'ESTADOS FINANCIEROS'!C13</f>
        <v>0.12543865531192025</v>
      </c>
      <c r="G13">
        <f>'ESTADOS FINANCIEROS'!I13/('ESTADOS FINANCIEROS'!E13/'ESTADOS FINANCIEROS'!J13)</f>
        <v>7.2640427940128296</v>
      </c>
      <c r="H13">
        <f>'ESTADOS FINANCIEROS'!D13/'ESTADOS FINANCIEROS'!C13</f>
        <v>0.39173875142493125</v>
      </c>
    </row>
    <row r="14" spans="1:8" x14ac:dyDescent="0.25">
      <c r="A14" t="s">
        <v>15</v>
      </c>
      <c r="B14">
        <v>2021</v>
      </c>
      <c r="C14">
        <f>'ESTADOS FINANCIEROS'!G14/'ESTADOS FINANCIEROS'!H14</f>
        <v>1.8548305703525994</v>
      </c>
      <c r="D14">
        <f>'ESTADOS FINANCIEROS'!E14/'ESTADOS FINANCIEROS'!H14</f>
        <v>-8.5505771146783871E-2</v>
      </c>
      <c r="E14">
        <f>'ESTADOS FINANCIEROS'!E14/'ESTADOS FINANCIEROS'!F14</f>
        <v>-2.9951259466940303E-2</v>
      </c>
      <c r="F14">
        <f>'ESTADOS FINANCIEROS'!E14/'ESTADOS FINANCIEROS'!C14</f>
        <v>-0.19518154690185707</v>
      </c>
      <c r="G14">
        <f>'ESTADOS FINANCIEROS'!I14/('ESTADOS FINANCIEROS'!E14/'ESTADOS FINANCIEROS'!J14)</f>
        <v>-43.27287106055762</v>
      </c>
      <c r="H14">
        <f>'ESTADOS FINANCIEROS'!D14/'ESTADOS FINANCIEROS'!C14</f>
        <v>5.974727485675884E-2</v>
      </c>
    </row>
    <row r="15" spans="1:8" x14ac:dyDescent="0.25">
      <c r="A15" t="s">
        <v>15</v>
      </c>
      <c r="B15">
        <v>2022</v>
      </c>
      <c r="C15">
        <f>'ESTADOS FINANCIEROS'!G15/'ESTADOS FINANCIEROS'!H15</f>
        <v>1.3860380355213984</v>
      </c>
      <c r="D15">
        <f>'ESTADOS FINANCIEROS'!E15/'ESTADOS FINANCIEROS'!H15</f>
        <v>0.13571733427675678</v>
      </c>
      <c r="E15">
        <f>'ESTADOS FINANCIEROS'!E15/'ESTADOS FINANCIEROS'!F15</f>
        <v>5.6879786598665751E-2</v>
      </c>
      <c r="F15">
        <f>'ESTADOS FINANCIEROS'!E15/'ESTADOS FINANCIEROS'!C15</f>
        <v>0.21514487989222458</v>
      </c>
      <c r="G15">
        <f>'ESTADOS FINANCIEROS'!I15/('ESTADOS FINANCIEROS'!E15/'ESTADOS FINANCIEROS'!J15)</f>
        <v>19.287874972684385</v>
      </c>
      <c r="H15">
        <f>'ESTADOS FINANCIEROS'!D15/'ESTADOS FINANCIEROS'!C15</f>
        <v>0.49088121197223517</v>
      </c>
    </row>
    <row r="16" spans="1:8" x14ac:dyDescent="0.25">
      <c r="A16" t="s">
        <v>15</v>
      </c>
      <c r="B16">
        <v>2023</v>
      </c>
      <c r="C16">
        <f>'ESTADOS FINANCIEROS'!G16/'ESTADOS FINANCIEROS'!H16</f>
        <v>1.3228319026190796</v>
      </c>
      <c r="D16">
        <f>'ESTADOS FINANCIEROS'!E16/'ESTADOS FINANCIEROS'!H16</f>
        <v>0.21576999444173434</v>
      </c>
      <c r="E16">
        <f>'ESTADOS FINANCIEROS'!E16/'ESTADOS FINANCIEROS'!F16</f>
        <v>9.2890920861921009E-2</v>
      </c>
      <c r="F16">
        <f>'ESTADOS FINANCIEROS'!E16/'ESTADOS FINANCIEROS'!C16</f>
        <v>0.32358563457201467</v>
      </c>
      <c r="G16">
        <f>'ESTADOS FINANCIEROS'!I16/('ESTADOS FINANCIEROS'!E16/'ESTADOS FINANCIEROS'!J16)</f>
        <v>14.962160001079214</v>
      </c>
      <c r="H16">
        <f>'ESTADOS FINANCIEROS'!D16/'ESTADOS FINANCIEROS'!C16</f>
        <v>0.63375333493921016</v>
      </c>
    </row>
    <row r="17" spans="1:8" x14ac:dyDescent="0.25">
      <c r="A17" t="s">
        <v>15</v>
      </c>
      <c r="B17">
        <v>2024</v>
      </c>
      <c r="C17">
        <f>'ESTADOS FINANCIEROS'!G17/'ESTADOS FINANCIEROS'!H17</f>
        <v>1.0680982432201944</v>
      </c>
      <c r="D17">
        <f>'ESTADOS FINANCIEROS'!E17/'ESTADOS FINANCIEROS'!H17</f>
        <v>0.23564533027947662</v>
      </c>
      <c r="E17">
        <f>'ESTADOS FINANCIEROS'!E17/'ESTADOS FINANCIEROS'!F17</f>
        <v>0.11394300587604483</v>
      </c>
      <c r="F17">
        <f>'ESTADOS FINANCIEROS'!E17/'ESTADOS FINANCIEROS'!C17</f>
        <v>0.33559704979464844</v>
      </c>
      <c r="G17">
        <f>'ESTADOS FINANCIEROS'!I17/('ESTADOS FINANCIEROS'!E17/'ESTADOS FINANCIEROS'!J17)</f>
        <v>15.240220367444516</v>
      </c>
      <c r="H17">
        <f>'ESTADOS FINANCIEROS'!D17/'ESTADOS FINANCIEROS'!C17</f>
        <v>0.63316029704707066</v>
      </c>
    </row>
  </sheetData>
  <conditionalFormatting sqref="D2:D17">
    <cfRule type="cellIs" dxfId="1" priority="2" operator="lessThan">
      <formula>0</formula>
    </cfRule>
  </conditionalFormatting>
  <conditionalFormatting sqref="E2:E17">
    <cfRule type="cellIs" dxfId="0" priority="1" operator="lessThan">
      <formula>0</formula>
    </cfRule>
  </conditionalFormatting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1FB172-1AE5-4899-80E1-BB09B788B9DC}">
  <dimension ref="A1:H17"/>
  <sheetViews>
    <sheetView workbookViewId="0">
      <selection sqref="A1:H17"/>
    </sheetView>
  </sheetViews>
  <sheetFormatPr baseColWidth="10" defaultColWidth="9.140625" defaultRowHeight="15" x14ac:dyDescent="0.25"/>
  <cols>
    <col min="1" max="1" width="15.140625" bestFit="1" customWidth="1"/>
    <col min="2" max="2" width="6.7109375" customWidth="1"/>
    <col min="3" max="3" width="11.5703125" customWidth="1"/>
    <col min="4" max="4" width="6.7109375" customWidth="1"/>
    <col min="5" max="5" width="7" customWidth="1"/>
    <col min="6" max="6" width="15.42578125" customWidth="1"/>
    <col min="7" max="7" width="6.42578125" customWidth="1"/>
    <col min="8" max="8" width="16.7109375" customWidth="1"/>
  </cols>
  <sheetData>
    <row r="1" spans="1:8" x14ac:dyDescent="0.25">
      <c r="A1" s="1" t="s">
        <v>0</v>
      </c>
      <c r="B1" s="1" t="s">
        <v>1</v>
      </c>
      <c r="C1" s="1" t="s">
        <v>6</v>
      </c>
      <c r="D1" s="1" t="s">
        <v>7</v>
      </c>
      <c r="E1" s="1" t="s">
        <v>8</v>
      </c>
      <c r="F1" s="1" t="s">
        <v>20</v>
      </c>
      <c r="G1" s="1" t="s">
        <v>10</v>
      </c>
      <c r="H1" s="1" t="s">
        <v>21</v>
      </c>
    </row>
    <row r="2" spans="1:8" x14ac:dyDescent="0.25">
      <c r="A2" t="s">
        <v>12</v>
      </c>
      <c r="B2">
        <v>2021</v>
      </c>
      <c r="C2">
        <f>'ESTADOS FINANCIEROS'!G2/'ESTADOS FINANCIEROS'!H2</f>
        <v>15.442922939012705</v>
      </c>
      <c r="D2">
        <f>'ESTADOS FINANCIEROS'!E2/'ESTADOS FINANCIEROS'!H2</f>
        <v>7.7874975528834767E-2</v>
      </c>
      <c r="E2">
        <f>'ESTADOS FINANCIEROS'!E2/'ESTADOS FINANCIEROS'!F2</f>
        <v>4.7360786046176453E-3</v>
      </c>
      <c r="F2">
        <f>'ESTADOS FINANCIEROS'!E2/'ESTADOS FINANCIEROS'!C2</f>
        <v>0.15613766888402264</v>
      </c>
      <c r="G2">
        <f>'ESTADOS FINANCIEROS'!I2/('ESTADOS FINANCIEROS'!E2/'ESTADOS FINANCIEROS'!J2)</f>
        <v>10.106377348504896</v>
      </c>
      <c r="H2">
        <f>'ESTADOS FINANCIEROS'!D2/'ESTADOS FINANCIEROS'!C2</f>
        <v>0.34805602611246539</v>
      </c>
    </row>
    <row r="3" spans="1:8" x14ac:dyDescent="0.25">
      <c r="A3" t="s">
        <v>12</v>
      </c>
      <c r="B3">
        <v>2022</v>
      </c>
      <c r="C3">
        <f>'ESTADOS FINANCIEROS'!G3/'ESTADOS FINANCIEROS'!H3</f>
        <v>16.775877440180356</v>
      </c>
      <c r="D3">
        <f>'ESTADOS FINANCIEROS'!E3/'ESTADOS FINANCIEROS'!H3</f>
        <v>9.3006097248552549E-2</v>
      </c>
      <c r="E3">
        <f>'ESTADOS FINANCIEROS'!E3/'ESTADOS FINANCIEROS'!F3</f>
        <v>5.2321522558612388E-3</v>
      </c>
      <c r="F3">
        <f>'ESTADOS FINANCIEROS'!E3/'ESTADOS FINANCIEROS'!C3</f>
        <v>0.16740445624907777</v>
      </c>
      <c r="G3">
        <f>'ESTADOS FINANCIEROS'!I3/('ESTADOS FINANCIEROS'!E3/'ESTADOS FINANCIEROS'!J3)</f>
        <v>7.2147421771705602</v>
      </c>
      <c r="H3">
        <f>'ESTADOS FINANCIEROS'!D3/'ESTADOS FINANCIEROS'!C3</f>
        <v>0.32803969307953373</v>
      </c>
    </row>
    <row r="4" spans="1:8" x14ac:dyDescent="0.25">
      <c r="A4" t="s">
        <v>12</v>
      </c>
      <c r="B4">
        <v>2023</v>
      </c>
      <c r="C4">
        <f>'ESTADOS FINANCIEROS'!G4/'ESTADOS FINANCIEROS'!H4</f>
        <v>16.239493097725465</v>
      </c>
      <c r="D4">
        <f>'ESTADOS FINANCIEROS'!E4/'ESTADOS FINANCIEROS'!H4</f>
        <v>0.10153394537657927</v>
      </c>
      <c r="E4">
        <f>'ESTADOS FINANCIEROS'!E4/'ESTADOS FINANCIEROS'!F4</f>
        <v>5.8896131574759248E-3</v>
      </c>
      <c r="F4">
        <f>'ESTADOS FINANCIEROS'!E4/'ESTADOS FINANCIEROS'!C4</f>
        <v>0.176759410801964</v>
      </c>
      <c r="G4">
        <f>'ESTADOS FINANCIEROS'!I4/('ESTADOS FINANCIEROS'!E4/'ESTADOS FINANCIEROS'!J4)</f>
        <v>4.081689342403628</v>
      </c>
      <c r="H4">
        <f>'ESTADOS FINANCIEROS'!D4/'ESTADOS FINANCIEROS'!C4</f>
        <v>0.32805036908380375</v>
      </c>
    </row>
    <row r="5" spans="1:8" x14ac:dyDescent="0.25">
      <c r="A5" t="s">
        <v>12</v>
      </c>
      <c r="B5">
        <v>2024</v>
      </c>
      <c r="C5">
        <f>'ESTADOS FINANCIEROS'!G5/'ESTADOS FINANCIEROS'!H5</f>
        <v>16.116671480615317</v>
      </c>
      <c r="D5">
        <f>'ESTADOS FINANCIEROS'!E5/'ESTADOS FINANCIEROS'!H5</f>
        <v>0.11137924287457955</v>
      </c>
      <c r="E5">
        <f>'ESTADOS FINANCIEROS'!E5/'ESTADOS FINANCIEROS'!F5</f>
        <v>6.5070620184956461E-3</v>
      </c>
      <c r="F5">
        <f>'ESTADOS FINANCIEROS'!E5/'ESTADOS FINANCIEROS'!C5</f>
        <v>0.18724350740891577</v>
      </c>
      <c r="G5">
        <f>'ESTADOS FINANCIEROS'!I5/('ESTADOS FINANCIEROS'!E5/'ESTADOS FINANCIEROS'!J5)</f>
        <v>3.8575372260331271</v>
      </c>
      <c r="H5">
        <f>'ESTADOS FINANCIEROS'!D5/'ESTADOS FINANCIEROS'!C5</f>
        <v>0.33633031546630743</v>
      </c>
    </row>
    <row r="6" spans="1:8" x14ac:dyDescent="0.25">
      <c r="A6" t="s">
        <v>13</v>
      </c>
      <c r="B6">
        <v>2021</v>
      </c>
      <c r="C6">
        <f>'ESTADOS FINANCIEROS'!G6/'ESTADOS FINANCIEROS'!H6</f>
        <v>0.83672821879560888</v>
      </c>
      <c r="D6">
        <f>'ESTADOS FINANCIEROS'!E6/'ESTADOS FINANCIEROS'!H6</f>
        <v>0.20578716923662668</v>
      </c>
      <c r="E6">
        <f>'ESTADOS FINANCIEROS'!E6/'ESTADOS FINANCIEROS'!F6</f>
        <v>0.11204007600621869</v>
      </c>
      <c r="F6">
        <f>'ESTADOS FINANCIEROS'!E6/'ESTADOS FINANCIEROS'!C6</f>
        <v>0.11700822629528071</v>
      </c>
      <c r="G6">
        <f>'ESTADOS FINANCIEROS'!I6/('ESTADOS FINANCIEROS'!E6/'ESTADOS FINANCIEROS'!J6)</f>
        <v>24.69395621338267</v>
      </c>
      <c r="H6">
        <f>'ESTADOS FINANCIEROS'!D6/'ESTADOS FINANCIEROS'!C6</f>
        <v>0.26089623322268723</v>
      </c>
    </row>
    <row r="7" spans="1:8" x14ac:dyDescent="0.25">
      <c r="A7" t="s">
        <v>13</v>
      </c>
      <c r="B7">
        <v>2022</v>
      </c>
      <c r="C7">
        <f>'ESTADOS FINANCIEROS'!G7/'ESTADOS FINANCIEROS'!H7</f>
        <v>0.7602888510538367</v>
      </c>
      <c r="D7">
        <f>'ESTADOS FINANCIEROS'!E7/'ESTADOS FINANCIEROS'!H7</f>
        <v>0.24247049844419655</v>
      </c>
      <c r="E7">
        <f>'ESTADOS FINANCIEROS'!E7/'ESTADOS FINANCIEROS'!F7</f>
        <v>0.13774472200913851</v>
      </c>
      <c r="F7">
        <f>'ESTADOS FINANCIEROS'!E7/'ESTADOS FINANCIEROS'!C7</f>
        <v>0.12680770057416563</v>
      </c>
      <c r="G7">
        <f>'ESTADOS FINANCIEROS'!I7/('ESTADOS FINANCIEROS'!E7/'ESTADOS FINANCIEROS'!J7)</f>
        <v>17.673535108958838</v>
      </c>
      <c r="H7">
        <f>'ESTADOS FINANCIEROS'!D7/'ESTADOS FINANCIEROS'!C7</f>
        <v>0.2541680739353373</v>
      </c>
    </row>
    <row r="8" spans="1:8" x14ac:dyDescent="0.25">
      <c r="A8" t="s">
        <v>13</v>
      </c>
      <c r="B8">
        <v>2023</v>
      </c>
      <c r="C8">
        <f>'ESTADOS FINANCIEROS'!G8/'ESTADOS FINANCIEROS'!H8</f>
        <v>0.75315981148243361</v>
      </c>
      <c r="D8">
        <f>'ESTADOS FINANCIEROS'!E8/'ESTADOS FINANCIEROS'!H8</f>
        <v>0.28818551842330764</v>
      </c>
      <c r="E8">
        <f>'ESTADOS FINANCIEROS'!E8/'ESTADOS FINANCIEROS'!F8</f>
        <v>0.16438063235069497</v>
      </c>
      <c r="F8">
        <f>'ESTADOS FINANCIEROS'!E8/'ESTADOS FINANCIEROS'!C8</f>
        <v>0.14969260299885942</v>
      </c>
      <c r="G8">
        <f>'ESTADOS FINANCIEROS'!I8/('ESTADOS FINANCIEROS'!E8/'ESTADOS FINANCIEROS'!J8)</f>
        <v>21.950901319457348</v>
      </c>
      <c r="H8">
        <f>'ESTADOS FINANCIEROS'!D8/'ESTADOS FINANCIEROS'!C8</f>
        <v>0.2792444432080563</v>
      </c>
    </row>
    <row r="9" spans="1:8" x14ac:dyDescent="0.25">
      <c r="A9" t="s">
        <v>13</v>
      </c>
      <c r="B9">
        <v>2024</v>
      </c>
      <c r="C9">
        <f>'ESTADOS FINANCIEROS'!G9/'ESTADOS FINANCIEROS'!H9</f>
        <v>0.7642813579995934</v>
      </c>
      <c r="D9">
        <f>'ESTADOS FINANCIEROS'!E9/'ESTADOS FINANCIEROS'!H9</f>
        <v>0.29812970115877213</v>
      </c>
      <c r="E9">
        <f>'ESTADOS FINANCIEROS'!E9/'ESTADOS FINANCIEROS'!F9</f>
        <v>0.16898081465691075</v>
      </c>
      <c r="F9">
        <f>'ESTADOS FINANCIEROS'!E9/'ESTADOS FINANCIEROS'!C9</f>
        <v>0.15184303168357838</v>
      </c>
      <c r="G9">
        <f>'ESTADOS FINANCIEROS'!I9/('ESTADOS FINANCIEROS'!E9/'ESTADOS FINANCIEROS'!J9)</f>
        <v>25.967916808728265</v>
      </c>
      <c r="H9">
        <f>'ESTADOS FINANCIEROS'!D9/'ESTADOS FINANCIEROS'!C9</f>
        <v>0.28334023607372127</v>
      </c>
    </row>
    <row r="10" spans="1:8" x14ac:dyDescent="0.25">
      <c r="A10" t="s">
        <v>14</v>
      </c>
      <c r="B10">
        <v>2021</v>
      </c>
      <c r="C10">
        <f>'ESTADOS FINANCIEROS'!G10/'ESTADOS FINANCIEROS'!H10</f>
        <v>1.5256031072943022</v>
      </c>
      <c r="D10">
        <f>'ESTADOS FINANCIEROS'!E10/'ESTADOS FINANCIEROS'!H10</f>
        <v>6.9219256672486906E-2</v>
      </c>
      <c r="E10">
        <f>'ESTADOS FINANCIEROS'!E10/'ESTADOS FINANCIEROS'!F10</f>
        <v>2.7407020712229811E-2</v>
      </c>
      <c r="F10">
        <f>'ESTADOS FINANCIEROS'!E10/'ESTADOS FINANCIEROS'!C10</f>
        <v>9.9325049854272124E-2</v>
      </c>
      <c r="G10">
        <f>'ESTADOS FINANCIEROS'!I10/('ESTADOS FINANCIEROS'!E10/'ESTADOS FINANCIEROS'!J10)</f>
        <v>7.1818378378378389</v>
      </c>
      <c r="H10">
        <f>'ESTADOS FINANCIEROS'!D10/'ESTADOS FINANCIEROS'!C10</f>
        <v>0.3199877281791686</v>
      </c>
    </row>
    <row r="11" spans="1:8" x14ac:dyDescent="0.25">
      <c r="A11" t="s">
        <v>14</v>
      </c>
      <c r="B11">
        <v>2022</v>
      </c>
      <c r="C11">
        <f>'ESTADOS FINANCIEROS'!G11/'ESTADOS FINANCIEROS'!H11</f>
        <v>1.5830952954537634</v>
      </c>
      <c r="D11">
        <f>'ESTADOS FINANCIEROS'!E11/'ESTADOS FINANCIEROS'!H11</f>
        <v>7.4663592249716082E-2</v>
      </c>
      <c r="E11">
        <f>'ESTADOS FINANCIEROS'!E11/'ESTADOS FINANCIEROS'!F11</f>
        <v>2.8904699095354199E-2</v>
      </c>
      <c r="F11">
        <f>'ESTADOS FINANCIEROS'!E11/'ESTADOS FINANCIEROS'!C11</f>
        <v>8.04278114515561E-2</v>
      </c>
      <c r="G11">
        <f>'ESTADOS FINANCIEROS'!I11/('ESTADOS FINANCIEROS'!E11/'ESTADOS FINANCIEROS'!J11)</f>
        <v>7.0475870016132749</v>
      </c>
      <c r="H11">
        <f>'ESTADOS FINANCIEROS'!D11/'ESTADOS FINANCIEROS'!C11</f>
        <v>0.24990268586998832</v>
      </c>
    </row>
    <row r="12" spans="1:8" x14ac:dyDescent="0.25">
      <c r="A12" t="s">
        <v>14</v>
      </c>
      <c r="B12">
        <v>2023</v>
      </c>
      <c r="C12">
        <f>'ESTADOS FINANCIEROS'!G12/'ESTADOS FINANCIEROS'!H12</f>
        <v>1.4884395939759836</v>
      </c>
      <c r="D12">
        <f>'ESTADOS FINANCIEROS'!E12/'ESTADOS FINANCIEROS'!H12</f>
        <v>7.9662310090891003E-2</v>
      </c>
      <c r="E12">
        <f>'ESTADOS FINANCIEROS'!E12/'ESTADOS FINANCIEROS'!F12</f>
        <v>3.2012957149427125E-2</v>
      </c>
      <c r="F12">
        <f>'ESTADOS FINANCIEROS'!E12/'ESTADOS FINANCIEROS'!C12</f>
        <v>9.7354819093949524E-2</v>
      </c>
      <c r="G12">
        <f>'ESTADOS FINANCIEROS'!I12/('ESTADOS FINANCIEROS'!E12/'ESTADOS FINANCIEROS'!J12)</f>
        <v>7.2290443472829491</v>
      </c>
      <c r="H12">
        <f>'ESTADOS FINANCIEROS'!D12/'ESTADOS FINANCIEROS'!C12</f>
        <v>0.30213844126887607</v>
      </c>
    </row>
    <row r="13" spans="1:8" x14ac:dyDescent="0.25">
      <c r="A13" t="s">
        <v>14</v>
      </c>
      <c r="B13">
        <v>2024</v>
      </c>
      <c r="C13">
        <f>'ESTADOS FINANCIEROS'!G13/'ESTADOS FINANCIEROS'!H13</f>
        <v>1.592799462744263</v>
      </c>
      <c r="D13">
        <f>'ESTADOS FINANCIEROS'!E13/'ESTADOS FINANCIEROS'!H13</f>
        <v>9.1923146222011101E-2</v>
      </c>
      <c r="E13">
        <f>'ESTADOS FINANCIEROS'!E13/'ESTADOS FINANCIEROS'!F13</f>
        <v>3.5453241773167478E-2</v>
      </c>
      <c r="F13">
        <f>'ESTADOS FINANCIEROS'!E13/'ESTADOS FINANCIEROS'!C13</f>
        <v>0.12543865531192025</v>
      </c>
      <c r="G13">
        <f>'ESTADOS FINANCIEROS'!I13/('ESTADOS FINANCIEROS'!E13/'ESTADOS FINANCIEROS'!J13)</f>
        <v>7.2640427940128296</v>
      </c>
      <c r="H13">
        <f>'ESTADOS FINANCIEROS'!D13/'ESTADOS FINANCIEROS'!C13</f>
        <v>0.39173875142493125</v>
      </c>
    </row>
    <row r="14" spans="1:8" x14ac:dyDescent="0.25">
      <c r="A14" t="s">
        <v>15</v>
      </c>
      <c r="B14">
        <v>2021</v>
      </c>
      <c r="C14">
        <f>'ESTADOS FINANCIEROS'!G14/'ESTADOS FINANCIEROS'!H14</f>
        <v>1.8548305703525994</v>
      </c>
      <c r="D14">
        <f>'ESTADOS FINANCIEROS'!E14/'ESTADOS FINANCIEROS'!H14</f>
        <v>-8.5505771146783871E-2</v>
      </c>
      <c r="E14">
        <f>'ESTADOS FINANCIEROS'!E14/'ESTADOS FINANCIEROS'!F14</f>
        <v>-2.9951259466940303E-2</v>
      </c>
      <c r="F14">
        <f>'ESTADOS FINANCIEROS'!E14/'ESTADOS FINANCIEROS'!C14</f>
        <v>-0.19518154690185707</v>
      </c>
      <c r="G14">
        <f>'ESTADOS FINANCIEROS'!I14/('ESTADOS FINANCIEROS'!E14/'ESTADOS FINANCIEROS'!J14)</f>
        <v>-43.27287106055762</v>
      </c>
      <c r="H14">
        <f>'ESTADOS FINANCIEROS'!D14/'ESTADOS FINANCIEROS'!C14</f>
        <v>5.974727485675884E-2</v>
      </c>
    </row>
    <row r="15" spans="1:8" x14ac:dyDescent="0.25">
      <c r="A15" t="s">
        <v>15</v>
      </c>
      <c r="B15">
        <v>2022</v>
      </c>
      <c r="C15">
        <f>'ESTADOS FINANCIEROS'!G15/'ESTADOS FINANCIEROS'!H15</f>
        <v>1.3860380355213984</v>
      </c>
      <c r="D15">
        <f>'ESTADOS FINANCIEROS'!E15/'ESTADOS FINANCIEROS'!H15</f>
        <v>0.13571733427675678</v>
      </c>
      <c r="E15">
        <f>'ESTADOS FINANCIEROS'!E15/'ESTADOS FINANCIEROS'!F15</f>
        <v>5.6879786598665751E-2</v>
      </c>
      <c r="F15">
        <f>'ESTADOS FINANCIEROS'!E15/'ESTADOS FINANCIEROS'!C15</f>
        <v>0.21514487989222458</v>
      </c>
      <c r="G15">
        <f>'ESTADOS FINANCIEROS'!I15/('ESTADOS FINANCIEROS'!E15/'ESTADOS FINANCIEROS'!J15)</f>
        <v>19.287874972684385</v>
      </c>
      <c r="H15">
        <f>'ESTADOS FINANCIEROS'!D15/'ESTADOS FINANCIEROS'!C15</f>
        <v>0.49088121197223517</v>
      </c>
    </row>
    <row r="16" spans="1:8" x14ac:dyDescent="0.25">
      <c r="A16" t="s">
        <v>15</v>
      </c>
      <c r="B16">
        <v>2023</v>
      </c>
      <c r="C16">
        <f>'ESTADOS FINANCIEROS'!G16/'ESTADOS FINANCIEROS'!H16</f>
        <v>1.3228319026190796</v>
      </c>
      <c r="D16">
        <f>'ESTADOS FINANCIEROS'!E16/'ESTADOS FINANCIEROS'!H16</f>
        <v>0.21576999444173434</v>
      </c>
      <c r="E16">
        <f>'ESTADOS FINANCIEROS'!E16/'ESTADOS FINANCIEROS'!F16</f>
        <v>9.2890920861921009E-2</v>
      </c>
      <c r="F16">
        <f>'ESTADOS FINANCIEROS'!E16/'ESTADOS FINANCIEROS'!C16</f>
        <v>0.32358563457201467</v>
      </c>
      <c r="G16">
        <f>'ESTADOS FINANCIEROS'!I16/('ESTADOS FINANCIEROS'!E16/'ESTADOS FINANCIEROS'!J16)</f>
        <v>14.962160001079214</v>
      </c>
      <c r="H16">
        <f>'ESTADOS FINANCIEROS'!D16/'ESTADOS FINANCIEROS'!C16</f>
        <v>0.63375333493921016</v>
      </c>
    </row>
    <row r="17" spans="1:8" x14ac:dyDescent="0.25">
      <c r="A17" t="s">
        <v>15</v>
      </c>
      <c r="B17">
        <v>2024</v>
      </c>
      <c r="C17">
        <f>'ESTADOS FINANCIEROS'!G17/'ESTADOS FINANCIEROS'!H17</f>
        <v>1.0680982432201944</v>
      </c>
      <c r="D17">
        <f>'ESTADOS FINANCIEROS'!E17/'ESTADOS FINANCIEROS'!H17</f>
        <v>0.23564533027947662</v>
      </c>
      <c r="E17">
        <f>'ESTADOS FINANCIEROS'!E17/'ESTADOS FINANCIEROS'!F17</f>
        <v>0.11394300587604483</v>
      </c>
      <c r="F17">
        <f>'ESTADOS FINANCIEROS'!E17/'ESTADOS FINANCIEROS'!C17</f>
        <v>0.33559704979464844</v>
      </c>
      <c r="G17">
        <f>'ESTADOS FINANCIEROS'!I17/('ESTADOS FINANCIEROS'!E17/'ESTADOS FINANCIEROS'!J17)</f>
        <v>15.240220367444516</v>
      </c>
      <c r="H17">
        <f>'ESTADOS FINANCIEROS'!D17/'ESTADOS FINANCIEROS'!C17</f>
        <v>0.63316029704707066</v>
      </c>
    </row>
  </sheetData>
  <pageMargins left="0.75" right="0.75" top="1" bottom="1" header="0.5" footer="0.5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9DE45-F9DF-4AE1-9154-AFE12C1CF66B}">
  <dimension ref="A2:S20"/>
  <sheetViews>
    <sheetView topLeftCell="E1" workbookViewId="0">
      <selection activeCell="P20" sqref="P20"/>
    </sheetView>
  </sheetViews>
  <sheetFormatPr baseColWidth="10" defaultRowHeight="15" x14ac:dyDescent="0.25"/>
  <cols>
    <col min="1" max="1" width="24.85546875" bestFit="1" customWidth="1"/>
    <col min="2" max="2" width="22.42578125" bestFit="1" customWidth="1"/>
    <col min="3" max="5" width="12" bestFit="1" customWidth="1"/>
    <col min="6" max="6" width="12.5703125" bestFit="1" customWidth="1"/>
    <col min="8" max="9" width="17.5703125" bestFit="1" customWidth="1"/>
    <col min="10" max="10" width="22.42578125" bestFit="1" customWidth="1"/>
    <col min="11" max="11" width="8.7109375" bestFit="1" customWidth="1"/>
    <col min="12" max="12" width="16.28515625" bestFit="1" customWidth="1"/>
    <col min="13" max="13" width="8.7109375" bestFit="1" customWidth="1"/>
    <col min="14" max="14" width="16.28515625" bestFit="1" customWidth="1"/>
    <col min="15" max="15" width="8.7109375" bestFit="1" customWidth="1"/>
    <col min="16" max="16" width="16.28515625" bestFit="1" customWidth="1"/>
    <col min="17" max="17" width="8.7109375" bestFit="1" customWidth="1"/>
    <col min="18" max="18" width="21.28515625" bestFit="1" customWidth="1"/>
    <col min="19" max="19" width="13.5703125" bestFit="1" customWidth="1"/>
  </cols>
  <sheetData>
    <row r="2" spans="1:19" x14ac:dyDescent="0.25">
      <c r="J2" s="5" t="s">
        <v>25</v>
      </c>
    </row>
    <row r="3" spans="1:19" x14ac:dyDescent="0.25">
      <c r="A3" s="5" t="s">
        <v>22</v>
      </c>
      <c r="B3" t="s">
        <v>24</v>
      </c>
      <c r="J3">
        <v>2021</v>
      </c>
      <c r="L3">
        <v>2022</v>
      </c>
      <c r="N3">
        <v>2023</v>
      </c>
      <c r="P3">
        <v>2024</v>
      </c>
      <c r="R3" t="s">
        <v>27</v>
      </c>
      <c r="S3" t="s">
        <v>29</v>
      </c>
    </row>
    <row r="4" spans="1:19" x14ac:dyDescent="0.25">
      <c r="A4" s="6" t="s">
        <v>15</v>
      </c>
      <c r="B4">
        <v>0.12540672196279598</v>
      </c>
      <c r="I4" s="5" t="s">
        <v>22</v>
      </c>
      <c r="J4" t="s">
        <v>28</v>
      </c>
      <c r="K4" t="s">
        <v>30</v>
      </c>
      <c r="L4" t="s">
        <v>28</v>
      </c>
      <c r="M4" t="s">
        <v>30</v>
      </c>
      <c r="N4" t="s">
        <v>28</v>
      </c>
      <c r="O4" t="s">
        <v>30</v>
      </c>
      <c r="P4" t="s">
        <v>28</v>
      </c>
      <c r="Q4" t="s">
        <v>30</v>
      </c>
    </row>
    <row r="5" spans="1:19" x14ac:dyDescent="0.25">
      <c r="A5" s="6" t="s">
        <v>14</v>
      </c>
      <c r="B5">
        <v>7.8867076308776277E-2</v>
      </c>
      <c r="I5" s="6" t="s">
        <v>15</v>
      </c>
      <c r="J5" s="3">
        <v>-43.27287106055762</v>
      </c>
      <c r="K5" s="7">
        <v>4</v>
      </c>
      <c r="L5" s="3">
        <v>19.287874972684385</v>
      </c>
      <c r="M5" s="7">
        <v>1</v>
      </c>
      <c r="N5" s="3">
        <v>14.962160001079214</v>
      </c>
      <c r="O5" s="7">
        <v>3</v>
      </c>
      <c r="P5" s="3">
        <v>15.240220367444516</v>
      </c>
      <c r="Q5" s="7">
        <v>2</v>
      </c>
      <c r="R5" s="3">
        <v>1.5543460701626239</v>
      </c>
      <c r="S5" s="7"/>
    </row>
    <row r="6" spans="1:19" x14ac:dyDescent="0.25">
      <c r="A6" s="6" t="s">
        <v>13</v>
      </c>
      <c r="B6">
        <v>0.25864322181572574</v>
      </c>
      <c r="I6" s="6" t="s">
        <v>14</v>
      </c>
      <c r="J6" s="3">
        <v>7.1818378378378389</v>
      </c>
      <c r="K6" s="7">
        <v>3</v>
      </c>
      <c r="L6" s="3">
        <v>7.0475870016132749</v>
      </c>
      <c r="M6" s="7">
        <v>4</v>
      </c>
      <c r="N6" s="3">
        <v>7.2290443472829491</v>
      </c>
      <c r="O6" s="7">
        <v>2</v>
      </c>
      <c r="P6" s="3">
        <v>7.2640427940128296</v>
      </c>
      <c r="Q6" s="7">
        <v>1</v>
      </c>
      <c r="R6" s="3">
        <v>7.1806279951867236</v>
      </c>
      <c r="S6" s="7"/>
    </row>
    <row r="7" spans="1:19" x14ac:dyDescent="0.25">
      <c r="A7" s="6" t="s">
        <v>12</v>
      </c>
      <c r="B7">
        <v>9.5948565257136534E-2</v>
      </c>
      <c r="I7" s="6" t="s">
        <v>13</v>
      </c>
      <c r="J7" s="3">
        <v>24.69395621338267</v>
      </c>
      <c r="K7" s="7">
        <v>2</v>
      </c>
      <c r="L7" s="3">
        <v>17.673535108958838</v>
      </c>
      <c r="M7" s="7">
        <v>4</v>
      </c>
      <c r="N7" s="3">
        <v>21.950901319457348</v>
      </c>
      <c r="O7" s="7">
        <v>3</v>
      </c>
      <c r="P7" s="3">
        <v>25.967916808728265</v>
      </c>
      <c r="Q7" s="7">
        <v>1</v>
      </c>
      <c r="R7" s="3">
        <v>22.571577362631778</v>
      </c>
      <c r="S7" s="7"/>
    </row>
    <row r="8" spans="1:19" x14ac:dyDescent="0.25">
      <c r="A8" s="6" t="s">
        <v>23</v>
      </c>
      <c r="B8">
        <v>0.13971639633610863</v>
      </c>
      <c r="I8" s="6" t="s">
        <v>12</v>
      </c>
      <c r="J8" s="3">
        <v>10.106377348504896</v>
      </c>
      <c r="K8" s="7">
        <v>1</v>
      </c>
      <c r="L8" s="3">
        <v>7.2147421771705602</v>
      </c>
      <c r="M8" s="7">
        <v>2</v>
      </c>
      <c r="N8" s="3">
        <v>4.081689342403628</v>
      </c>
      <c r="O8" s="7">
        <v>3</v>
      </c>
      <c r="P8" s="3">
        <v>3.8575372260331271</v>
      </c>
      <c r="Q8" s="7">
        <v>4</v>
      </c>
      <c r="R8" s="3">
        <v>6.3150865235280529</v>
      </c>
      <c r="S8" s="7"/>
    </row>
    <row r="9" spans="1:19" x14ac:dyDescent="0.25">
      <c r="I9" s="6" t="s">
        <v>23</v>
      </c>
      <c r="J9" s="3">
        <v>-0.32267491520805347</v>
      </c>
      <c r="K9" s="7">
        <v>4</v>
      </c>
      <c r="L9" s="3">
        <v>12.805934815106763</v>
      </c>
      <c r="M9" s="7">
        <v>2</v>
      </c>
      <c r="N9" s="3">
        <v>12.055948752555784</v>
      </c>
      <c r="O9" s="7">
        <v>3</v>
      </c>
      <c r="P9" s="3">
        <v>13.082429299054684</v>
      </c>
      <c r="Q9" s="7">
        <v>1</v>
      </c>
      <c r="R9" s="3">
        <v>9.4054094878772947</v>
      </c>
      <c r="S9" s="7"/>
    </row>
    <row r="12" spans="1:19" x14ac:dyDescent="0.25">
      <c r="A12" s="5" t="s">
        <v>26</v>
      </c>
      <c r="B12" s="5" t="s">
        <v>25</v>
      </c>
    </row>
    <row r="13" spans="1:19" x14ac:dyDescent="0.25">
      <c r="A13" s="5" t="s">
        <v>22</v>
      </c>
      <c r="B13">
        <v>2021</v>
      </c>
      <c r="C13">
        <v>2022</v>
      </c>
      <c r="D13">
        <v>2023</v>
      </c>
      <c r="E13">
        <v>2024</v>
      </c>
      <c r="F13" t="s">
        <v>23</v>
      </c>
      <c r="I13" s="5" t="s">
        <v>25</v>
      </c>
    </row>
    <row r="14" spans="1:19" x14ac:dyDescent="0.25">
      <c r="A14" s="6" t="s">
        <v>15</v>
      </c>
      <c r="B14">
        <v>-0.19518154690185707</v>
      </c>
      <c r="C14">
        <v>0.21514487989222458</v>
      </c>
      <c r="D14">
        <v>0.32358563457201467</v>
      </c>
      <c r="E14">
        <v>0.33559704979464844</v>
      </c>
      <c r="F14">
        <v>0.16978650433925765</v>
      </c>
      <c r="I14">
        <v>2021</v>
      </c>
      <c r="K14">
        <v>2022</v>
      </c>
      <c r="M14">
        <v>2023</v>
      </c>
      <c r="O14">
        <v>2024</v>
      </c>
      <c r="Q14" t="s">
        <v>31</v>
      </c>
      <c r="R14" t="s">
        <v>33</v>
      </c>
    </row>
    <row r="15" spans="1:19" x14ac:dyDescent="0.25">
      <c r="A15" s="6" t="s">
        <v>14</v>
      </c>
      <c r="B15">
        <v>9.9325049854272124E-2</v>
      </c>
      <c r="C15">
        <v>8.04278114515561E-2</v>
      </c>
      <c r="D15">
        <v>9.7354819093949524E-2</v>
      </c>
      <c r="E15">
        <v>0.12543865531192025</v>
      </c>
      <c r="F15">
        <v>0.10063658392792449</v>
      </c>
      <c r="H15" s="5" t="s">
        <v>22</v>
      </c>
      <c r="I15" t="s">
        <v>32</v>
      </c>
      <c r="J15" t="s">
        <v>34</v>
      </c>
      <c r="K15" t="s">
        <v>32</v>
      </c>
      <c r="L15" t="s">
        <v>34</v>
      </c>
      <c r="M15" t="s">
        <v>32</v>
      </c>
      <c r="N15" t="s">
        <v>34</v>
      </c>
      <c r="O15" t="s">
        <v>32</v>
      </c>
      <c r="P15" t="s">
        <v>34</v>
      </c>
    </row>
    <row r="16" spans="1:19" x14ac:dyDescent="0.25">
      <c r="A16" s="6" t="s">
        <v>13</v>
      </c>
      <c r="B16">
        <v>0.11700822629528071</v>
      </c>
      <c r="C16">
        <v>0.12680770057416563</v>
      </c>
      <c r="D16">
        <v>0.14969260299885942</v>
      </c>
      <c r="E16">
        <v>0.15184303168357838</v>
      </c>
      <c r="F16">
        <v>0.13633789038797103</v>
      </c>
      <c r="H16" s="6" t="s">
        <v>15</v>
      </c>
      <c r="I16" s="3">
        <v>5.974727485675884E-2</v>
      </c>
      <c r="J16">
        <v>4</v>
      </c>
      <c r="K16" s="3">
        <v>0.49088121197223517</v>
      </c>
      <c r="L16">
        <v>3</v>
      </c>
      <c r="M16" s="3">
        <v>0.63375333493921016</v>
      </c>
      <c r="N16">
        <v>1</v>
      </c>
      <c r="O16" s="3">
        <v>0.63316029704707066</v>
      </c>
      <c r="P16">
        <v>2</v>
      </c>
      <c r="Q16" s="3">
        <v>0.45438552970381874</v>
      </c>
    </row>
    <row r="17" spans="1:17" x14ac:dyDescent="0.25">
      <c r="A17" s="6" t="s">
        <v>12</v>
      </c>
      <c r="B17">
        <v>0.15613766888402264</v>
      </c>
      <c r="C17">
        <v>0.16740445624907777</v>
      </c>
      <c r="D17">
        <v>0.176759410801964</v>
      </c>
      <c r="E17">
        <v>0.18724350740891577</v>
      </c>
      <c r="F17">
        <v>0.17188626083599506</v>
      </c>
      <c r="H17" s="6" t="s">
        <v>14</v>
      </c>
      <c r="I17" s="3">
        <v>0.3199877281791686</v>
      </c>
      <c r="J17">
        <v>2</v>
      </c>
      <c r="K17" s="3">
        <v>0.24990268586998832</v>
      </c>
      <c r="L17">
        <v>4</v>
      </c>
      <c r="M17" s="3">
        <v>0.30213844126887607</v>
      </c>
      <c r="N17">
        <v>3</v>
      </c>
      <c r="O17" s="3">
        <v>0.39173875142493125</v>
      </c>
      <c r="P17">
        <v>1</v>
      </c>
      <c r="Q17" s="3">
        <v>0.3159419016857411</v>
      </c>
    </row>
    <row r="18" spans="1:17" x14ac:dyDescent="0.25">
      <c r="A18" s="6" t="s">
        <v>23</v>
      </c>
      <c r="B18">
        <v>4.43223495329296E-2</v>
      </c>
      <c r="C18">
        <v>0.14744621204175601</v>
      </c>
      <c r="D18">
        <v>0.18684811686669692</v>
      </c>
      <c r="E18">
        <v>0.20003056104976569</v>
      </c>
      <c r="F18">
        <v>0.14466180987278704</v>
      </c>
      <c r="H18" s="6" t="s">
        <v>13</v>
      </c>
      <c r="I18" s="3">
        <v>0.26089623322268723</v>
      </c>
      <c r="J18">
        <v>3</v>
      </c>
      <c r="K18" s="3">
        <v>0.2541680739353373</v>
      </c>
      <c r="L18">
        <v>4</v>
      </c>
      <c r="M18" s="3">
        <v>0.2792444432080563</v>
      </c>
      <c r="N18">
        <v>2</v>
      </c>
      <c r="O18" s="3">
        <v>0.28334023607372127</v>
      </c>
      <c r="P18">
        <v>1</v>
      </c>
      <c r="Q18" s="3">
        <v>0.26941224660995056</v>
      </c>
    </row>
    <row r="19" spans="1:17" x14ac:dyDescent="0.25">
      <c r="H19" s="6" t="s">
        <v>12</v>
      </c>
      <c r="I19" s="3">
        <v>0.34805602611246539</v>
      </c>
      <c r="J19">
        <v>1</v>
      </c>
      <c r="K19" s="3">
        <v>0.32803969307953373</v>
      </c>
      <c r="L19">
        <v>4</v>
      </c>
      <c r="M19" s="3">
        <v>0.32805036908380375</v>
      </c>
      <c r="N19">
        <v>3</v>
      </c>
      <c r="O19" s="3">
        <v>0.33633031546630743</v>
      </c>
      <c r="P19">
        <v>2</v>
      </c>
      <c r="Q19" s="3">
        <v>0.33511910093552755</v>
      </c>
    </row>
    <row r="20" spans="1:17" x14ac:dyDescent="0.25">
      <c r="H20" s="6" t="s">
        <v>23</v>
      </c>
      <c r="I20" s="3">
        <v>0.24717181559277002</v>
      </c>
      <c r="J20">
        <v>4</v>
      </c>
      <c r="K20" s="3">
        <v>0.33074791621427363</v>
      </c>
      <c r="L20">
        <v>3</v>
      </c>
      <c r="M20" s="3">
        <v>0.38579664712498657</v>
      </c>
      <c r="N20">
        <v>2</v>
      </c>
      <c r="O20" s="3">
        <v>0.41114240000300772</v>
      </c>
      <c r="P20">
        <v>1</v>
      </c>
      <c r="Q20" s="3">
        <v>0.34371469473375948</v>
      </c>
    </row>
  </sheetData>
  <conditionalFormatting pivot="1" sqref="B14:F17">
    <cfRule type="top10" priority="12" rank="1"/>
  </conditionalFormatting>
  <conditionalFormatting pivot="1" sqref="B14:F1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4:B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K5:K8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M5:M8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O5:O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Q5:Q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J16:J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L16:L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N16:N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P16:P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ESTADOS FINANCIEROS</vt:lpstr>
      <vt:lpstr>RATIOS</vt:lpstr>
      <vt:lpstr>RATIOS (2)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jaime navarrete</cp:lastModifiedBy>
  <dcterms:created xsi:type="dcterms:W3CDTF">2025-09-22T11:00:05Z</dcterms:created>
  <dcterms:modified xsi:type="dcterms:W3CDTF">2025-09-26T10:36:18Z</dcterms:modified>
</cp:coreProperties>
</file>