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0. Replanificación\OTROSÍES\"/>
    </mc:Choice>
  </mc:AlternateContent>
  <bookViews>
    <workbookView xWindow="0" yWindow="0" windowWidth="9735" windowHeight="5055" activeTab="1"/>
  </bookViews>
  <sheets>
    <sheet name="Otrosíes" sheetId="8" r:id="rId1"/>
    <sheet name="CECO" sheetId="2" r:id="rId2"/>
    <sheet name="Detalles" sheetId="4" r:id="rId3"/>
  </sheets>
  <externalReferences>
    <externalReference r:id="rId4"/>
    <externalReference r:id="rId5"/>
  </externalReferences>
  <definedNames>
    <definedName name="_xlnm._FilterDatabase" localSheetId="1" hidden="1">CECO!$A$1:$K$57</definedName>
    <definedName name="_xlnm._FilterDatabase" localSheetId="0" hidden="1">Otrosíes!$A$1:$J$33</definedName>
    <definedName name="AGOSTO" localSheetId="0">#REF!</definedName>
    <definedName name="AGOSTO">#REF!</definedName>
    <definedName name="AGOSTO1" localSheetId="0">#REF!</definedName>
    <definedName name="AGOSTO1">#REF!</definedName>
    <definedName name="DICIEMBRE" localSheetId="0">#REF!</definedName>
    <definedName name="DICIEMBRE">#REF!</definedName>
    <definedName name="ENERO" localSheetId="0">#REF!</definedName>
    <definedName name="ENERO">#REF!</definedName>
    <definedName name="ENERO2009" localSheetId="0">#REF!</definedName>
    <definedName name="ENERO2009">#REF!</definedName>
    <definedName name="INFORMESDEGESTION" localSheetId="0">#REF!</definedName>
    <definedName name="INFORMESDEGESTION">#REF!</definedName>
    <definedName name="MAYO2009">'[1]Enero 09'!$A$1:$X$30</definedName>
    <definedName name="NOVIEMBRE" localSheetId="0">#REF!</definedName>
    <definedName name="NOVIEMBRE">#REF!</definedName>
    <definedName name="OCTUBRE" localSheetId="0">#REF!</definedName>
    <definedName name="OCTUBRE">#REF!</definedName>
    <definedName name="SEPTIEMBRE" localSheetId="0">#REF!</definedName>
    <definedName name="SEPTIEMBRE">#REF!</definedName>
    <definedName name="TDatrasos" localSheetId="0">#REF!</definedName>
    <definedName name="TDatras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6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2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4" i="2"/>
  <c r="H55" i="2"/>
  <c r="H56" i="2"/>
  <c r="H2" i="2"/>
  <c r="F33" i="8" l="1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  <c r="B22" i="4" l="1"/>
  <c r="B23" i="4"/>
  <c r="B24" i="4"/>
  <c r="B25" i="4"/>
  <c r="B26" i="4"/>
  <c r="B27" i="4"/>
  <c r="B28" i="4"/>
  <c r="B30" i="4"/>
  <c r="B31" i="4"/>
  <c r="B32" i="4"/>
  <c r="B33" i="4"/>
  <c r="B34" i="4"/>
  <c r="B35" i="4"/>
  <c r="B36" i="4"/>
  <c r="B37" i="4"/>
  <c r="B40" i="4"/>
  <c r="B41" i="4"/>
  <c r="B42" i="4"/>
  <c r="B43" i="4"/>
  <c r="B44" i="4"/>
  <c r="B74" i="4"/>
  <c r="B75" i="4"/>
  <c r="B76" i="4"/>
  <c r="B77" i="4"/>
  <c r="B78" i="4"/>
  <c r="B79" i="4"/>
  <c r="B80" i="4"/>
  <c r="B82" i="4"/>
  <c r="B83" i="4"/>
  <c r="B86" i="4"/>
  <c r="B87" i="4"/>
  <c r="B88" i="4"/>
  <c r="B89" i="4"/>
  <c r="B90" i="4"/>
  <c r="B146" i="4"/>
  <c r="B150" i="4"/>
  <c r="B151" i="4"/>
  <c r="B152" i="4"/>
  <c r="B155" i="4"/>
  <c r="B156" i="4"/>
  <c r="B157" i="4"/>
  <c r="B158" i="4"/>
  <c r="B159" i="4"/>
  <c r="B164" i="4"/>
  <c r="B165" i="4"/>
  <c r="B166" i="4"/>
  <c r="B167" i="4"/>
  <c r="B168" i="4"/>
  <c r="B169" i="4"/>
  <c r="B174" i="4"/>
  <c r="B175" i="4"/>
  <c r="B176" i="4"/>
  <c r="B177" i="4"/>
  <c r="B178" i="4"/>
  <c r="B179" i="4"/>
  <c r="B180" i="4"/>
  <c r="B181" i="4"/>
  <c r="B190" i="4"/>
  <c r="B191" i="4"/>
  <c r="B192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27" i="4"/>
  <c r="B228" i="4"/>
  <c r="B229" i="4"/>
  <c r="B230" i="4"/>
  <c r="B231" i="4"/>
  <c r="B232" i="4"/>
  <c r="B237" i="4"/>
  <c r="B238" i="4"/>
  <c r="B239" i="4"/>
  <c r="B240" i="4"/>
  <c r="B242" i="4"/>
  <c r="B243" i="4"/>
  <c r="B244" i="4"/>
  <c r="B245" i="4"/>
  <c r="B246" i="4"/>
  <c r="B247" i="4"/>
  <c r="B248" i="4"/>
  <c r="B249" i="4"/>
  <c r="B253" i="4"/>
  <c r="B254" i="4"/>
  <c r="B255" i="4"/>
  <c r="B256" i="4"/>
  <c r="B258" i="4"/>
  <c r="B259" i="4"/>
  <c r="B260" i="4"/>
  <c r="B261" i="4"/>
  <c r="B250" i="4"/>
  <c r="B251" i="4"/>
  <c r="B281" i="4"/>
  <c r="B282" i="4"/>
  <c r="B276" i="4"/>
  <c r="B277" i="4"/>
  <c r="B278" i="4"/>
  <c r="B279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33" i="4"/>
  <c r="B182" i="4"/>
  <c r="B170" i="4"/>
  <c r="B147" i="4"/>
  <c r="B93" i="4"/>
  <c r="B94" i="4"/>
  <c r="B95" i="4"/>
  <c r="B96" i="4"/>
  <c r="B106" i="4"/>
  <c r="B107" i="4"/>
  <c r="B10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3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2" i="4"/>
  <c r="B133" i="4"/>
  <c r="B134" i="4"/>
  <c r="B135" i="4"/>
  <c r="B136" i="4"/>
  <c r="B137" i="4"/>
  <c r="B138" i="4"/>
  <c r="B139" i="4"/>
  <c r="B140" i="4"/>
  <c r="B141" i="4"/>
  <c r="B142" i="4"/>
  <c r="B294" i="4"/>
  <c r="B295" i="4"/>
  <c r="B296" i="4"/>
  <c r="B297" i="4"/>
  <c r="B298" i="4"/>
  <c r="B299" i="4"/>
  <c r="B300" i="4"/>
  <c r="B301" i="4"/>
  <c r="B219" i="4"/>
  <c r="B220" i="4"/>
  <c r="B221" i="4"/>
  <c r="B222" i="4"/>
  <c r="B223" i="4"/>
  <c r="B303" i="4"/>
  <c r="B304" i="4"/>
  <c r="B305" i="4"/>
  <c r="B306" i="4"/>
  <c r="B307" i="4"/>
  <c r="B287" i="4"/>
  <c r="B288" i="4"/>
  <c r="B289" i="4"/>
  <c r="B290" i="4"/>
  <c r="B291" i="4"/>
  <c r="B292" i="4"/>
  <c r="B46" i="4"/>
  <c r="B47" i="4"/>
  <c r="B48" i="4"/>
  <c r="B49" i="4"/>
  <c r="B50" i="4"/>
  <c r="B98" i="4"/>
  <c r="B99" i="4"/>
  <c r="B100" i="4"/>
  <c r="B101" i="4"/>
  <c r="B102" i="4"/>
  <c r="B103" i="4"/>
  <c r="B104" i="4"/>
  <c r="B185" i="4"/>
  <c r="B186" i="4"/>
  <c r="B187" i="4"/>
  <c r="B188" i="4"/>
  <c r="B194" i="4"/>
  <c r="B195" i="4"/>
  <c r="B196" i="4"/>
  <c r="B197" i="4"/>
  <c r="B198" i="4"/>
  <c r="B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40" i="4"/>
  <c r="C41" i="4"/>
  <c r="C42" i="4"/>
  <c r="C43" i="4"/>
  <c r="C44" i="4"/>
  <c r="C74" i="4"/>
  <c r="C75" i="4"/>
  <c r="C76" i="4"/>
  <c r="C77" i="4"/>
  <c r="C78" i="4"/>
  <c r="C79" i="4"/>
  <c r="C80" i="4"/>
  <c r="C82" i="4"/>
  <c r="C83" i="4"/>
  <c r="C86" i="4"/>
  <c r="C87" i="4"/>
  <c r="C88" i="4"/>
  <c r="C89" i="4"/>
  <c r="C90" i="4"/>
  <c r="C146" i="4"/>
  <c r="C150" i="4"/>
  <c r="C151" i="4"/>
  <c r="C152" i="4"/>
  <c r="C155" i="4"/>
  <c r="C156" i="4"/>
  <c r="C157" i="4"/>
  <c r="C158" i="4"/>
  <c r="C159" i="4"/>
  <c r="C164" i="4"/>
  <c r="C165" i="4"/>
  <c r="C166" i="4"/>
  <c r="C167" i="4"/>
  <c r="C168" i="4"/>
  <c r="C169" i="4"/>
  <c r="C174" i="4"/>
  <c r="C175" i="4"/>
  <c r="C176" i="4"/>
  <c r="C177" i="4"/>
  <c r="C178" i="4"/>
  <c r="C179" i="4"/>
  <c r="C180" i="4"/>
  <c r="C181" i="4"/>
  <c r="C190" i="4"/>
  <c r="C191" i="4"/>
  <c r="C192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27" i="4"/>
  <c r="C228" i="4"/>
  <c r="C229" i="4"/>
  <c r="C230" i="4"/>
  <c r="C231" i="4"/>
  <c r="C232" i="4"/>
  <c r="C237" i="4"/>
  <c r="C238" i="4"/>
  <c r="C239" i="4"/>
  <c r="C240" i="4"/>
  <c r="C242" i="4"/>
  <c r="C243" i="4"/>
  <c r="C244" i="4"/>
  <c r="C245" i="4"/>
  <c r="C246" i="4"/>
  <c r="C247" i="4"/>
  <c r="C248" i="4"/>
  <c r="C249" i="4"/>
  <c r="C253" i="4"/>
  <c r="C254" i="4"/>
  <c r="C255" i="4"/>
  <c r="C256" i="4"/>
  <c r="C258" i="4"/>
  <c r="C259" i="4"/>
  <c r="C260" i="4"/>
  <c r="C261" i="4"/>
  <c r="C250" i="4"/>
  <c r="C251" i="4"/>
  <c r="C281" i="4"/>
  <c r="C282" i="4"/>
  <c r="C276" i="4"/>
  <c r="C277" i="4"/>
  <c r="C278" i="4"/>
  <c r="C279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33" i="4"/>
  <c r="C182" i="4"/>
  <c r="C170" i="4"/>
  <c r="C147" i="4"/>
  <c r="C93" i="4"/>
  <c r="C94" i="4"/>
  <c r="C95" i="4"/>
  <c r="C96" i="4"/>
  <c r="C106" i="4"/>
  <c r="C107" i="4"/>
  <c r="C10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3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39" i="4"/>
  <c r="C140" i="4"/>
  <c r="C141" i="4"/>
  <c r="C142" i="4"/>
  <c r="C294" i="4"/>
  <c r="C295" i="4"/>
  <c r="C296" i="4"/>
  <c r="C297" i="4"/>
  <c r="C298" i="4"/>
  <c r="C299" i="4"/>
  <c r="C300" i="4"/>
  <c r="C301" i="4"/>
  <c r="C219" i="4"/>
  <c r="C220" i="4"/>
  <c r="C221" i="4"/>
  <c r="C222" i="4"/>
  <c r="C223" i="4"/>
  <c r="C303" i="4"/>
  <c r="C304" i="4"/>
  <c r="C305" i="4"/>
  <c r="C306" i="4"/>
  <c r="C307" i="4"/>
  <c r="C287" i="4"/>
  <c r="C288" i="4"/>
  <c r="C289" i="4"/>
  <c r="C290" i="4"/>
  <c r="C291" i="4"/>
  <c r="C292" i="4"/>
  <c r="C46" i="4"/>
  <c r="C47" i="4"/>
  <c r="C48" i="4"/>
  <c r="C49" i="4"/>
  <c r="C50" i="4"/>
  <c r="C98" i="4"/>
  <c r="C99" i="4"/>
  <c r="C100" i="4"/>
  <c r="C101" i="4"/>
  <c r="C102" i="4"/>
  <c r="C103" i="4"/>
  <c r="C104" i="4"/>
  <c r="C185" i="4"/>
  <c r="C186" i="4"/>
  <c r="C187" i="4"/>
  <c r="C188" i="4"/>
  <c r="C194" i="4"/>
  <c r="C195" i="4"/>
  <c r="C196" i="4"/>
  <c r="C197" i="4"/>
  <c r="C198" i="4"/>
  <c r="C21" i="4"/>
</calcChain>
</file>

<file path=xl/sharedStrings.xml><?xml version="1.0" encoding="utf-8"?>
<sst xmlns="http://schemas.openxmlformats.org/spreadsheetml/2006/main" count="735" uniqueCount="226">
  <si>
    <t>COORDINADOR</t>
  </si>
  <si>
    <t>PROYECTO</t>
  </si>
  <si>
    <t>Adriana Concha</t>
  </si>
  <si>
    <t>EDIFICIO SANTA MARIA</t>
  </si>
  <si>
    <t xml:space="preserve">Álvaro díaz </t>
  </si>
  <si>
    <t xml:space="preserve">COLEGIO HELVETIA </t>
  </si>
  <si>
    <t>METROPOLIS</t>
  </si>
  <si>
    <t>PRIMERA ETAPA MEDIO UNIVERSITARIO SAN DAMIAN</t>
  </si>
  <si>
    <t>CLÍNICA AVIDANTI IBAGUÉ</t>
  </si>
  <si>
    <t xml:space="preserve">REPARACIÓN CASAS CENTRO COMERCIAL MALL PLAZA MANIZALES </t>
  </si>
  <si>
    <t xml:space="preserve">Mauricio Gallo </t>
  </si>
  <si>
    <t xml:space="preserve">PROYECTOS VARIOS AVIANCA </t>
  </si>
  <si>
    <t>Ricardo La Rotta</t>
  </si>
  <si>
    <t xml:space="preserve">GERENCIA INTEGRAL </t>
  </si>
  <si>
    <t>DESARROLLO CAMPUS EAN</t>
  </si>
  <si>
    <t>REMODELACION CC SALITRE PLAZA</t>
  </si>
  <si>
    <t xml:space="preserve">EDIFICIO QUINTA MUTIS </t>
  </si>
  <si>
    <t xml:space="preserve">CENTRO DE INVESTIGACIÓN DE BIOLOGÍA LA VEGA </t>
  </si>
  <si>
    <t xml:space="preserve">Sonia Franco </t>
  </si>
  <si>
    <t>Juan Carlos Piraquive</t>
  </si>
  <si>
    <t>PRIMEROS EDIFICIOS U.CENTRAL</t>
  </si>
  <si>
    <t>POLITECNICO GRAN COLOMBIANO</t>
  </si>
  <si>
    <t>PROYECTOS VARIOS UNI EXTERNADO</t>
  </si>
  <si>
    <t>REMODELACIÓN CEDIS HOMECENTER FUNZA</t>
  </si>
  <si>
    <t>Mauricio Arango</t>
  </si>
  <si>
    <t>COLSUBSIDIO LA COLINA (ETAPA PARQUEADEROS)</t>
  </si>
  <si>
    <t>MALL PLAZA CALI (ETAPA 1)</t>
  </si>
  <si>
    <t xml:space="preserve">ETAPA II PLAZA DE LAS AMÉRICAS </t>
  </si>
  <si>
    <t>PLAZA DE LAS AMÉRICAS ETAPA 3 Y 4</t>
  </si>
  <si>
    <t>REMODELACIÓN CENTRO COMERCIAL PLAZA DE LAS AMÉRICAS</t>
  </si>
  <si>
    <t>Fabio Castro</t>
  </si>
  <si>
    <t>MEGAPORT</t>
  </si>
  <si>
    <t>CASA LA BUHARDILLA</t>
  </si>
  <si>
    <t>EDIFICIO DE DIRECCIÓN GENERAL BANCO AGRARIO</t>
  </si>
  <si>
    <t>CENTRO CIVICO</t>
  </si>
  <si>
    <t xml:space="preserve">Ricardo López </t>
  </si>
  <si>
    <t>EDIFICIO CALLE 93 (Externado )</t>
  </si>
  <si>
    <t xml:space="preserve">CENTRO COMERCIAL NUESTRO BOGOTÁ </t>
  </si>
  <si>
    <t xml:space="preserve">CENTRO COMERCIAL NUESTRO CARTAGO </t>
  </si>
  <si>
    <t>CEDI MERCADERIA IBAGUE</t>
  </si>
  <si>
    <t>REMODELACION OFICINAS BID PISO 20</t>
  </si>
  <si>
    <t>EDIFICIO CALLE 77</t>
  </si>
  <si>
    <t xml:space="preserve">Mónica Cabrejo </t>
  </si>
  <si>
    <t>BODEGA BAENAMORA</t>
  </si>
  <si>
    <t>ARTURO CALLE</t>
  </si>
  <si>
    <t xml:space="preserve">EDIFICIO NUEVA SEDE CORPORATIVA CINECOLOMBIA </t>
  </si>
  <si>
    <t>EDIFICIO CALLE 92-11</t>
  </si>
  <si>
    <t xml:space="preserve">HOTEL IBIS BUDGET MARLY </t>
  </si>
  <si>
    <t xml:space="preserve">Jimy Bula </t>
  </si>
  <si>
    <t xml:space="preserve">FINALIZACIÓN INTEGRACIÓN HOSPITAL UNIVERSITARIO - FUNDACIÓN SANTAFE </t>
  </si>
  <si>
    <t>Carlos Neira</t>
  </si>
  <si>
    <t>CAMBIO CUBIERTAS CC ANDINO</t>
  </si>
  <si>
    <t xml:space="preserve">ZONAS EXTERIORES CENTRO COMERCIAL ANDINO </t>
  </si>
  <si>
    <t>CENTRO MUNDIAL DE NEGOCIOS (URBANISMO)</t>
  </si>
  <si>
    <t>URBANISMO PLAZA CLARO CONVENIO IDU 1457</t>
  </si>
  <si>
    <t>EDIFICIO 593</t>
  </si>
  <si>
    <t>COLPATRIA ALAMEDA SAN DIEGO</t>
  </si>
  <si>
    <t>Julio Ribon</t>
  </si>
  <si>
    <t>DISTRITO 90</t>
  </si>
  <si>
    <t>Martha Cortes</t>
  </si>
  <si>
    <t>MINISTERIO DE EDUCACIÓN FFIE 006 GRUPO 7</t>
  </si>
  <si>
    <t>MINISTERIO DE EDUCACIÓN FFIE 006 GRUPO 2</t>
  </si>
  <si>
    <t>Cesar Rojas</t>
  </si>
  <si>
    <t>ATRIO - QBO</t>
  </si>
  <si>
    <t>Yalenny Serrano</t>
  </si>
  <si>
    <t>CENTRO MUNDIAL DE NEGOCIOS</t>
  </si>
  <si>
    <t>PROBABILIDAD DE OTROSÍ</t>
  </si>
  <si>
    <t>VALOR ESTIMADO OTROSÍ</t>
  </si>
  <si>
    <t>CENTRO HOSPITALARIO SERENA DEL MAR (obra) (CARTAGENA)</t>
  </si>
  <si>
    <t>SEDE ÚNICA DE LA FISCALÍA GENERAL DE LA NACIÓN DE CÚCUTA</t>
  </si>
  <si>
    <t>UNIVERSIDAD SANTO TOMAS TUNJA</t>
  </si>
  <si>
    <t>HOTEL DE LUJO GETSEMANI (FOUR SEASONS) (CARTAGENA)</t>
  </si>
  <si>
    <t>IROTAMA TORRE C (SANTA MARTA)</t>
  </si>
  <si>
    <t>HOTEL HILTON SANTA MARTA</t>
  </si>
  <si>
    <t>MALL PLAZA BARRANQUILLA</t>
  </si>
  <si>
    <t>CENTRO COMERCIAL ALEGRA (BARRANQUILLA)</t>
  </si>
  <si>
    <t/>
  </si>
  <si>
    <t>CECO</t>
  </si>
  <si>
    <t>DIRECTOR</t>
  </si>
  <si>
    <t>DIRECTOR CONTRATACIONES</t>
  </si>
  <si>
    <t>DIRECTOR 1A</t>
  </si>
  <si>
    <t>DIRECTOR DE CONTRATACIONES</t>
  </si>
  <si>
    <t>PROFESIONAL DE CONTRATACIONES</t>
  </si>
  <si>
    <t>RESIDENTE DE INSTALACIONES</t>
  </si>
  <si>
    <t>RESIDENTE ADMINISTRATIVO</t>
  </si>
  <si>
    <t xml:space="preserve">AUXILIAR ADMINISTRATIVO </t>
  </si>
  <si>
    <t>INSPECTOR GENERAL</t>
  </si>
  <si>
    <t>INSPECTOR ESTRUCTURA</t>
  </si>
  <si>
    <t>INSPECTOR ACABADOS</t>
  </si>
  <si>
    <t>INSPECTOR INSTALACIONES</t>
  </si>
  <si>
    <t xml:space="preserve">RESIDENTE SISO </t>
  </si>
  <si>
    <t>INSPECTOR SISO</t>
  </si>
  <si>
    <t>RESIDENTE DE URBANISMO</t>
  </si>
  <si>
    <t>INSPECTOR URBANISMO</t>
  </si>
  <si>
    <t>INSPECTOR 1</t>
  </si>
  <si>
    <t>RESIDENTE 2</t>
  </si>
  <si>
    <t>RESIDENTE PLANEACION - LOGISTICA</t>
  </si>
  <si>
    <t>RESIDENTE TORRE 5</t>
  </si>
  <si>
    <t>RESIDENTE VENTANERIA CARPINTERÍA METÁLICA</t>
  </si>
  <si>
    <t>RESIDENTE ASCENSORES (MECÁNICO)</t>
  </si>
  <si>
    <t>INSPECTOR PLATAFORMAS</t>
  </si>
  <si>
    <t>INSPECTOR TORRE 4</t>
  </si>
  <si>
    <t>ROL</t>
  </si>
  <si>
    <t>CENTRO COSTO</t>
  </si>
  <si>
    <t>RESIDENTE TECNICO DE COORDINACION</t>
  </si>
  <si>
    <t>RESIDENTE  ADMINISTRATIVO</t>
  </si>
  <si>
    <t>PROFESIONAL CONTRATACIONES</t>
  </si>
  <si>
    <t>INSPECTOR 2</t>
  </si>
  <si>
    <t>INSPECTOR DE ACABADOS 1</t>
  </si>
  <si>
    <t>INSPECTOR DE ACABADOS 2</t>
  </si>
  <si>
    <t>PROFESIONAL CONTROL DE PPTO Y PROGRAMACION</t>
  </si>
  <si>
    <t>RESIDENTE TECNICO</t>
  </si>
  <si>
    <t>INSPECTOR</t>
  </si>
  <si>
    <t>PROFESIONAL DE SOPORTE</t>
  </si>
  <si>
    <t>RESIDENTE DE ESTRUCTURA</t>
  </si>
  <si>
    <t>RESIDENTE SISO</t>
  </si>
  <si>
    <t>INSPECTOR DE ACABADOS</t>
  </si>
  <si>
    <t>PROFESIONAL COORDINACION DE DISEÑOS</t>
  </si>
  <si>
    <t>ESPECIALISTA INSTALACIONES</t>
  </si>
  <si>
    <t>COORDINADOR BIM</t>
  </si>
  <si>
    <t>INSPECTOR SISOMA</t>
  </si>
  <si>
    <t>INSPECTOR DE INTERVENTORIA 1</t>
  </si>
  <si>
    <t>AUXILIAR ADMINISTRATIVO</t>
  </si>
  <si>
    <t>RESIDENTE DE INTERVENTORIA</t>
  </si>
  <si>
    <t xml:space="preserve">AUXILIAR DE INGENIERIA </t>
  </si>
  <si>
    <t>DIRECTOR DE INTERVENTORIA</t>
  </si>
  <si>
    <t>RESIDENTE</t>
  </si>
  <si>
    <t>ANTROPOLOGO</t>
  </si>
  <si>
    <t>ARQUIRECTO DISEÑADOR CON ESP EN URBANISMO</t>
  </si>
  <si>
    <t>BIOLOGO</t>
  </si>
  <si>
    <t>ESPECIALISTA CATASTRAL</t>
  </si>
  <si>
    <t>ESPECIALISTA DISEÑO GEOMETRICO</t>
  </si>
  <si>
    <t>ESPECIALISTA ELECTRICO</t>
  </si>
  <si>
    <t>ESPECIALISTA EN PAVIMENTOS</t>
  </si>
  <si>
    <t>ESPECIALISTA EN SEGURIDAD Y SALUD EN EL TRABAJO</t>
  </si>
  <si>
    <t>ESPECIALISTA EN TRANSITO</t>
  </si>
  <si>
    <t>ESPECIALISTA ESTRUCTURAL</t>
  </si>
  <si>
    <t>ESPECIALISTA FORESTAL</t>
  </si>
  <si>
    <t>ESPECIALISTA GEOTECNIA</t>
  </si>
  <si>
    <t>ESPECIALISTA HDROSANITARIO</t>
  </si>
  <si>
    <t>INGENIERO CATASTRAL</t>
  </si>
  <si>
    <t>PROFESIONAL DE APOYO ARQUITECTO</t>
  </si>
  <si>
    <t>PROFESIONAL SOCIAL</t>
  </si>
  <si>
    <t>RESIDENTE AMBIENTAL</t>
  </si>
  <si>
    <t>RESIDENTE TRANSITO Y TRANSPORTE</t>
  </si>
  <si>
    <t>INSPECTOR EN OBRA</t>
  </si>
  <si>
    <t>INSPECTOR DE REDES</t>
  </si>
  <si>
    <t>PROFESIONAL SISO</t>
  </si>
  <si>
    <t>INSPECTOR DE OBRA CIVIL FRENTE 1</t>
  </si>
  <si>
    <t>INSPECTOR DE OBRA CIVIL FRENTE 2</t>
  </si>
  <si>
    <t>RESIDENTE DE COSTOS Y PRESUPUESTOS</t>
  </si>
  <si>
    <t>RESIDENTE DE OBRA</t>
  </si>
  <si>
    <t>INSPECTOR ADICIONAL</t>
  </si>
  <si>
    <t>DIRECTOR INTERVENTORIA</t>
  </si>
  <si>
    <t>RESIDENTE INSTALACIONES</t>
  </si>
  <si>
    <t>RESIDENTE SISOMA</t>
  </si>
  <si>
    <t>INSPECTOR TECNICO</t>
  </si>
  <si>
    <t>CONTADOR</t>
  </si>
  <si>
    <t>INSPECTOR DE OBRA 1</t>
  </si>
  <si>
    <t>RESIDENTE TECNICO DIURNO</t>
  </si>
  <si>
    <t>RESIDENTE TECNICO DIURNO ADICIONAL</t>
  </si>
  <si>
    <t>RESIDENTE INTERVENTOR HSQE</t>
  </si>
  <si>
    <t>RESIDENTE TECNICO NOCTURNO</t>
  </si>
  <si>
    <t>RESIDENTE TECNICO NOCTURNO ADICIONAL</t>
  </si>
  <si>
    <t>INSPECTOR DE OBRA NOCTURNO</t>
  </si>
  <si>
    <t>INSPECTOR DE OBRA NOCTURNO ADICIONAL</t>
  </si>
  <si>
    <t>INSPECTOR DE OBRA 2</t>
  </si>
  <si>
    <t xml:space="preserve">SUPERVISOR TECNICO </t>
  </si>
  <si>
    <t>INGENIERO CIVIL RESIDENTE ESTRUCTURAS</t>
  </si>
  <si>
    <t>RESIDENTE COMERCIO</t>
  </si>
  <si>
    <t>RESIDENTE TORRE 1</t>
  </si>
  <si>
    <t>RESIDENTE RECIBO Y ENTREGAS</t>
  </si>
  <si>
    <t>INSPECTOR COMERCIO</t>
  </si>
  <si>
    <t>INSPECTOR COMERCIO ACABADOS</t>
  </si>
  <si>
    <t>RESIDENTE VENTANERÍA TORRES</t>
  </si>
  <si>
    <t>INSPECTOR TORRE 1</t>
  </si>
  <si>
    <t>INSPECTOR TORRE 1 ESTRUCTURA</t>
  </si>
  <si>
    <t>INSPECTOR TORRE 1 ACABADOS</t>
  </si>
  <si>
    <t>RESIDENTE URBANISMO</t>
  </si>
  <si>
    <t>DIRECTOR INTERNACIONAL SYASA</t>
  </si>
  <si>
    <t>DIRECTOR LOCAL (DIRECTOR)</t>
  </si>
  <si>
    <t>PROFESIONAL DE ESTRUCTURA</t>
  </si>
  <si>
    <t xml:space="preserve">PROFESIONAL DE CONTROLES SYASA </t>
  </si>
  <si>
    <t xml:space="preserve">PROFESIONAL DE CONTROLES </t>
  </si>
  <si>
    <t>RESIDENTE MEP 1</t>
  </si>
  <si>
    <t>RESIDENTE MEP 2</t>
  </si>
  <si>
    <t>INSPECTOR ESTRUCTURA 2</t>
  </si>
  <si>
    <t>INSPECTOR INSTALACIONES 1</t>
  </si>
  <si>
    <t>INSPECTOR INSTALACIONES 2</t>
  </si>
  <si>
    <t>INSPECTOR FACHADA</t>
  </si>
  <si>
    <t>SOPORTE GERENCIAL PAYC</t>
  </si>
  <si>
    <t>SOPORTE GERENCIAL SYASA 1</t>
  </si>
  <si>
    <t xml:space="preserve">SOPORTE GERENCIAL SYASA 2 </t>
  </si>
  <si>
    <t>PROFESIONAL DE ACABADOS</t>
  </si>
  <si>
    <t>RESIDENTE ADMINISTRATIVO 1</t>
  </si>
  <si>
    <t>RESIDENTE ADMINISTRATIVO 2</t>
  </si>
  <si>
    <t>RESIDENTE TÉCNICO</t>
  </si>
  <si>
    <t>RESIDENTE DE ACABADOS</t>
  </si>
  <si>
    <t>AUXILIAR DE CONTROLES</t>
  </si>
  <si>
    <t>AUXILIAR SISOMA</t>
  </si>
  <si>
    <t>ESPECIALISTA AMBIENTAL</t>
  </si>
  <si>
    <t>ESPECIALISTA DISEÑO DE REDES</t>
  </si>
  <si>
    <t>INGENIERO RESIDENTE DE OBRA</t>
  </si>
  <si>
    <t>RESIDENTE CIMENTACION Y ESTRUCTURA</t>
  </si>
  <si>
    <t>INSPECTOR HSEQ</t>
  </si>
  <si>
    <t>PROFESIONAL ADMINISTRATIVO</t>
  </si>
  <si>
    <t>PROFESIONAL PRESUPUESTACION</t>
  </si>
  <si>
    <t>COORDINADOR - SUPERVISOR ESTRUCTURAL</t>
  </si>
  <si>
    <t>DIRECTOR RESIDENTE</t>
  </si>
  <si>
    <t>ESPECIALISTA MECANICO</t>
  </si>
  <si>
    <t>HONORARIOS</t>
  </si>
  <si>
    <t>MESES DE ADICIÓN</t>
  </si>
  <si>
    <t>DESCRIPCION</t>
  </si>
  <si>
    <t>AVANCE ACTUAL</t>
  </si>
  <si>
    <t>VALOR CONTRACTUAL</t>
  </si>
  <si>
    <t>% FACTURADO</t>
  </si>
  <si>
    <t>MESES DE  DURACIÓN</t>
  </si>
  <si>
    <t>VALOR FACTURADO ACTUAL (41)</t>
  </si>
  <si>
    <t>Fecha</t>
  </si>
  <si>
    <t>Observaciones</t>
  </si>
  <si>
    <t>Debido a que el atraso que presenta el proyecto no se puede recuperar por que la fecha de terminación ya pasó, no se realizará control de programación para nunguna de las 2 etapas del proyecto inmobiliario</t>
  </si>
  <si>
    <t>N/A</t>
  </si>
  <si>
    <t>SE TOMA DEL GRÁFICO ASÍ QUE EL VALOR DE AVANCE ES APROXIMADO</t>
  </si>
  <si>
    <t>NO SE ENCONTRARON LOS ARCHIVOS CON EL AVANCE GLOBAL EN EL SOFTWARE DE INFORMES</t>
  </si>
  <si>
    <t>VALOR FACTURADO ACTUAL</t>
  </si>
  <si>
    <t>FECHA FIN CONTRACTUAL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</si>
</sst>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42" fontId="2" fillId="3" borderId="1" xfId="2" applyFont="1" applyFill="1" applyBorder="1" applyAlignment="1">
      <alignment horizontal="center" vertical="center" wrapText="1"/>
    </xf>
    <xf numFmtId="42" fontId="0" fillId="0" borderId="1" xfId="2" applyFont="1" applyBorder="1"/>
    <xf numFmtId="42" fontId="0" fillId="0" borderId="0" xfId="2" applyFont="1"/>
    <xf numFmtId="10" fontId="0" fillId="0" borderId="1" xfId="3" applyNumberFormat="1" applyFont="1" applyBorder="1"/>
    <xf numFmtId="10" fontId="2" fillId="3" borderId="1" xfId="3" applyNumberFormat="1" applyFont="1" applyFill="1" applyBorder="1" applyAlignment="1">
      <alignment horizontal="center" vertical="center" wrapText="1"/>
    </xf>
    <xf numFmtId="10" fontId="0" fillId="0" borderId="0" xfId="3" applyNumberFormat="1" applyFont="1"/>
    <xf numFmtId="17" fontId="0" fillId="0" borderId="1" xfId="3" applyNumberFormat="1" applyFont="1" applyBorder="1"/>
    <xf numFmtId="14" fontId="0" fillId="0" borderId="1" xfId="3" applyNumberFormat="1" applyFont="1" applyBorder="1"/>
  </cellXfs>
  <cellStyles count="4">
    <cellStyle name="Moneda [0]" xfId="2" builtinId="7"/>
    <cellStyle name="Moneda [0] 2" xfId="1"/>
    <cellStyle name="Normal" xfId="0" builtinId="0"/>
    <cellStyle name="Porcentaje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4\gertec\INTERVENTORIA\sva\1.%20Gerencia%20de%20Proyectos\1.%20Informes%20de%20Gesti&#243;n%20Gerencia%20de%20Proyectos\1.%20Informes%20Resumen%202009\2.%20Resumenes%20Indicadores%20de%20Gesti&#243;n\Resumen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YECTO\AppData\Local\Microsoft\Windows\INetCache\Content.Outlook\3SFSLX78\COG-R031%20-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09"/>
      <sheetName val="Febrero 09"/>
      <sheetName val="Marzo 09"/>
      <sheetName val="Abril 09"/>
      <sheetName val="Mayo 09"/>
    </sheetNames>
    <sheetDataSet>
      <sheetData sheetId="0">
        <row r="1">
          <cell r="A1" t="str">
            <v>OBRA</v>
          </cell>
          <cell r="B1" t="str">
            <v>Cumplimiento Compromisos Contractuales</v>
          </cell>
          <cell r="C1" t="str">
            <v>Cumplimiento Especificaciones Técnicas</v>
          </cell>
          <cell r="D1" t="str">
            <v>Recibo Obras Mes</v>
          </cell>
          <cell r="E1" t="str">
            <v>Recibo Obras Acumulado</v>
          </cell>
          <cell r="F1" t="str">
            <v>Aprobadas 1 Revision %</v>
          </cell>
          <cell r="G1" t="str">
            <v>Aprobadas 2 Revision %</v>
          </cell>
          <cell r="H1" t="str">
            <v>Aprobadas 3 Revision %</v>
          </cell>
          <cell r="I1" t="str">
            <v>Solicitudes No aprobadas</v>
          </cell>
          <cell r="J1" t="str">
            <v>Cumplimiento Especificaciones Técnicas</v>
          </cell>
          <cell r="K1" t="str">
            <v>% Menos 1 día</v>
          </cell>
          <cell r="L1" t="str">
            <v>% Menos 1 a 3 días</v>
          </cell>
          <cell r="M1" t="str">
            <v>% Mas 3 días</v>
          </cell>
          <cell r="N1" t="str">
            <v>Legalización Actas</v>
          </cell>
          <cell r="O1" t="str">
            <v>Informes Cliente Interno</v>
          </cell>
          <cell r="P1" t="str">
            <v>Informes Cliente Externo</v>
          </cell>
          <cell r="Q1" t="str">
            <v>Respuesta Comunicaciones</v>
          </cell>
          <cell r="R1" t="str">
            <v>Respuesta Comunicaciones 3ros</v>
          </cell>
          <cell r="S1" t="str">
            <v>Contactos Gerencia</v>
          </cell>
          <cell r="T1" t="str">
            <v>Compromisos Ambientales</v>
          </cell>
          <cell r="U1" t="str">
            <v>Presupuesto</v>
          </cell>
          <cell r="V1" t="str">
            <v>Programacion</v>
          </cell>
          <cell r="W1" t="str">
            <v>Cumplimiento Contrataciones</v>
          </cell>
          <cell r="X1" t="str">
            <v>No Accidentes</v>
          </cell>
        </row>
        <row r="2">
          <cell r="A2" t="str">
            <v>ADECUACIÓN BID BOGOTÁ</v>
          </cell>
          <cell r="B2">
            <v>1</v>
          </cell>
          <cell r="C2">
            <v>0</v>
          </cell>
          <cell r="D2">
            <v>20</v>
          </cell>
          <cell r="E2">
            <v>37</v>
          </cell>
          <cell r="F2">
            <v>0.81</v>
          </cell>
          <cell r="G2">
            <v>0.14000000000000001</v>
          </cell>
          <cell r="H2">
            <v>0.03</v>
          </cell>
          <cell r="I2">
            <v>0.03</v>
          </cell>
          <cell r="J2">
            <v>0.97</v>
          </cell>
          <cell r="K2">
            <v>0.86</v>
          </cell>
          <cell r="L2">
            <v>0.11</v>
          </cell>
          <cell r="M2">
            <v>0.03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 t="str">
            <v>N.A</v>
          </cell>
          <cell r="S2">
            <v>0</v>
          </cell>
          <cell r="T2">
            <v>0.97</v>
          </cell>
          <cell r="U2">
            <v>0</v>
          </cell>
          <cell r="V2">
            <v>0.09</v>
          </cell>
          <cell r="W2" t="str">
            <v>N.A</v>
          </cell>
          <cell r="X2">
            <v>0</v>
          </cell>
        </row>
        <row r="3">
          <cell r="A3" t="str">
            <v>ALTOS DEL BOSQUE</v>
          </cell>
          <cell r="B3">
            <v>1</v>
          </cell>
          <cell r="C3">
            <v>1</v>
          </cell>
          <cell r="D3">
            <v>235</v>
          </cell>
          <cell r="E3">
            <v>1234</v>
          </cell>
          <cell r="F3">
            <v>0.94</v>
          </cell>
          <cell r="G3">
            <v>0.03</v>
          </cell>
          <cell r="H3">
            <v>0.01</v>
          </cell>
          <cell r="I3">
            <v>0.02</v>
          </cell>
          <cell r="J3">
            <v>0.98</v>
          </cell>
          <cell r="K3">
            <v>0.56999999999999995</v>
          </cell>
          <cell r="L3">
            <v>0.43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0.88</v>
          </cell>
          <cell r="U3">
            <v>-1.5299999999999999E-2</v>
          </cell>
          <cell r="V3">
            <v>-0.01</v>
          </cell>
          <cell r="W3" t="str">
            <v>N.A</v>
          </cell>
          <cell r="X3">
            <v>3</v>
          </cell>
        </row>
        <row r="4">
          <cell r="A4" t="str">
            <v>AMPLIACION CLUB EL NOGAL</v>
          </cell>
          <cell r="B4">
            <v>1</v>
          </cell>
          <cell r="C4">
            <v>1</v>
          </cell>
          <cell r="D4">
            <v>381</v>
          </cell>
          <cell r="E4">
            <v>2087</v>
          </cell>
          <cell r="F4">
            <v>0.99</v>
          </cell>
          <cell r="G4">
            <v>0.01</v>
          </cell>
          <cell r="H4">
            <v>0</v>
          </cell>
          <cell r="I4">
            <v>0</v>
          </cell>
          <cell r="J4">
            <v>1</v>
          </cell>
          <cell r="K4">
            <v>0.99</v>
          </cell>
          <cell r="L4">
            <v>0.01</v>
          </cell>
          <cell r="M4">
            <v>0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0</v>
          </cell>
          <cell r="T4">
            <v>0.93</v>
          </cell>
          <cell r="U4">
            <v>0</v>
          </cell>
          <cell r="V4">
            <v>-0.05</v>
          </cell>
          <cell r="W4" t="str">
            <v>N.A</v>
          </cell>
          <cell r="X4">
            <v>1</v>
          </cell>
        </row>
        <row r="5">
          <cell r="A5" t="str">
            <v>ARTURO CALLE</v>
          </cell>
          <cell r="B5">
            <v>1</v>
          </cell>
          <cell r="C5">
            <v>1</v>
          </cell>
          <cell r="D5">
            <v>106</v>
          </cell>
          <cell r="E5">
            <v>1327</v>
          </cell>
          <cell r="F5">
            <v>0.97</v>
          </cell>
          <cell r="G5">
            <v>0.03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 t="str">
            <v>N.A</v>
          </cell>
          <cell r="S5">
            <v>1</v>
          </cell>
          <cell r="T5">
            <v>0.99</v>
          </cell>
          <cell r="U5">
            <v>-6.1600000000000002E-2</v>
          </cell>
          <cell r="V5">
            <v>-6.3299999999999995E-2</v>
          </cell>
          <cell r="W5" t="str">
            <v>NO HAY PROGRAMA</v>
          </cell>
          <cell r="X5">
            <v>7</v>
          </cell>
        </row>
        <row r="6">
          <cell r="A6" t="str">
            <v>BIBLIOTECA JULIO MARIO SANTO DOMINGO</v>
          </cell>
          <cell r="B6">
            <v>1</v>
          </cell>
          <cell r="C6">
            <v>1</v>
          </cell>
          <cell r="D6">
            <v>119</v>
          </cell>
          <cell r="E6">
            <v>1288</v>
          </cell>
          <cell r="F6">
            <v>0.93</v>
          </cell>
          <cell r="G6">
            <v>7.0000000000000007E-2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0.99</v>
          </cell>
          <cell r="U6">
            <v>-4.7999999999999996E-3</v>
          </cell>
          <cell r="V6">
            <v>-0.28000000000000003</v>
          </cell>
          <cell r="W6">
            <v>0.68</v>
          </cell>
          <cell r="X6">
            <v>0</v>
          </cell>
        </row>
        <row r="7">
          <cell r="A7" t="str">
            <v>BLOQUE W</v>
          </cell>
          <cell r="B7">
            <v>0.99</v>
          </cell>
          <cell r="C7">
            <v>1</v>
          </cell>
          <cell r="D7">
            <v>49</v>
          </cell>
          <cell r="E7">
            <v>942</v>
          </cell>
          <cell r="F7">
            <v>0.89</v>
          </cell>
          <cell r="G7">
            <v>0.1</v>
          </cell>
          <cell r="H7">
            <v>0.02</v>
          </cell>
          <cell r="I7">
            <v>0</v>
          </cell>
          <cell r="J7">
            <v>1</v>
          </cell>
          <cell r="K7">
            <v>0.56000000000000005</v>
          </cell>
          <cell r="L7">
            <v>0.22</v>
          </cell>
          <cell r="M7">
            <v>0.22</v>
          </cell>
          <cell r="N7">
            <v>0.99</v>
          </cell>
          <cell r="O7">
            <v>0.67</v>
          </cell>
          <cell r="P7">
            <v>1</v>
          </cell>
          <cell r="Q7">
            <v>0.5</v>
          </cell>
          <cell r="R7">
            <v>0</v>
          </cell>
          <cell r="S7">
            <v>1</v>
          </cell>
          <cell r="T7">
            <v>0.93</v>
          </cell>
          <cell r="U7">
            <v>0</v>
          </cell>
          <cell r="V7">
            <v>-0.33210000000000001</v>
          </cell>
          <cell r="W7">
            <v>0.45</v>
          </cell>
          <cell r="X7">
            <v>2</v>
          </cell>
        </row>
        <row r="8">
          <cell r="A8" t="str">
            <v>BOGOTA BUSINESS CENTER</v>
          </cell>
          <cell r="B8">
            <v>0.97</v>
          </cell>
          <cell r="C8">
            <v>1</v>
          </cell>
          <cell r="D8">
            <v>16</v>
          </cell>
          <cell r="E8">
            <v>289</v>
          </cell>
          <cell r="F8">
            <v>0.82</v>
          </cell>
          <cell r="G8">
            <v>0.18</v>
          </cell>
          <cell r="H8">
            <v>0</v>
          </cell>
          <cell r="I8">
            <v>0</v>
          </cell>
          <cell r="J8">
            <v>1</v>
          </cell>
          <cell r="K8">
            <v>0.73</v>
          </cell>
          <cell r="L8">
            <v>0.24</v>
          </cell>
          <cell r="M8">
            <v>0.03</v>
          </cell>
          <cell r="N8">
            <v>1</v>
          </cell>
          <cell r="O8">
            <v>1</v>
          </cell>
          <cell r="P8">
            <v>1</v>
          </cell>
          <cell r="Q8" t="str">
            <v>N.A</v>
          </cell>
          <cell r="R8" t="str">
            <v>N.A</v>
          </cell>
          <cell r="S8">
            <v>1</v>
          </cell>
          <cell r="T8">
            <v>0.56999999999999995</v>
          </cell>
          <cell r="U8" t="str">
            <v>N.A</v>
          </cell>
          <cell r="V8">
            <v>-5.1499999999999997E-2</v>
          </cell>
          <cell r="W8" t="str">
            <v>N.A</v>
          </cell>
          <cell r="X8">
            <v>0</v>
          </cell>
        </row>
        <row r="9">
          <cell r="A9" t="str">
            <v>CAMI VISTA HERMOSA</v>
          </cell>
          <cell r="B9">
            <v>1</v>
          </cell>
          <cell r="C9">
            <v>1</v>
          </cell>
          <cell r="D9">
            <v>27</v>
          </cell>
          <cell r="E9">
            <v>704</v>
          </cell>
          <cell r="F9">
            <v>0.62</v>
          </cell>
          <cell r="G9">
            <v>0.32</v>
          </cell>
          <cell r="H9">
            <v>0.06</v>
          </cell>
          <cell r="I9">
            <v>0.23</v>
          </cell>
          <cell r="J9">
            <v>1</v>
          </cell>
          <cell r="K9">
            <v>0.62</v>
          </cell>
          <cell r="L9">
            <v>0.17</v>
          </cell>
          <cell r="M9">
            <v>0.12</v>
          </cell>
          <cell r="N9">
            <v>1</v>
          </cell>
          <cell r="O9">
            <v>0.95</v>
          </cell>
          <cell r="P9">
            <v>0.95</v>
          </cell>
          <cell r="Q9">
            <v>0.97</v>
          </cell>
          <cell r="R9">
            <v>0.88</v>
          </cell>
          <cell r="S9">
            <v>0</v>
          </cell>
          <cell r="T9">
            <v>0.7</v>
          </cell>
          <cell r="U9">
            <v>-0.23169999999999999</v>
          </cell>
          <cell r="V9">
            <v>-7.0000000000000007E-2</v>
          </cell>
          <cell r="W9" t="str">
            <v>N.A</v>
          </cell>
          <cell r="X9">
            <v>0</v>
          </cell>
        </row>
        <row r="10">
          <cell r="A10" t="str">
            <v>CAPITAL TOWERS</v>
          </cell>
          <cell r="B10">
            <v>1</v>
          </cell>
          <cell r="C10">
            <v>1</v>
          </cell>
          <cell r="D10">
            <v>8</v>
          </cell>
          <cell r="E10">
            <v>418</v>
          </cell>
          <cell r="F10">
            <v>0.96</v>
          </cell>
          <cell r="G10">
            <v>0.02</v>
          </cell>
          <cell r="H10">
            <v>0.02</v>
          </cell>
          <cell r="I10">
            <v>0</v>
          </cell>
          <cell r="J10">
            <v>1</v>
          </cell>
          <cell r="K10">
            <v>0.96</v>
          </cell>
          <cell r="L10">
            <v>0.02</v>
          </cell>
          <cell r="M10">
            <v>0.02</v>
          </cell>
          <cell r="N10">
            <v>0.94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0.67</v>
          </cell>
          <cell r="U10">
            <v>0</v>
          </cell>
          <cell r="V10">
            <v>0</v>
          </cell>
          <cell r="W10">
            <v>1</v>
          </cell>
          <cell r="X10">
            <v>12</v>
          </cell>
        </row>
        <row r="11">
          <cell r="A11" t="str">
            <v>CARACOL TV ETAPA IV</v>
          </cell>
          <cell r="B11">
            <v>1</v>
          </cell>
          <cell r="C11">
            <v>1</v>
          </cell>
          <cell r="D11">
            <v>5</v>
          </cell>
          <cell r="E11">
            <v>764</v>
          </cell>
          <cell r="F11">
            <v>0.97</v>
          </cell>
          <cell r="G11">
            <v>0.01</v>
          </cell>
          <cell r="H11">
            <v>0</v>
          </cell>
          <cell r="I11">
            <v>0.02</v>
          </cell>
          <cell r="J11">
            <v>0.97</v>
          </cell>
          <cell r="K11">
            <v>0.02</v>
          </cell>
          <cell r="L11">
            <v>0.01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 t="str">
            <v>N.A</v>
          </cell>
          <cell r="S11">
            <v>1</v>
          </cell>
          <cell r="T11">
            <v>0.9</v>
          </cell>
          <cell r="U11">
            <v>0.12</v>
          </cell>
          <cell r="V11">
            <v>-0.04</v>
          </cell>
          <cell r="W11">
            <v>1</v>
          </cell>
          <cell r="X11">
            <v>8</v>
          </cell>
        </row>
        <row r="12">
          <cell r="A12" t="str">
            <v>CARACOL TV ETAPA V</v>
          </cell>
          <cell r="B12">
            <v>1</v>
          </cell>
          <cell r="C12">
            <v>1</v>
          </cell>
          <cell r="D12">
            <v>32</v>
          </cell>
          <cell r="E12">
            <v>254</v>
          </cell>
          <cell r="F12">
            <v>0.8</v>
          </cell>
          <cell r="G12">
            <v>0.2</v>
          </cell>
          <cell r="H12">
            <v>0</v>
          </cell>
          <cell r="I12">
            <v>0</v>
          </cell>
          <cell r="J12">
            <v>1</v>
          </cell>
          <cell r="K12">
            <v>0.78</v>
          </cell>
          <cell r="L12">
            <v>0.2</v>
          </cell>
          <cell r="M12">
            <v>0.02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0.9</v>
          </cell>
          <cell r="U12">
            <v>2.8E-3</v>
          </cell>
          <cell r="V12">
            <v>-2.1999999999999999E-2</v>
          </cell>
          <cell r="W12">
            <v>0.34</v>
          </cell>
          <cell r="X12">
            <v>9</v>
          </cell>
        </row>
        <row r="13">
          <cell r="A13" t="str">
            <v>CENTRO AVENIDA CHILE</v>
          </cell>
          <cell r="B13">
            <v>1</v>
          </cell>
          <cell r="C13" t="str">
            <v>N.A</v>
          </cell>
          <cell r="D13">
            <v>34</v>
          </cell>
          <cell r="E13">
            <v>1293</v>
          </cell>
          <cell r="F13">
            <v>0.81</v>
          </cell>
          <cell r="G13">
            <v>0.16</v>
          </cell>
          <cell r="H13">
            <v>0.02</v>
          </cell>
          <cell r="I13">
            <v>0</v>
          </cell>
          <cell r="J13">
            <v>1</v>
          </cell>
          <cell r="K13">
            <v>0.68</v>
          </cell>
          <cell r="L13">
            <v>0.16</v>
          </cell>
          <cell r="M13">
            <v>0.09</v>
          </cell>
          <cell r="N13">
            <v>0.97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0.98</v>
          </cell>
          <cell r="U13">
            <v>7.1800000000000003E-2</v>
          </cell>
          <cell r="V13">
            <v>-1.6E-2</v>
          </cell>
          <cell r="W13">
            <v>1</v>
          </cell>
          <cell r="X13">
            <v>0</v>
          </cell>
        </row>
        <row r="14">
          <cell r="A14" t="str">
            <v>CENTRO DE ATENCIÓN COMCEL</v>
          </cell>
          <cell r="B14">
            <v>1</v>
          </cell>
          <cell r="C14">
            <v>1</v>
          </cell>
          <cell r="D14">
            <v>15</v>
          </cell>
          <cell r="E14">
            <v>110</v>
          </cell>
          <cell r="F14">
            <v>0.94</v>
          </cell>
          <cell r="G14">
            <v>0.05</v>
          </cell>
          <cell r="H14">
            <v>0.01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0.95</v>
          </cell>
          <cell r="O14">
            <v>1</v>
          </cell>
          <cell r="P14">
            <v>0.95</v>
          </cell>
          <cell r="Q14">
            <v>0.98</v>
          </cell>
          <cell r="R14">
            <v>0.81</v>
          </cell>
          <cell r="S14" t="str">
            <v>N.A</v>
          </cell>
          <cell r="T14">
            <v>0.96</v>
          </cell>
          <cell r="U14">
            <v>8.8599999999999998E-2</v>
          </cell>
          <cell r="V14">
            <v>-0.77039999999999997</v>
          </cell>
          <cell r="W14" t="str">
            <v>N.A</v>
          </cell>
          <cell r="X14">
            <v>6</v>
          </cell>
        </row>
        <row r="15">
          <cell r="A15" t="str">
            <v>CENTRO DE DISTRIBUCIÓN HOME CENTER</v>
          </cell>
          <cell r="B15">
            <v>0.95</v>
          </cell>
          <cell r="C15">
            <v>1.2</v>
          </cell>
          <cell r="D15">
            <v>38</v>
          </cell>
          <cell r="E15">
            <v>1206</v>
          </cell>
          <cell r="F15">
            <v>0.65</v>
          </cell>
          <cell r="G15">
            <v>0.18</v>
          </cell>
          <cell r="H15">
            <v>0.02</v>
          </cell>
          <cell r="I15">
            <v>0.14000000000000001</v>
          </cell>
          <cell r="J15">
            <v>0.86</v>
          </cell>
          <cell r="K15">
            <v>0.65</v>
          </cell>
          <cell r="L15">
            <v>0.18</v>
          </cell>
          <cell r="M15">
            <v>0.15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0</v>
          </cell>
          <cell r="T15">
            <v>0.85</v>
          </cell>
          <cell r="U15">
            <v>2.12E-2</v>
          </cell>
          <cell r="V15">
            <v>-3.4000000000000002E-2</v>
          </cell>
          <cell r="W15">
            <v>0.89</v>
          </cell>
          <cell r="X15">
            <v>1</v>
          </cell>
        </row>
        <row r="16">
          <cell r="A16" t="str">
            <v>CENTRO DEPORTIVO</v>
          </cell>
          <cell r="B16">
            <v>1</v>
          </cell>
          <cell r="C16">
            <v>1</v>
          </cell>
          <cell r="D16">
            <v>330</v>
          </cell>
          <cell r="E16">
            <v>5885</v>
          </cell>
          <cell r="F16">
            <v>0.99</v>
          </cell>
          <cell r="G16">
            <v>0.01</v>
          </cell>
          <cell r="H16">
            <v>0</v>
          </cell>
          <cell r="I16">
            <v>0</v>
          </cell>
          <cell r="J16">
            <v>1</v>
          </cell>
          <cell r="K16">
            <v>0.99</v>
          </cell>
          <cell r="L16">
            <v>0.01</v>
          </cell>
          <cell r="M16">
            <v>0</v>
          </cell>
          <cell r="N16">
            <v>1</v>
          </cell>
          <cell r="O16">
            <v>0.77</v>
          </cell>
          <cell r="P16">
            <v>1</v>
          </cell>
          <cell r="Q16">
            <v>0.97</v>
          </cell>
          <cell r="R16">
            <v>0.95</v>
          </cell>
          <cell r="S16">
            <v>1</v>
          </cell>
          <cell r="T16">
            <v>0.91</v>
          </cell>
          <cell r="U16">
            <v>0</v>
          </cell>
          <cell r="V16">
            <v>-0.17699999999999999</v>
          </cell>
          <cell r="W16">
            <v>0.83</v>
          </cell>
          <cell r="X16">
            <v>4</v>
          </cell>
        </row>
        <row r="17">
          <cell r="A17" t="str">
            <v>CENTRO EMPRESARIAL OXO CENTER BOGOTÁ</v>
          </cell>
          <cell r="B17">
            <v>1</v>
          </cell>
          <cell r="C17">
            <v>0.08</v>
          </cell>
          <cell r="D17">
            <v>517</v>
          </cell>
          <cell r="E17">
            <v>2215</v>
          </cell>
          <cell r="F17">
            <v>0.59</v>
          </cell>
          <cell r="G17">
            <v>0.38</v>
          </cell>
          <cell r="H17">
            <v>0.03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0.98</v>
          </cell>
          <cell r="O17">
            <v>1</v>
          </cell>
          <cell r="P17">
            <v>1</v>
          </cell>
          <cell r="Q17">
            <v>0.95</v>
          </cell>
          <cell r="R17">
            <v>0.98</v>
          </cell>
          <cell r="S17">
            <v>1</v>
          </cell>
          <cell r="T17">
            <v>0.99</v>
          </cell>
          <cell r="U17">
            <v>5.0000000000000001E-4</v>
          </cell>
          <cell r="V17">
            <v>-0.11</v>
          </cell>
          <cell r="W17" t="str">
            <v>N.A</v>
          </cell>
          <cell r="X17">
            <v>3</v>
          </cell>
        </row>
        <row r="18">
          <cell r="A18" t="str">
            <v>FASE III GRUPO AÉREO EN YOPAL</v>
          </cell>
          <cell r="B18">
            <v>0.97</v>
          </cell>
          <cell r="C18">
            <v>1</v>
          </cell>
          <cell r="D18">
            <v>73</v>
          </cell>
          <cell r="E18">
            <v>298</v>
          </cell>
          <cell r="F18">
            <v>0.79</v>
          </cell>
          <cell r="G18">
            <v>0.15</v>
          </cell>
          <cell r="H18">
            <v>0.01</v>
          </cell>
          <cell r="I18">
            <v>0.06</v>
          </cell>
          <cell r="J18">
            <v>0.94</v>
          </cell>
          <cell r="K18">
            <v>0.8</v>
          </cell>
          <cell r="L18">
            <v>0.16</v>
          </cell>
          <cell r="M18">
            <v>0.04</v>
          </cell>
          <cell r="N18">
            <v>0.96</v>
          </cell>
          <cell r="O18">
            <v>0.83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0.68</v>
          </cell>
          <cell r="U18">
            <v>0</v>
          </cell>
          <cell r="V18">
            <v>-6.9099999999999995E-2</v>
          </cell>
          <cell r="W18" t="str">
            <v>N.A</v>
          </cell>
          <cell r="X18">
            <v>0</v>
          </cell>
        </row>
        <row r="19">
          <cell r="A19" t="str">
            <v>HOME CENTER VILLAVICENCIO</v>
          </cell>
          <cell r="B19">
            <v>1</v>
          </cell>
          <cell r="C19">
            <v>1.1299999999999999</v>
          </cell>
          <cell r="D19">
            <v>32</v>
          </cell>
          <cell r="E19">
            <v>320</v>
          </cell>
          <cell r="F19">
            <v>0.97</v>
          </cell>
          <cell r="G19">
            <v>0.03</v>
          </cell>
          <cell r="H19">
            <v>0</v>
          </cell>
          <cell r="I19">
            <v>0</v>
          </cell>
          <cell r="J19">
            <v>1</v>
          </cell>
          <cell r="K19">
            <v>0.39</v>
          </cell>
          <cell r="L19">
            <v>0.56000000000000005</v>
          </cell>
          <cell r="M19">
            <v>0.05</v>
          </cell>
          <cell r="N19">
            <v>0.88</v>
          </cell>
          <cell r="O19">
            <v>1</v>
          </cell>
          <cell r="P19">
            <v>1</v>
          </cell>
          <cell r="Q19">
            <v>0.96</v>
          </cell>
          <cell r="R19">
            <v>0.86</v>
          </cell>
          <cell r="S19">
            <v>0</v>
          </cell>
          <cell r="T19">
            <v>0.98</v>
          </cell>
          <cell r="U19">
            <v>-0.01</v>
          </cell>
          <cell r="V19">
            <v>-0.06</v>
          </cell>
          <cell r="W19">
            <v>0.92</v>
          </cell>
          <cell r="X19">
            <v>0</v>
          </cell>
        </row>
        <row r="20">
          <cell r="A20" t="str">
            <v>LA PICOTA</v>
          </cell>
          <cell r="B20">
            <v>1</v>
          </cell>
          <cell r="C20">
            <v>1.1000000000000001</v>
          </cell>
          <cell r="D20">
            <v>758</v>
          </cell>
          <cell r="E20">
            <v>10531</v>
          </cell>
          <cell r="F20">
            <v>0.98</v>
          </cell>
          <cell r="G20">
            <v>0.02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  <cell r="N20">
            <v>0.96</v>
          </cell>
          <cell r="O20">
            <v>0.94</v>
          </cell>
          <cell r="P20">
            <v>1</v>
          </cell>
          <cell r="Q20">
            <v>0.88</v>
          </cell>
          <cell r="R20" t="str">
            <v>N.A</v>
          </cell>
          <cell r="S20">
            <v>0</v>
          </cell>
          <cell r="T20">
            <v>0.8</v>
          </cell>
          <cell r="U20">
            <v>0</v>
          </cell>
          <cell r="V20">
            <v>0.03</v>
          </cell>
          <cell r="W20" t="str">
            <v>N.A</v>
          </cell>
          <cell r="X20">
            <v>15</v>
          </cell>
        </row>
        <row r="21">
          <cell r="A21" t="str">
            <v>MURILLO TORO</v>
          </cell>
          <cell r="B21">
            <v>0.99</v>
          </cell>
          <cell r="C21">
            <v>1</v>
          </cell>
          <cell r="D21">
            <v>20</v>
          </cell>
          <cell r="E21">
            <v>322</v>
          </cell>
          <cell r="F21">
            <v>0.86</v>
          </cell>
          <cell r="G21">
            <v>0.14000000000000001</v>
          </cell>
          <cell r="H21">
            <v>0</v>
          </cell>
          <cell r="I21">
            <v>7.0000000000000007E-2</v>
          </cell>
          <cell r="J21">
            <v>0.93</v>
          </cell>
          <cell r="K21">
            <v>0.78</v>
          </cell>
          <cell r="L21">
            <v>0.09</v>
          </cell>
          <cell r="M21">
            <v>0.13</v>
          </cell>
          <cell r="N21">
            <v>0.97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0.95</v>
          </cell>
          <cell r="U21" t="str">
            <v>N.A</v>
          </cell>
          <cell r="V21">
            <v>-6.8000000000000005E-2</v>
          </cell>
          <cell r="W21">
            <v>1</v>
          </cell>
          <cell r="X21">
            <v>0</v>
          </cell>
        </row>
        <row r="22">
          <cell r="A22" t="str">
            <v>PARQUE ZONAL SAN JOSE DE BAVARIA</v>
          </cell>
          <cell r="B22">
            <v>1</v>
          </cell>
          <cell r="C22">
            <v>1</v>
          </cell>
          <cell r="D22">
            <v>67</v>
          </cell>
          <cell r="E22">
            <v>67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0.88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0.94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</row>
        <row r="23">
          <cell r="A23" t="str">
            <v>PLANTA INDUS. MUEBLES Y ACCESORIOS</v>
          </cell>
          <cell r="B23">
            <v>1</v>
          </cell>
          <cell r="C23">
            <v>0</v>
          </cell>
          <cell r="D23">
            <v>6</v>
          </cell>
          <cell r="E23">
            <v>91</v>
          </cell>
          <cell r="F23">
            <v>0.74</v>
          </cell>
          <cell r="G23">
            <v>0.18</v>
          </cell>
          <cell r="H23">
            <v>7.0000000000000007E-2</v>
          </cell>
          <cell r="I23">
            <v>0</v>
          </cell>
          <cell r="J23">
            <v>0.98</v>
          </cell>
          <cell r="K23">
            <v>0.02</v>
          </cell>
          <cell r="L23">
            <v>0.84</v>
          </cell>
          <cell r="M23">
            <v>0.08</v>
          </cell>
          <cell r="N23">
            <v>0.97</v>
          </cell>
          <cell r="O23">
            <v>0</v>
          </cell>
          <cell r="P23">
            <v>1</v>
          </cell>
          <cell r="Q23">
            <v>1</v>
          </cell>
          <cell r="R23">
            <v>1</v>
          </cell>
          <cell r="S23">
            <v>0</v>
          </cell>
          <cell r="T23">
            <v>0.96</v>
          </cell>
          <cell r="U23">
            <v>-0.10680000000000001</v>
          </cell>
          <cell r="V23">
            <v>-0.17</v>
          </cell>
          <cell r="W23" t="str">
            <v>N.A</v>
          </cell>
          <cell r="X23">
            <v>0</v>
          </cell>
        </row>
        <row r="24">
          <cell r="A24" t="str">
            <v>PROYECTOS VARIOS UNIANDES</v>
          </cell>
          <cell r="B24">
            <v>0.95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0.21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REFORZAMIENTO ESTRUCTURAL ECOPETROL</v>
          </cell>
          <cell r="B25">
            <v>1</v>
          </cell>
          <cell r="C25">
            <v>1.64</v>
          </cell>
          <cell r="D25">
            <v>285</v>
          </cell>
          <cell r="E25">
            <v>4146</v>
          </cell>
          <cell r="F25">
            <v>0.97</v>
          </cell>
          <cell r="G25">
            <v>0.02</v>
          </cell>
          <cell r="H25">
            <v>0</v>
          </cell>
          <cell r="I25">
            <v>0</v>
          </cell>
          <cell r="J25">
            <v>1</v>
          </cell>
          <cell r="K25">
            <v>0.97</v>
          </cell>
          <cell r="L25">
            <v>0.02</v>
          </cell>
          <cell r="M25">
            <v>0.01</v>
          </cell>
          <cell r="N25">
            <v>0.94</v>
          </cell>
          <cell r="O25">
            <v>1</v>
          </cell>
          <cell r="P25">
            <v>1</v>
          </cell>
          <cell r="Q25">
            <v>0.83</v>
          </cell>
          <cell r="R25" t="str">
            <v>N.A</v>
          </cell>
          <cell r="S25">
            <v>1</v>
          </cell>
          <cell r="T25">
            <v>1</v>
          </cell>
          <cell r="U25">
            <v>0</v>
          </cell>
          <cell r="V25">
            <v>0.02</v>
          </cell>
          <cell r="W25" t="str">
            <v>N.A</v>
          </cell>
          <cell r="X25">
            <v>0</v>
          </cell>
        </row>
        <row r="26">
          <cell r="A26" t="str">
            <v>REMODELACIÓN C.C UNICENTRO</v>
          </cell>
          <cell r="B26">
            <v>1</v>
          </cell>
          <cell r="C26">
            <v>0.9</v>
          </cell>
          <cell r="D26">
            <v>75</v>
          </cell>
          <cell r="E26">
            <v>1784</v>
          </cell>
          <cell r="F26">
            <v>0.4</v>
          </cell>
          <cell r="G26">
            <v>0.05</v>
          </cell>
          <cell r="H26">
            <v>0</v>
          </cell>
          <cell r="I26">
            <v>0.54</v>
          </cell>
          <cell r="J26">
            <v>0.46</v>
          </cell>
          <cell r="K26">
            <v>0.46</v>
          </cell>
          <cell r="L26">
            <v>0.31</v>
          </cell>
          <cell r="M26">
            <v>0.22</v>
          </cell>
          <cell r="N26">
            <v>0.59</v>
          </cell>
          <cell r="O26">
            <v>0.92</v>
          </cell>
          <cell r="P26">
            <v>0.96</v>
          </cell>
          <cell r="Q26">
            <v>1</v>
          </cell>
          <cell r="R26">
            <v>1</v>
          </cell>
          <cell r="S26">
            <v>0</v>
          </cell>
          <cell r="T26">
            <v>0.91</v>
          </cell>
          <cell r="U26">
            <v>-1.2E-2</v>
          </cell>
          <cell r="V26">
            <v>-4.4999999999999998E-2</v>
          </cell>
          <cell r="W26" t="str">
            <v>N.A</v>
          </cell>
          <cell r="X26">
            <v>0</v>
          </cell>
        </row>
        <row r="27">
          <cell r="A27" t="str">
            <v>SERVICIOS AMBULATORIOS</v>
          </cell>
          <cell r="B27">
            <v>1</v>
          </cell>
          <cell r="C27">
            <v>0</v>
          </cell>
          <cell r="D27">
            <v>0</v>
          </cell>
          <cell r="E27">
            <v>356</v>
          </cell>
          <cell r="F27">
            <v>0.93</v>
          </cell>
          <cell r="G27">
            <v>0.06</v>
          </cell>
          <cell r="H27">
            <v>0</v>
          </cell>
          <cell r="I27">
            <v>0.06</v>
          </cell>
          <cell r="J27">
            <v>1</v>
          </cell>
          <cell r="K27">
            <v>0.71</v>
          </cell>
          <cell r="L27">
            <v>0.23</v>
          </cell>
          <cell r="M27">
            <v>0.06</v>
          </cell>
          <cell r="N27">
            <v>0.83</v>
          </cell>
          <cell r="O27">
            <v>1</v>
          </cell>
          <cell r="P27">
            <v>1</v>
          </cell>
          <cell r="Q27">
            <v>0.82</v>
          </cell>
          <cell r="R27">
            <v>0.81</v>
          </cell>
          <cell r="S27">
            <v>1</v>
          </cell>
          <cell r="T27">
            <v>0.93</v>
          </cell>
          <cell r="U27">
            <v>0</v>
          </cell>
          <cell r="V27">
            <v>1E-3</v>
          </cell>
          <cell r="W27">
            <v>0.95</v>
          </cell>
          <cell r="X27">
            <v>1</v>
          </cell>
        </row>
        <row r="28">
          <cell r="A28" t="str">
            <v>TORRE 75</v>
          </cell>
          <cell r="B28">
            <v>1</v>
          </cell>
          <cell r="C28" t="str">
            <v>N.A</v>
          </cell>
          <cell r="D28">
            <v>29</v>
          </cell>
          <cell r="E28">
            <v>40</v>
          </cell>
          <cell r="F28">
            <v>0.95</v>
          </cell>
          <cell r="G28">
            <v>0.05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N.A</v>
          </cell>
          <cell r="S28">
            <v>1</v>
          </cell>
          <cell r="T28">
            <v>0.81</v>
          </cell>
          <cell r="U28">
            <v>0</v>
          </cell>
          <cell r="V28">
            <v>0.02</v>
          </cell>
          <cell r="W28" t="str">
            <v>N.A</v>
          </cell>
          <cell r="X28">
            <v>0</v>
          </cell>
        </row>
        <row r="29">
          <cell r="A29" t="str">
            <v>TUNAL</v>
          </cell>
          <cell r="B29">
            <v>0.83</v>
          </cell>
          <cell r="C29">
            <v>0</v>
          </cell>
          <cell r="D29">
            <v>5</v>
          </cell>
          <cell r="E29">
            <v>79</v>
          </cell>
          <cell r="F29">
            <v>0.41</v>
          </cell>
          <cell r="G29">
            <v>0.22</v>
          </cell>
          <cell r="H29">
            <v>0</v>
          </cell>
          <cell r="I29">
            <v>0.13</v>
          </cell>
          <cell r="J29">
            <v>0.76</v>
          </cell>
          <cell r="K29">
            <v>0.66</v>
          </cell>
          <cell r="L29">
            <v>0</v>
          </cell>
          <cell r="M29">
            <v>0</v>
          </cell>
          <cell r="N29">
            <v>1</v>
          </cell>
          <cell r="O29">
            <v>0.71</v>
          </cell>
          <cell r="P29">
            <v>0.75</v>
          </cell>
          <cell r="Q29">
            <v>0.94</v>
          </cell>
          <cell r="R29">
            <v>0.89</v>
          </cell>
          <cell r="S29">
            <v>1</v>
          </cell>
          <cell r="T29">
            <v>1</v>
          </cell>
          <cell r="U29">
            <v>-7.5800000000000006E-2</v>
          </cell>
          <cell r="V29">
            <v>-9.8000000000000004E-2</v>
          </cell>
          <cell r="W29">
            <v>0.71</v>
          </cell>
          <cell r="X29">
            <v>0</v>
          </cell>
        </row>
        <row r="30">
          <cell r="A30" t="str">
            <v>UPJ PUENTE ARANDA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0.67</v>
          </cell>
          <cell r="O30">
            <v>0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0.95</v>
          </cell>
          <cell r="U30" t="str">
            <v>N.A</v>
          </cell>
          <cell r="V30" t="str">
            <v>N.A</v>
          </cell>
          <cell r="W30" t="str">
            <v>N.A</v>
          </cell>
          <cell r="X3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-19"/>
    </sheetNames>
    <sheetDataSet>
      <sheetData sheetId="0">
        <row r="2">
          <cell r="E2" t="str">
            <v>EJECUCIÓN</v>
          </cell>
        </row>
        <row r="3">
          <cell r="E3" t="str">
            <v>POR INICIAR</v>
          </cell>
        </row>
        <row r="4">
          <cell r="E4" t="str">
            <v>SUSPENDIDO</v>
          </cell>
        </row>
        <row r="5">
          <cell r="E5" t="str">
            <v>EN LIQUIDACIÓN</v>
          </cell>
        </row>
        <row r="6">
          <cell r="E6" t="str">
            <v>LIQUIDADO</v>
          </cell>
        </row>
        <row r="7">
          <cell r="N7">
            <v>43612</v>
          </cell>
        </row>
        <row r="8">
          <cell r="B8" t="str">
            <v>CENTRO DE COSTO</v>
          </cell>
          <cell r="C8" t="str">
            <v>PROYECTO</v>
          </cell>
          <cell r="D8" t="str">
            <v>CLIENTE</v>
          </cell>
          <cell r="E8" t="str">
            <v>ESTADO</v>
          </cell>
          <cell r="F8" t="str">
            <v>SERVICIO</v>
          </cell>
          <cell r="G8" t="str">
            <v>VALOR
CONTRATO
INICIAL
(SIN IVA)</v>
          </cell>
          <cell r="H8" t="str">
            <v>FECHA DE CONTRATO</v>
          </cell>
          <cell r="I8" t="str">
            <v>ACTA DE INICIO</v>
          </cell>
          <cell r="J8" t="str">
            <v>FECHA REAL DE INICIO DEL PROYECTO</v>
          </cell>
          <cell r="K8" t="str">
            <v>DURACION INICIAL
(MESES)</v>
          </cell>
          <cell r="L8" t="str">
            <v>DURACION TOTAL (MESES)</v>
          </cell>
          <cell r="M8" t="str">
            <v>FECHA TERMINACIÓN
CONTRATO
INICIAL</v>
          </cell>
          <cell r="N8" t="str">
            <v>FECHA FINAL CON OTROSIES ACTUAL</v>
          </cell>
        </row>
        <row r="9">
          <cell r="C9" t="str">
            <v>DURACIÓN (MESES)</v>
          </cell>
        </row>
        <row r="11">
          <cell r="B11">
            <v>1358</v>
          </cell>
          <cell r="C11" t="str">
            <v>CENTRO INTERNACIONAL DE CONVENCIONES</v>
          </cell>
          <cell r="D11" t="str">
            <v>CAMARA DE COMERCIO DE BOGOTÁ</v>
          </cell>
          <cell r="E11" t="str">
            <v>EJECUCIÓN</v>
          </cell>
          <cell r="F11" t="str">
            <v>GER</v>
          </cell>
          <cell r="G11">
            <v>7187050680</v>
          </cell>
          <cell r="H11">
            <v>41236</v>
          </cell>
          <cell r="I11">
            <v>41288</v>
          </cell>
          <cell r="J11">
            <v>41288</v>
          </cell>
          <cell r="K11">
            <v>42</v>
          </cell>
          <cell r="L11">
            <v>74.683332666666658</v>
          </cell>
          <cell r="M11">
            <v>42564</v>
          </cell>
          <cell r="N11">
            <v>43556</v>
          </cell>
        </row>
        <row r="12">
          <cell r="B12">
            <v>1385</v>
          </cell>
          <cell r="C12" t="str">
            <v>CENTRO HOSPITALARIO SERENA DEL MAR E OBRA</v>
          </cell>
          <cell r="D12" t="str">
            <v>NOVUS CIVITAS</v>
          </cell>
          <cell r="E12" t="str">
            <v>EJECUCIÓN</v>
          </cell>
          <cell r="F12" t="str">
            <v>ASE</v>
          </cell>
          <cell r="G12">
            <v>3498017635.5644999</v>
          </cell>
          <cell r="H12">
            <v>41999</v>
          </cell>
          <cell r="I12">
            <v>42026</v>
          </cell>
          <cell r="J12">
            <v>42026</v>
          </cell>
          <cell r="K12">
            <v>32</v>
          </cell>
          <cell r="L12">
            <v>51</v>
          </cell>
          <cell r="M12">
            <v>42999</v>
          </cell>
          <cell r="N12">
            <v>43637</v>
          </cell>
        </row>
        <row r="13">
          <cell r="B13">
            <v>1385</v>
          </cell>
          <cell r="C13" t="str">
            <v>CENTRO HOSPITALARIO SERENA DEL MAR E PREVIA</v>
          </cell>
          <cell r="D13" t="str">
            <v>NOVUS CIVITAS</v>
          </cell>
          <cell r="E13" t="str">
            <v>EN LIQUIDACIÓN</v>
          </cell>
          <cell r="F13" t="str">
            <v>ASE</v>
          </cell>
          <cell r="G13">
            <v>330157719.82758623</v>
          </cell>
          <cell r="H13">
            <v>41275</v>
          </cell>
          <cell r="I13">
            <v>41276</v>
          </cell>
          <cell r="J13">
            <v>41276</v>
          </cell>
          <cell r="K13">
            <v>14</v>
          </cell>
          <cell r="L13">
            <v>20</v>
          </cell>
          <cell r="M13">
            <v>41699</v>
          </cell>
          <cell r="N13">
            <v>41883</v>
          </cell>
        </row>
        <row r="14">
          <cell r="B14">
            <v>1507</v>
          </cell>
          <cell r="C14" t="str">
            <v>CENTRO COMERCIAL METRÓPOLIS</v>
          </cell>
          <cell r="D14" t="str">
            <v>MULTIPLO GESTION DE PROYECTOS SAS</v>
          </cell>
          <cell r="E14" t="str">
            <v>EJECUCIÓN</v>
          </cell>
          <cell r="F14" t="str">
            <v>GER</v>
          </cell>
          <cell r="G14">
            <v>2152091176</v>
          </cell>
          <cell r="H14">
            <v>42551</v>
          </cell>
          <cell r="I14">
            <v>42551</v>
          </cell>
          <cell r="J14">
            <v>42551</v>
          </cell>
          <cell r="K14">
            <v>24</v>
          </cell>
          <cell r="L14">
            <v>24</v>
          </cell>
          <cell r="M14">
            <v>43280</v>
          </cell>
          <cell r="N14">
            <v>43280</v>
          </cell>
        </row>
        <row r="15">
          <cell r="B15">
            <v>1565</v>
          </cell>
          <cell r="C15" t="str">
            <v>HOSPITAL UNIVERSITARIO EL BOSQUE - COMPENSAR</v>
          </cell>
          <cell r="D15" t="str">
            <v>'UNIÓN TEMPORAL PROYECTO EL BOSQUE - UTPB</v>
          </cell>
          <cell r="E15" t="str">
            <v>EN LIQUIDACIÓN</v>
          </cell>
          <cell r="F15" t="str">
            <v>GER</v>
          </cell>
          <cell r="G15">
            <v>2843024316</v>
          </cell>
          <cell r="H15">
            <v>42216</v>
          </cell>
          <cell r="I15">
            <v>42219</v>
          </cell>
          <cell r="J15">
            <v>42219</v>
          </cell>
          <cell r="K15">
            <v>36</v>
          </cell>
          <cell r="L15">
            <v>36</v>
          </cell>
          <cell r="M15">
            <v>43314</v>
          </cell>
          <cell r="N15">
            <v>43314</v>
          </cell>
        </row>
        <row r="16">
          <cell r="B16">
            <v>1577</v>
          </cell>
          <cell r="C16" t="str">
            <v>CENTRO MUNDIAL DE NEGOCIOS</v>
          </cell>
          <cell r="D16" t="str">
            <v>ALDEA PROYECTOS S.A.</v>
          </cell>
          <cell r="E16" t="str">
            <v>EJECUCIÓN</v>
          </cell>
          <cell r="F16" t="str">
            <v>INT</v>
          </cell>
          <cell r="G16">
            <v>5089087145</v>
          </cell>
          <cell r="H16">
            <v>41892</v>
          </cell>
          <cell r="I16">
            <v>41883</v>
          </cell>
          <cell r="J16">
            <v>41883</v>
          </cell>
          <cell r="K16">
            <v>60</v>
          </cell>
          <cell r="L16">
            <v>60</v>
          </cell>
          <cell r="M16">
            <v>43708</v>
          </cell>
          <cell r="N16">
            <v>43708</v>
          </cell>
        </row>
        <row r="17">
          <cell r="B17">
            <v>1580</v>
          </cell>
          <cell r="C17" t="str">
            <v>DESARROLLO CAMPUS UNI. EAN Asesoría preliminar</v>
          </cell>
          <cell r="D17" t="str">
            <v>'UNIVERSIDAD EAN</v>
          </cell>
          <cell r="E17" t="str">
            <v>EN LIQUIDACIÓN</v>
          </cell>
          <cell r="F17" t="str">
            <v>ASE</v>
          </cell>
          <cell r="G17">
            <v>30000000</v>
          </cell>
          <cell r="H17">
            <v>41883</v>
          </cell>
          <cell r="I17">
            <v>41883</v>
          </cell>
          <cell r="J17">
            <v>41883</v>
          </cell>
          <cell r="K17">
            <v>2</v>
          </cell>
          <cell r="L17">
            <v>2</v>
          </cell>
          <cell r="M17">
            <v>41943</v>
          </cell>
          <cell r="N17">
            <v>41943</v>
          </cell>
        </row>
        <row r="18">
          <cell r="B18">
            <v>1580</v>
          </cell>
          <cell r="C18" t="str">
            <v>DESARROLLO CAMPUS UNI. EAN Ger e Int</v>
          </cell>
          <cell r="D18" t="str">
            <v>UNIVERSIDAD EAN</v>
          </cell>
          <cell r="E18" t="str">
            <v>EJECUCIÓN</v>
          </cell>
          <cell r="F18" t="str">
            <v>GER</v>
          </cell>
          <cell r="G18">
            <v>1189699672</v>
          </cell>
          <cell r="H18">
            <v>42046</v>
          </cell>
          <cell r="I18">
            <v>42047</v>
          </cell>
          <cell r="J18">
            <v>42047</v>
          </cell>
          <cell r="K18">
            <v>28</v>
          </cell>
          <cell r="L18">
            <v>60.599999999999966</v>
          </cell>
          <cell r="M18">
            <v>42897</v>
          </cell>
          <cell r="N18">
            <v>43890</v>
          </cell>
        </row>
        <row r="19">
          <cell r="B19">
            <v>1588</v>
          </cell>
          <cell r="C19" t="str">
            <v>MALL PLAZA BARRANQUILLA</v>
          </cell>
          <cell r="D19" t="str">
            <v>MALL PLAZA COLOMBIA S.A.S.</v>
          </cell>
          <cell r="E19" t="str">
            <v>EJECUCIÓN</v>
          </cell>
          <cell r="F19" t="str">
            <v>GER</v>
          </cell>
          <cell r="G19">
            <v>2018662827</v>
          </cell>
          <cell r="H19">
            <v>42269</v>
          </cell>
          <cell r="I19">
            <v>42128</v>
          </cell>
          <cell r="J19">
            <v>42128</v>
          </cell>
          <cell r="K19">
            <v>39</v>
          </cell>
          <cell r="L19">
            <v>47.9</v>
          </cell>
          <cell r="M19">
            <v>43315</v>
          </cell>
          <cell r="N19">
            <v>43585</v>
          </cell>
        </row>
        <row r="20">
          <cell r="B20">
            <v>1596</v>
          </cell>
          <cell r="C20" t="str">
            <v>COLEGIO HELVETIA FASE CONT 1</v>
          </cell>
          <cell r="D20" t="str">
            <v>ASOCIACIÓN ESCOLAR HELVETIA (ETAPA PREVIA)</v>
          </cell>
          <cell r="E20" t="str">
            <v>EN LIQUIDACIÓN</v>
          </cell>
          <cell r="F20" t="str">
            <v>GER</v>
          </cell>
          <cell r="G20">
            <v>825013900</v>
          </cell>
          <cell r="H20">
            <v>41983</v>
          </cell>
          <cell r="I20">
            <v>41985</v>
          </cell>
          <cell r="J20">
            <v>41985</v>
          </cell>
          <cell r="K20">
            <v>34</v>
          </cell>
          <cell r="L20">
            <v>34</v>
          </cell>
          <cell r="M20">
            <v>43019</v>
          </cell>
          <cell r="N20">
            <v>43019</v>
          </cell>
        </row>
        <row r="21">
          <cell r="B21">
            <v>1596</v>
          </cell>
          <cell r="C21" t="str">
            <v>COLEGIO HELVETIA FASE CONT 2</v>
          </cell>
          <cell r="D21" t="str">
            <v>ASOCIACIÓN ESCOLAR HELVETIA (ETAPA OBRAS)</v>
          </cell>
          <cell r="E21" t="str">
            <v>EJECUCIÓN</v>
          </cell>
          <cell r="F21" t="str">
            <v>GER</v>
          </cell>
          <cell r="G21">
            <v>813147253</v>
          </cell>
          <cell r="H21">
            <v>43079</v>
          </cell>
          <cell r="I21">
            <v>43077</v>
          </cell>
          <cell r="J21">
            <v>43077</v>
          </cell>
          <cell r="K21">
            <v>19</v>
          </cell>
          <cell r="L21">
            <v>19</v>
          </cell>
          <cell r="M21">
            <v>43653</v>
          </cell>
          <cell r="N21">
            <v>43653</v>
          </cell>
        </row>
        <row r="22">
          <cell r="B22">
            <v>1618</v>
          </cell>
          <cell r="C22" t="str">
            <v>REMODELACIÓN CENTRO COMERCIAL SALITRE PLAZA</v>
          </cell>
          <cell r="D22" t="str">
            <v>SALITRE PLAZA CENTRO COMERCIAL PROPIEDAD HORIZONTAL</v>
          </cell>
          <cell r="E22" t="str">
            <v>EJECUCIÓN</v>
          </cell>
          <cell r="F22" t="str">
            <v>GER</v>
          </cell>
          <cell r="G22">
            <v>1246799327</v>
          </cell>
          <cell r="H22">
            <v>42072</v>
          </cell>
          <cell r="I22">
            <v>42129</v>
          </cell>
          <cell r="J22">
            <v>42129</v>
          </cell>
          <cell r="K22">
            <v>26</v>
          </cell>
          <cell r="L22">
            <v>36.9</v>
          </cell>
          <cell r="M22">
            <v>42920</v>
          </cell>
          <cell r="N22">
            <v>43251</v>
          </cell>
        </row>
        <row r="23">
          <cell r="B23">
            <v>1622</v>
          </cell>
          <cell r="C23" t="str">
            <v>ATRIO - QBO</v>
          </cell>
          <cell r="D23" t="str">
            <v>QBO CONSTRUCTORES S.A.S.</v>
          </cell>
          <cell r="E23" t="str">
            <v>EJECUCIÓN</v>
          </cell>
          <cell r="F23" t="str">
            <v>INT</v>
          </cell>
          <cell r="G23">
            <v>6660357630</v>
          </cell>
          <cell r="H23">
            <v>42116</v>
          </cell>
          <cell r="I23">
            <v>42072</v>
          </cell>
          <cell r="J23">
            <v>42072</v>
          </cell>
          <cell r="K23">
            <v>49</v>
          </cell>
          <cell r="L23">
            <v>49</v>
          </cell>
          <cell r="M23">
            <v>43563</v>
          </cell>
          <cell r="N23">
            <v>43563</v>
          </cell>
        </row>
        <row r="24">
          <cell r="B24">
            <v>1670</v>
          </cell>
          <cell r="C24" t="str">
            <v>PROYECTOS DE INFRAESTRUCTURA EDUCATIVA</v>
          </cell>
          <cell r="D24" t="str">
            <v>CONSORCIO FFIE ALIANZA BBVA</v>
          </cell>
          <cell r="E24" t="str">
            <v>EJECUCIÓN</v>
          </cell>
          <cell r="F24" t="str">
            <v>INT</v>
          </cell>
          <cell r="G24">
            <v>7000000000</v>
          </cell>
          <cell r="H24">
            <v>42429</v>
          </cell>
          <cell r="I24">
            <v>42443</v>
          </cell>
          <cell r="J24">
            <v>42443</v>
          </cell>
          <cell r="K24">
            <v>36</v>
          </cell>
          <cell r="L24">
            <v>42</v>
          </cell>
          <cell r="M24">
            <v>43537</v>
          </cell>
          <cell r="N24">
            <v>43721</v>
          </cell>
        </row>
        <row r="25">
          <cell r="B25">
            <v>1674</v>
          </cell>
          <cell r="C25" t="str">
            <v>SAN ROQUE</v>
          </cell>
          <cell r="D25" t="str">
            <v>MULTIPLO GESTION DE PROYECTOS SAS</v>
          </cell>
          <cell r="E25" t="str">
            <v>EJECUCIÓN</v>
          </cell>
          <cell r="F25" t="str">
            <v>ADMINISTRACIÓN DELEGADA</v>
          </cell>
          <cell r="G25">
            <v>0</v>
          </cell>
          <cell r="H25">
            <v>42439</v>
          </cell>
          <cell r="J25">
            <v>42439</v>
          </cell>
          <cell r="L25">
            <v>0</v>
          </cell>
          <cell r="M25">
            <v>42438</v>
          </cell>
          <cell r="N25">
            <v>42438</v>
          </cell>
        </row>
        <row r="26">
          <cell r="B26">
            <v>1686</v>
          </cell>
        </row>
        <row r="27">
          <cell r="B27">
            <v>1687</v>
          </cell>
          <cell r="C27" t="str">
            <v>COLSUBSIDIO LA COLINA</v>
          </cell>
          <cell r="D27" t="str">
            <v>COLSUBSIDIO</v>
          </cell>
          <cell r="E27" t="str">
            <v>EJECUCIÓN</v>
          </cell>
          <cell r="F27" t="str">
            <v>GER</v>
          </cell>
          <cell r="G27">
            <v>1781058027</v>
          </cell>
          <cell r="H27">
            <v>42537</v>
          </cell>
          <cell r="I27">
            <v>42556</v>
          </cell>
          <cell r="J27">
            <v>42556</v>
          </cell>
          <cell r="K27">
            <v>23</v>
          </cell>
          <cell r="L27">
            <v>31.366666666666667</v>
          </cell>
          <cell r="M27">
            <v>43255</v>
          </cell>
          <cell r="N27">
            <v>43511</v>
          </cell>
        </row>
        <row r="28">
          <cell r="B28">
            <v>1689</v>
          </cell>
          <cell r="C28" t="str">
            <v>SANTA MARTA CARIBBEAN HOTEL (HILTON)</v>
          </cell>
          <cell r="D28" t="str">
            <v>FELIPE GÁMEZ ARQUITECTOS S.A.S.</v>
          </cell>
          <cell r="E28" t="str">
            <v>EJECUCIÓN</v>
          </cell>
          <cell r="F28" t="str">
            <v>INT</v>
          </cell>
          <cell r="G28">
            <v>1153504828</v>
          </cell>
          <cell r="H28">
            <v>42671</v>
          </cell>
          <cell r="I28">
            <v>42601</v>
          </cell>
          <cell r="J28">
            <v>42601</v>
          </cell>
          <cell r="K28">
            <v>31</v>
          </cell>
          <cell r="L28">
            <v>31</v>
          </cell>
          <cell r="M28">
            <v>43542</v>
          </cell>
          <cell r="N28">
            <v>43542</v>
          </cell>
        </row>
        <row r="29">
          <cell r="B29">
            <v>1698</v>
          </cell>
          <cell r="C29" t="str">
            <v>PARQUEADEROS GATA GOLOSA</v>
          </cell>
          <cell r="D29" t="str">
            <v>UNIVERSIDAD DE LOS ANDES</v>
          </cell>
          <cell r="E29" t="str">
            <v>EJECUCIÓN</v>
          </cell>
          <cell r="F29" t="str">
            <v>GER</v>
          </cell>
          <cell r="G29">
            <v>65260692</v>
          </cell>
          <cell r="H29">
            <v>42522</v>
          </cell>
          <cell r="I29">
            <v>42461</v>
          </cell>
          <cell r="J29">
            <v>42461</v>
          </cell>
          <cell r="K29">
            <v>20</v>
          </cell>
          <cell r="L29">
            <v>40</v>
          </cell>
          <cell r="M29">
            <v>43069</v>
          </cell>
          <cell r="N29">
            <v>43684</v>
          </cell>
        </row>
        <row r="30">
          <cell r="B30">
            <v>1700</v>
          </cell>
          <cell r="C30" t="str">
            <v>MINISTERIO DE EDUCACIÓN FFIE 006 GRUPO 2</v>
          </cell>
          <cell r="D30" t="str">
            <v xml:space="preserve">MINISTERIO DE EDUCACIÓN </v>
          </cell>
          <cell r="E30" t="str">
            <v>EJECUCIÓN</v>
          </cell>
          <cell r="F30" t="str">
            <v>INT</v>
          </cell>
          <cell r="G30">
            <v>40500000000</v>
          </cell>
          <cell r="H30">
            <v>42566</v>
          </cell>
          <cell r="I30">
            <v>42578</v>
          </cell>
          <cell r="J30">
            <v>42578</v>
          </cell>
          <cell r="K30">
            <v>36</v>
          </cell>
          <cell r="L30">
            <v>36</v>
          </cell>
          <cell r="M30">
            <v>43672</v>
          </cell>
          <cell r="N30">
            <v>43672</v>
          </cell>
        </row>
        <row r="31">
          <cell r="B31">
            <v>1701</v>
          </cell>
          <cell r="C31" t="str">
            <v>POLITÉCNICO GRANCOLOMBIANO</v>
          </cell>
          <cell r="D31" t="str">
            <v>CAMPUS CIUDAD POLITÉCNICO GRANCOLOMBIANO</v>
          </cell>
          <cell r="E31" t="str">
            <v>EJECUCIÓN</v>
          </cell>
          <cell r="F31" t="str">
            <v>GER</v>
          </cell>
          <cell r="G31">
            <v>974715640</v>
          </cell>
          <cell r="H31">
            <v>42599</v>
          </cell>
          <cell r="I31">
            <v>42614</v>
          </cell>
          <cell r="J31">
            <v>42614</v>
          </cell>
          <cell r="K31">
            <v>20</v>
          </cell>
          <cell r="L31">
            <v>41</v>
          </cell>
          <cell r="M31">
            <v>43220</v>
          </cell>
          <cell r="N31">
            <v>43861</v>
          </cell>
        </row>
        <row r="32">
          <cell r="B32">
            <v>1705</v>
          </cell>
          <cell r="C32" t="str">
            <v>SALAMANCA Y CALATAYUD INTERVENTORÍA</v>
          </cell>
          <cell r="D32" t="str">
            <v>Constructora Colpatria S.A.</v>
          </cell>
          <cell r="E32" t="str">
            <v>EN LIQUIDACIÓN</v>
          </cell>
          <cell r="F32" t="str">
            <v>INT</v>
          </cell>
          <cell r="G32">
            <v>266370180</v>
          </cell>
          <cell r="H32">
            <v>42803</v>
          </cell>
          <cell r="I32">
            <v>42840</v>
          </cell>
          <cell r="J32">
            <v>42840</v>
          </cell>
          <cell r="K32">
            <v>11</v>
          </cell>
          <cell r="L32">
            <v>20.566666666666666</v>
          </cell>
          <cell r="M32">
            <v>43173</v>
          </cell>
          <cell r="N32">
            <v>43465</v>
          </cell>
        </row>
        <row r="33">
          <cell r="B33">
            <v>1706</v>
          </cell>
          <cell r="C33" t="str">
            <v>MINISTERIO DE EDUCACIÓN FFIE 006 GRUPO 7</v>
          </cell>
          <cell r="D33" t="str">
            <v xml:space="preserve">MINISTERIO DE EDUCACIÓN </v>
          </cell>
          <cell r="E33" t="str">
            <v>EJECUCIÓN</v>
          </cell>
          <cell r="F33" t="str">
            <v>INT</v>
          </cell>
          <cell r="G33">
            <v>23000000000</v>
          </cell>
          <cell r="H33">
            <v>42566</v>
          </cell>
          <cell r="I33">
            <v>42578</v>
          </cell>
          <cell r="J33">
            <v>42578</v>
          </cell>
          <cell r="K33">
            <v>36</v>
          </cell>
          <cell r="L33">
            <v>36</v>
          </cell>
          <cell r="M33">
            <v>43672</v>
          </cell>
          <cell r="N33">
            <v>43672</v>
          </cell>
        </row>
        <row r="34">
          <cell r="B34">
            <v>1713</v>
          </cell>
          <cell r="C34" t="str">
            <v>UNIVERSIDAD SANTO TOMÁS TUNJA</v>
          </cell>
          <cell r="D34" t="str">
            <v>UNIVERSIDAD SANTO TOMAS</v>
          </cell>
          <cell r="E34" t="str">
            <v>EJECUCIÓN</v>
          </cell>
          <cell r="F34" t="str">
            <v>INT</v>
          </cell>
          <cell r="G34">
            <v>1049009214.88</v>
          </cell>
          <cell r="H34">
            <v>42632</v>
          </cell>
          <cell r="I34">
            <v>42632</v>
          </cell>
          <cell r="J34">
            <v>42632</v>
          </cell>
          <cell r="K34">
            <v>19.399999999999999</v>
          </cell>
          <cell r="L34">
            <v>28.4</v>
          </cell>
          <cell r="M34">
            <v>43220</v>
          </cell>
          <cell r="N34">
            <v>43496</v>
          </cell>
        </row>
        <row r="35">
          <cell r="B35">
            <v>1714</v>
          </cell>
          <cell r="C35" t="str">
            <v>REMODELACIÓN CORREDOR Y PLAZOLETA DE LAS AMÉRICAS</v>
          </cell>
          <cell r="D35" t="str">
            <v>CENTRO COMERCIAL PLAZA DE LAS AMERICAS</v>
          </cell>
          <cell r="E35" t="str">
            <v>EN LIQUIDACIÓN</v>
          </cell>
          <cell r="F35" t="str">
            <v>INT</v>
          </cell>
          <cell r="G35">
            <v>359276219</v>
          </cell>
          <cell r="H35">
            <v>42705</v>
          </cell>
          <cell r="I35">
            <v>42948</v>
          </cell>
          <cell r="J35">
            <v>42948</v>
          </cell>
          <cell r="K35">
            <v>11</v>
          </cell>
          <cell r="L35">
            <v>16.5</v>
          </cell>
          <cell r="M35">
            <v>43281</v>
          </cell>
          <cell r="N35">
            <v>43449</v>
          </cell>
        </row>
        <row r="36">
          <cell r="B36">
            <v>1715</v>
          </cell>
          <cell r="C36" t="str">
            <v>PROYECTOS VARIOS UNIANDES GER INTEGRAL</v>
          </cell>
          <cell r="D36" t="str">
            <v>UNIVERSIDAD DE LOS ANDES</v>
          </cell>
          <cell r="E36" t="str">
            <v>EJECUCIÓN</v>
          </cell>
          <cell r="F36" t="str">
            <v>GER</v>
          </cell>
          <cell r="G36">
            <v>1648862068</v>
          </cell>
          <cell r="H36">
            <v>42598</v>
          </cell>
          <cell r="I36">
            <v>42649</v>
          </cell>
          <cell r="J36">
            <v>42649</v>
          </cell>
          <cell r="K36">
            <v>24</v>
          </cell>
          <cell r="L36">
            <v>24</v>
          </cell>
          <cell r="M36">
            <v>43378</v>
          </cell>
          <cell r="N36">
            <v>43378</v>
          </cell>
        </row>
        <row r="37">
          <cell r="B37">
            <v>1720</v>
          </cell>
          <cell r="C37" t="str">
            <v>VÍA DEPRIMIDA CARRERA 57</v>
          </cell>
          <cell r="D37" t="str">
            <v>CONSTRUCCIONES PLANIFICADAS</v>
          </cell>
          <cell r="E37" t="str">
            <v>EN LIQUIDACIÓN</v>
          </cell>
          <cell r="F37" t="str">
            <v>INT</v>
          </cell>
          <cell r="G37">
            <v>343585664</v>
          </cell>
          <cell r="H37">
            <v>42674</v>
          </cell>
          <cell r="I37">
            <v>42674</v>
          </cell>
          <cell r="J37">
            <v>42674</v>
          </cell>
          <cell r="K37">
            <v>12</v>
          </cell>
          <cell r="L37">
            <v>13.7</v>
          </cell>
          <cell r="M37">
            <v>43048</v>
          </cell>
          <cell r="N37">
            <v>43101</v>
          </cell>
        </row>
        <row r="38">
          <cell r="B38">
            <v>1723</v>
          </cell>
          <cell r="C38" t="str">
            <v>EDIFICIO SANTA MARÍA DE LOS CERROS</v>
          </cell>
          <cell r="D38" t="str">
            <v>ESCALAR GERENCIA INMOBILIARA S.A.S.</v>
          </cell>
          <cell r="E38" t="str">
            <v>EJECUCIÓN</v>
          </cell>
          <cell r="F38" t="str">
            <v>ASE</v>
          </cell>
          <cell r="G38">
            <v>3242924745</v>
          </cell>
          <cell r="H38">
            <v>42713</v>
          </cell>
          <cell r="I38">
            <v>42632</v>
          </cell>
          <cell r="J38">
            <v>42632</v>
          </cell>
          <cell r="K38">
            <v>34</v>
          </cell>
          <cell r="L38">
            <v>34</v>
          </cell>
          <cell r="M38">
            <v>43664</v>
          </cell>
          <cell r="N38">
            <v>43664</v>
          </cell>
        </row>
        <row r="39">
          <cell r="B39">
            <v>1723</v>
          </cell>
          <cell r="C39" t="str">
            <v>EDIFICIO SANTA MARÍA DE LOS CERROS (TOPOGRAFÍA)</v>
          </cell>
          <cell r="D39" t="str">
            <v>ESCALAR GERENCIA INMOBILIARA S.A.S.</v>
          </cell>
          <cell r="E39" t="str">
            <v>EJECUCIÓN</v>
          </cell>
          <cell r="F39" t="str">
            <v>OTR</v>
          </cell>
        </row>
        <row r="40">
          <cell r="B40">
            <v>1734</v>
          </cell>
          <cell r="C40" t="str">
            <v>HOTEL DE LUJO GETSEMANÍ</v>
          </cell>
          <cell r="D40" t="str">
            <v>SAN FRANCISCO INVESTMENTS</v>
          </cell>
          <cell r="E40" t="str">
            <v>EJECUCIÓN</v>
          </cell>
          <cell r="F40" t="str">
            <v>INT</v>
          </cell>
          <cell r="G40">
            <v>1797328344</v>
          </cell>
          <cell r="H40">
            <v>42745</v>
          </cell>
          <cell r="I40">
            <v>42751</v>
          </cell>
          <cell r="J40">
            <v>42751</v>
          </cell>
          <cell r="K40">
            <v>36</v>
          </cell>
          <cell r="L40">
            <v>48</v>
          </cell>
          <cell r="M40">
            <v>43845</v>
          </cell>
          <cell r="N40">
            <v>44211</v>
          </cell>
        </row>
        <row r="41">
          <cell r="B41">
            <v>1739</v>
          </cell>
          <cell r="C41" t="str">
            <v>EDIFICIO CALLE93 (EXTERNADO) CONT 2</v>
          </cell>
          <cell r="D41" t="str">
            <v>UNIVERSIDAD EXTERNADO DE COLOMBIA</v>
          </cell>
          <cell r="E41" t="str">
            <v>EJECUCIÓN</v>
          </cell>
          <cell r="F41" t="str">
            <v>ASE</v>
          </cell>
          <cell r="G41">
            <v>189854021</v>
          </cell>
          <cell r="H41">
            <v>43322</v>
          </cell>
          <cell r="I41">
            <v>42795</v>
          </cell>
          <cell r="J41">
            <v>42795</v>
          </cell>
          <cell r="K41">
            <v>27</v>
          </cell>
          <cell r="L41">
            <v>27</v>
          </cell>
          <cell r="M41">
            <v>43616</v>
          </cell>
          <cell r="N41">
            <v>43616</v>
          </cell>
        </row>
        <row r="42">
          <cell r="B42">
            <v>1739</v>
          </cell>
          <cell r="C42" t="str">
            <v>EDIFICIO CALLE93 (EXTERNADO) CONT 1</v>
          </cell>
          <cell r="D42" t="str">
            <v>UNIVERSIDAD EXTERNADO DE COLOMBIA</v>
          </cell>
          <cell r="E42" t="str">
            <v>LIQUIDADO</v>
          </cell>
          <cell r="F42" t="str">
            <v>ASE</v>
          </cell>
          <cell r="G42">
            <v>127524349</v>
          </cell>
          <cell r="H42">
            <v>42760</v>
          </cell>
          <cell r="I42">
            <v>42795</v>
          </cell>
          <cell r="J42">
            <v>42795</v>
          </cell>
          <cell r="K42">
            <v>7</v>
          </cell>
          <cell r="L42">
            <v>7</v>
          </cell>
          <cell r="M42">
            <v>43008</v>
          </cell>
          <cell r="N42">
            <v>43008</v>
          </cell>
        </row>
        <row r="43">
          <cell r="B43">
            <v>1743</v>
          </cell>
          <cell r="C43" t="str">
            <v>PISO 3 Y 3M UNIANDES - CENTRO CORPORATIVO SERENA DEL MAR</v>
          </cell>
          <cell r="D43" t="str">
            <v>UNIVERSIDAD DE LOS ANDES</v>
          </cell>
          <cell r="E43" t="str">
            <v>EN LIQUIDACIÓN</v>
          </cell>
          <cell r="F43" t="str">
            <v>ADMINISTRACIÓN DELEGADA</v>
          </cell>
          <cell r="G43">
            <v>6635751472.2689104</v>
          </cell>
          <cell r="H43">
            <v>42902</v>
          </cell>
          <cell r="I43">
            <v>42963</v>
          </cell>
          <cell r="J43">
            <v>42963</v>
          </cell>
          <cell r="K43">
            <v>6</v>
          </cell>
          <cell r="L43">
            <v>8.5</v>
          </cell>
          <cell r="M43">
            <v>43146</v>
          </cell>
          <cell r="N43">
            <v>43220</v>
          </cell>
        </row>
        <row r="44">
          <cell r="B44">
            <v>1744</v>
          </cell>
          <cell r="C44" t="str">
            <v>EDIFICIO CALLE 92-11</v>
          </cell>
          <cell r="D44" t="str">
            <v>FONDO INMOBILIARIO COLOMBIA</v>
          </cell>
          <cell r="E44" t="str">
            <v>EJECUCIÓN</v>
          </cell>
          <cell r="F44" t="str">
            <v>INT</v>
          </cell>
          <cell r="G44">
            <v>1081488368</v>
          </cell>
          <cell r="H44">
            <v>42809</v>
          </cell>
          <cell r="I44">
            <v>42793</v>
          </cell>
          <cell r="J44">
            <v>42793</v>
          </cell>
          <cell r="K44">
            <v>30.5</v>
          </cell>
          <cell r="L44">
            <v>30.5</v>
          </cell>
          <cell r="M44">
            <v>43718</v>
          </cell>
          <cell r="N44">
            <v>43718</v>
          </cell>
        </row>
        <row r="45">
          <cell r="B45">
            <v>1751</v>
          </cell>
          <cell r="C45" t="str">
            <v xml:space="preserve">IROTAMA TORRE C </v>
          </cell>
          <cell r="D45" t="str">
            <v>IROTAMA S.A.S.</v>
          </cell>
          <cell r="E45" t="str">
            <v>EJECUCIÓN</v>
          </cell>
          <cell r="F45" t="str">
            <v>INT</v>
          </cell>
          <cell r="G45">
            <v>805189890</v>
          </cell>
          <cell r="H45">
            <v>42811</v>
          </cell>
          <cell r="I45">
            <v>42815</v>
          </cell>
          <cell r="J45">
            <v>42815</v>
          </cell>
          <cell r="K45">
            <v>24</v>
          </cell>
          <cell r="L45">
            <v>24</v>
          </cell>
          <cell r="M45">
            <v>43544</v>
          </cell>
          <cell r="N45">
            <v>43544</v>
          </cell>
        </row>
        <row r="46">
          <cell r="B46">
            <v>1753</v>
          </cell>
          <cell r="C46" t="str">
            <v>FACHADAS Y ADECUACIONES CENTRO COMERCIAL ATLANTIS</v>
          </cell>
          <cell r="D46" t="str">
            <v>FIDUCIARIA CORFICOLOMBIANA S.A.</v>
          </cell>
          <cell r="E46" t="str">
            <v>EN LIQUIDACIÓN</v>
          </cell>
          <cell r="F46" t="str">
            <v>GER</v>
          </cell>
          <cell r="G46">
            <v>160366740</v>
          </cell>
          <cell r="H46">
            <v>42888</v>
          </cell>
          <cell r="I46">
            <v>42888</v>
          </cell>
          <cell r="J46">
            <v>42888</v>
          </cell>
          <cell r="K46">
            <v>5</v>
          </cell>
          <cell r="L46">
            <v>21</v>
          </cell>
          <cell r="M46">
            <v>43040</v>
          </cell>
          <cell r="N46">
            <v>43524</v>
          </cell>
        </row>
        <row r="47">
          <cell r="B47">
            <v>1756</v>
          </cell>
          <cell r="C47" t="str">
            <v>PRIMEROS EDIFICIOS UNIIVERSIDAD CENTRAL</v>
          </cell>
          <cell r="D47" t="str">
            <v>UNIVERSIDAD CENTRAL</v>
          </cell>
          <cell r="E47" t="str">
            <v>EJECUCIÓN</v>
          </cell>
          <cell r="F47" t="str">
            <v xml:space="preserve">GER </v>
          </cell>
          <cell r="G47">
            <v>720054277</v>
          </cell>
          <cell r="H47">
            <v>42828</v>
          </cell>
          <cell r="I47">
            <v>42828</v>
          </cell>
          <cell r="J47">
            <v>42828</v>
          </cell>
          <cell r="K47">
            <v>11.5</v>
          </cell>
          <cell r="L47">
            <v>22.466666666666598</v>
          </cell>
          <cell r="M47">
            <v>43176</v>
          </cell>
          <cell r="N47">
            <v>43511</v>
          </cell>
        </row>
        <row r="48">
          <cell r="B48">
            <v>1758</v>
          </cell>
          <cell r="C48" t="str">
            <v>PROYECTOS VARIOS EXTERNADO</v>
          </cell>
          <cell r="D48" t="str">
            <v>UNIVERSIDAD EXTERNADO DE COLOMBIA</v>
          </cell>
          <cell r="E48" t="str">
            <v>EJECUCIÓN</v>
          </cell>
          <cell r="F48" t="str">
            <v>ASE</v>
          </cell>
          <cell r="G48">
            <v>632698394</v>
          </cell>
          <cell r="H48">
            <v>42888</v>
          </cell>
          <cell r="I48">
            <v>42937</v>
          </cell>
          <cell r="J48">
            <v>42937</v>
          </cell>
          <cell r="K48">
            <v>17</v>
          </cell>
          <cell r="L48">
            <v>29.333333333333336</v>
          </cell>
          <cell r="M48">
            <v>43454</v>
          </cell>
          <cell r="N48">
            <v>43829</v>
          </cell>
        </row>
        <row r="49">
          <cell r="B49">
            <v>1789</v>
          </cell>
          <cell r="C49" t="str">
            <v>CC TUNJA Y ENVIGADO</v>
          </cell>
          <cell r="D49" t="str">
            <v xml:space="preserve">FONDO INMOBILIARIO COLOMBIA </v>
          </cell>
          <cell r="E49" t="str">
            <v>EJECUCIÓN</v>
          </cell>
          <cell r="F49" t="str">
            <v>PROJECT MONITORING</v>
          </cell>
          <cell r="G49">
            <v>650428554</v>
          </cell>
          <cell r="H49">
            <v>43312</v>
          </cell>
          <cell r="I49">
            <v>43011</v>
          </cell>
          <cell r="J49">
            <v>43011</v>
          </cell>
          <cell r="K49">
            <v>15.97</v>
          </cell>
          <cell r="L49">
            <v>15.97</v>
          </cell>
          <cell r="M49">
            <v>43496</v>
          </cell>
          <cell r="N49">
            <v>43496</v>
          </cell>
        </row>
        <row r="50">
          <cell r="B50">
            <v>1790</v>
          </cell>
          <cell r="C50" t="str">
            <v>CENTRO COMERCIAL VENTURA</v>
          </cell>
          <cell r="D50" t="str">
            <v>OSPINAS &amp; CIA S.A.</v>
          </cell>
          <cell r="E50" t="str">
            <v>POR INICIAR</v>
          </cell>
          <cell r="F50" t="str">
            <v>INT</v>
          </cell>
          <cell r="J50">
            <v>0</v>
          </cell>
          <cell r="K50">
            <v>0</v>
          </cell>
          <cell r="L50">
            <v>0</v>
          </cell>
          <cell r="M50">
            <v>-1</v>
          </cell>
          <cell r="N50">
            <v>-1</v>
          </cell>
        </row>
        <row r="51">
          <cell r="B51">
            <v>1791</v>
          </cell>
          <cell r="C51" t="str">
            <v>CENTRO COMERCIAL ALEGRA (BARRANQUILLA)
ETAPA 1</v>
          </cell>
          <cell r="D51" t="str">
            <v>OSPINAS &amp; CIA S.A.</v>
          </cell>
          <cell r="E51" t="str">
            <v>EJECUCIÓN</v>
          </cell>
          <cell r="F51" t="str">
            <v>INT</v>
          </cell>
          <cell r="G51">
            <v>1759240490.7563026</v>
          </cell>
          <cell r="H51">
            <v>43007</v>
          </cell>
          <cell r="I51">
            <v>42999</v>
          </cell>
          <cell r="J51">
            <v>42999</v>
          </cell>
          <cell r="K51">
            <v>28</v>
          </cell>
          <cell r="L51">
            <v>28</v>
          </cell>
          <cell r="M51">
            <v>43850</v>
          </cell>
          <cell r="N51">
            <v>43850</v>
          </cell>
        </row>
        <row r="52">
          <cell r="B52">
            <v>1796</v>
          </cell>
          <cell r="C52" t="str">
            <v>HOTEL DECAMERON MARYLAND</v>
          </cell>
          <cell r="D52" t="str">
            <v>HOTELES DECAMERÓN COLOMBIA S.A.S.</v>
          </cell>
          <cell r="E52" t="str">
            <v>EJECUCIÓN</v>
          </cell>
          <cell r="F52" t="str">
            <v>INT</v>
          </cell>
          <cell r="G52">
            <v>602059437</v>
          </cell>
          <cell r="H52">
            <v>43011</v>
          </cell>
          <cell r="I52">
            <v>43018</v>
          </cell>
          <cell r="J52">
            <v>43018</v>
          </cell>
          <cell r="K52">
            <v>11</v>
          </cell>
          <cell r="L52">
            <v>14.7</v>
          </cell>
          <cell r="M52">
            <v>43352</v>
          </cell>
          <cell r="N52">
            <v>43464</v>
          </cell>
        </row>
        <row r="53">
          <cell r="B53">
            <v>1799</v>
          </cell>
          <cell r="C53" t="str">
            <v>FIC HALLAZGOS</v>
          </cell>
          <cell r="E53" t="str">
            <v>EN LIQUIDACIÓN</v>
          </cell>
          <cell r="F53" t="str">
            <v>INT</v>
          </cell>
          <cell r="G53">
            <v>418387601</v>
          </cell>
          <cell r="H53">
            <v>43045</v>
          </cell>
          <cell r="I53">
            <v>43045</v>
          </cell>
          <cell r="J53">
            <v>43045</v>
          </cell>
          <cell r="K53">
            <v>8</v>
          </cell>
          <cell r="L53">
            <v>8</v>
          </cell>
          <cell r="M53">
            <v>43286</v>
          </cell>
          <cell r="N53">
            <v>43286</v>
          </cell>
        </row>
        <row r="54">
          <cell r="B54">
            <v>1802</v>
          </cell>
          <cell r="C54" t="str">
            <v>PLAZA DE LAS AMÉRICAS ETAPA II (antes Torre 3 y 3A)</v>
          </cell>
          <cell r="D54" t="str">
            <v>CENTRO COMERCIAL PLAZA DE LAS AMERICAS</v>
          </cell>
          <cell r="E54" t="str">
            <v>EJECUCIÓN</v>
          </cell>
          <cell r="F54" t="str">
            <v>INT</v>
          </cell>
          <cell r="G54">
            <v>1097398309</v>
          </cell>
          <cell r="H54">
            <v>43132</v>
          </cell>
          <cell r="I54">
            <v>43070</v>
          </cell>
          <cell r="J54">
            <v>43070</v>
          </cell>
          <cell r="K54">
            <v>21</v>
          </cell>
          <cell r="L54">
            <v>27</v>
          </cell>
          <cell r="M54">
            <v>43708</v>
          </cell>
          <cell r="N54">
            <v>43890</v>
          </cell>
        </row>
        <row r="55">
          <cell r="B55">
            <v>1803</v>
          </cell>
          <cell r="C55" t="str">
            <v>OBRA Y REMODELACIÓN - BODEGA PROSEGUR</v>
          </cell>
          <cell r="D55" t="str">
            <v>PROSEGUR S.A</v>
          </cell>
          <cell r="E55" t="str">
            <v>EN LIQUIDACIÓN</v>
          </cell>
          <cell r="F55" t="str">
            <v>INT</v>
          </cell>
          <cell r="G55">
            <v>153669996</v>
          </cell>
          <cell r="H55">
            <v>43091</v>
          </cell>
          <cell r="I55">
            <v>43091</v>
          </cell>
          <cell r="J55">
            <v>43091</v>
          </cell>
          <cell r="K55">
            <v>11.8</v>
          </cell>
          <cell r="L55">
            <v>11.8</v>
          </cell>
          <cell r="M55">
            <v>43449</v>
          </cell>
          <cell r="N55">
            <v>43449</v>
          </cell>
        </row>
        <row r="56">
          <cell r="B56">
            <v>1804</v>
          </cell>
          <cell r="C56" t="str">
            <v>EDIFICIO QUINTA MUTIS</v>
          </cell>
          <cell r="D56" t="str">
            <v>COLEGIO MAYOR DE NUESTRA SEÑORA DEL ROSARIO</v>
          </cell>
          <cell r="E56" t="str">
            <v>EJECUCIÓN</v>
          </cell>
          <cell r="F56" t="str">
            <v>GER</v>
          </cell>
          <cell r="G56">
            <v>447208046.21848744</v>
          </cell>
          <cell r="H56">
            <v>43082</v>
          </cell>
          <cell r="I56">
            <v>43064</v>
          </cell>
          <cell r="J56">
            <v>43064</v>
          </cell>
          <cell r="K56">
            <v>16</v>
          </cell>
          <cell r="L56">
            <v>16</v>
          </cell>
          <cell r="M56">
            <v>43548</v>
          </cell>
          <cell r="N56">
            <v>43548</v>
          </cell>
        </row>
        <row r="57">
          <cell r="B57">
            <v>1806</v>
          </cell>
          <cell r="C57" t="str">
            <v>PROYECTOS VARIOS AVIANCA</v>
          </cell>
          <cell r="D57" t="str">
            <v>AVIANCA S.A.</v>
          </cell>
          <cell r="E57" t="str">
            <v>EJECUCIÓN</v>
          </cell>
          <cell r="F57" t="str">
            <v>GER</v>
          </cell>
          <cell r="G57">
            <v>471875115</v>
          </cell>
          <cell r="H57">
            <v>43070</v>
          </cell>
          <cell r="I57">
            <v>43224</v>
          </cell>
          <cell r="J57">
            <v>43224</v>
          </cell>
          <cell r="K57">
            <v>5</v>
          </cell>
          <cell r="L57">
            <v>9.9733333333333327</v>
          </cell>
          <cell r="M57">
            <v>43376</v>
          </cell>
          <cell r="N57">
            <v>43525</v>
          </cell>
        </row>
        <row r="58">
          <cell r="B58">
            <v>1809</v>
          </cell>
          <cell r="C58" t="str">
            <v>CENTRO DE CONVENCIONES CAFAM VILLA DE LEYVA</v>
          </cell>
          <cell r="D58" t="str">
            <v>CAFAM</v>
          </cell>
          <cell r="E58" t="str">
            <v>EJECUCIÓN</v>
          </cell>
          <cell r="F58" t="str">
            <v>PRES</v>
          </cell>
          <cell r="G58">
            <v>83900000</v>
          </cell>
          <cell r="H58">
            <v>43040</v>
          </cell>
          <cell r="I58">
            <v>43130</v>
          </cell>
          <cell r="J58">
            <v>43130</v>
          </cell>
          <cell r="K58">
            <v>10</v>
          </cell>
          <cell r="L58">
            <v>17</v>
          </cell>
          <cell r="M58">
            <v>43433</v>
          </cell>
          <cell r="N58">
            <v>43645</v>
          </cell>
        </row>
        <row r="59">
          <cell r="B59">
            <v>1812</v>
          </cell>
        </row>
        <row r="60">
          <cell r="B60">
            <v>1813</v>
          </cell>
          <cell r="C60" t="str">
            <v>GERENCIA E INTERVENTORÍA FISCALÍA CÚCUTA</v>
          </cell>
          <cell r="D60" t="str">
            <v>AGENCIA NACIONAL INMOBILIARIA VIRGILIO BARCO</v>
          </cell>
          <cell r="E60" t="str">
            <v>EJECUCIÓN</v>
          </cell>
          <cell r="F60" t="str">
            <v>INT</v>
          </cell>
          <cell r="G60">
            <v>1698535407</v>
          </cell>
          <cell r="H60">
            <v>42817</v>
          </cell>
          <cell r="I60">
            <v>43101</v>
          </cell>
          <cell r="J60">
            <v>43101</v>
          </cell>
          <cell r="K60">
            <v>10</v>
          </cell>
          <cell r="L60">
            <v>14</v>
          </cell>
          <cell r="M60">
            <v>43404</v>
          </cell>
          <cell r="N60">
            <v>43524</v>
          </cell>
        </row>
        <row r="61">
          <cell r="B61">
            <v>1816</v>
          </cell>
          <cell r="C61" t="str">
            <v>CENTRO DE ESPECIALISTAS CRA 7 TORRE SUR</v>
          </cell>
          <cell r="D61" t="str">
            <v>CENTRO DE ESPECIALISTA CARRERA SEPTIMA TORRE SUR</v>
          </cell>
          <cell r="E61" t="str">
            <v>SUSPENDIDO</v>
          </cell>
          <cell r="F61" t="str">
            <v>INT</v>
          </cell>
          <cell r="G61">
            <v>318089455</v>
          </cell>
          <cell r="H61">
            <v>43132</v>
          </cell>
          <cell r="I61">
            <v>43152</v>
          </cell>
          <cell r="J61">
            <v>43152</v>
          </cell>
          <cell r="K61">
            <v>18</v>
          </cell>
          <cell r="L61">
            <v>18</v>
          </cell>
          <cell r="M61">
            <v>43697</v>
          </cell>
          <cell r="N61">
            <v>43697</v>
          </cell>
        </row>
        <row r="62">
          <cell r="B62">
            <v>1818</v>
          </cell>
          <cell r="C62" t="str">
            <v>BODEGA BAENAMORA</v>
          </cell>
          <cell r="D62" t="str">
            <v>BAENAMORA &amp; CIA LTDA</v>
          </cell>
          <cell r="E62" t="str">
            <v>EJECUCIÓN</v>
          </cell>
          <cell r="F62" t="str">
            <v>GER</v>
          </cell>
          <cell r="G62">
            <v>558936893</v>
          </cell>
          <cell r="H62">
            <v>43282</v>
          </cell>
          <cell r="I62">
            <v>43290</v>
          </cell>
          <cell r="J62">
            <v>43290</v>
          </cell>
          <cell r="K62">
            <v>18</v>
          </cell>
          <cell r="L62">
            <v>18.5</v>
          </cell>
          <cell r="M62">
            <v>43838</v>
          </cell>
          <cell r="N62">
            <v>43853</v>
          </cell>
        </row>
        <row r="63">
          <cell r="B63">
            <v>1820</v>
          </cell>
          <cell r="C63" t="str">
            <v>CAMPUS BOLÍVAR</v>
          </cell>
          <cell r="D63" t="str">
            <v>CONSTRUCTORA BOLIVAR</v>
          </cell>
          <cell r="E63" t="str">
            <v>EJECUCIÓN</v>
          </cell>
          <cell r="F63" t="str">
            <v>ASE</v>
          </cell>
          <cell r="G63">
            <v>109236355</v>
          </cell>
          <cell r="H63">
            <v>43157</v>
          </cell>
          <cell r="I63">
            <v>43157</v>
          </cell>
          <cell r="J63">
            <v>43157</v>
          </cell>
          <cell r="K63">
            <v>8.1666666666666679</v>
          </cell>
          <cell r="L63">
            <v>8.1666666666666679</v>
          </cell>
          <cell r="M63">
            <v>43403</v>
          </cell>
          <cell r="N63">
            <v>43403</v>
          </cell>
        </row>
        <row r="64">
          <cell r="B64">
            <v>1824</v>
          </cell>
          <cell r="C64" t="str">
            <v>MEGAVITRINA E PREVIA</v>
          </cell>
          <cell r="D64" t="str">
            <v>AKTIVOS INMOBILIARIOS S.A.S.</v>
          </cell>
          <cell r="E64" t="str">
            <v>EN LIQUIDACIÓN</v>
          </cell>
          <cell r="F64" t="str">
            <v>GER</v>
          </cell>
          <cell r="G64">
            <v>45941742</v>
          </cell>
          <cell r="H64">
            <v>43238</v>
          </cell>
          <cell r="I64">
            <v>43160</v>
          </cell>
          <cell r="J64">
            <v>43160</v>
          </cell>
          <cell r="K64">
            <v>2</v>
          </cell>
          <cell r="L64">
            <v>2</v>
          </cell>
          <cell r="M64">
            <v>43220</v>
          </cell>
          <cell r="N64">
            <v>43220</v>
          </cell>
        </row>
        <row r="65">
          <cell r="B65">
            <v>1824</v>
          </cell>
          <cell r="C65" t="str">
            <v>MEGAVITRINA E OBRA</v>
          </cell>
          <cell r="D65" t="str">
            <v>AKTIVOS INMOBILIARIOS S.A.S.</v>
          </cell>
          <cell r="E65" t="str">
            <v>EJECUCIÓN</v>
          </cell>
          <cell r="F65" t="str">
            <v>GER</v>
          </cell>
          <cell r="G65">
            <v>484620800</v>
          </cell>
          <cell r="H65">
            <v>43238</v>
          </cell>
          <cell r="I65">
            <v>43252</v>
          </cell>
          <cell r="J65">
            <v>43252</v>
          </cell>
          <cell r="K65">
            <v>7</v>
          </cell>
          <cell r="L65">
            <v>7</v>
          </cell>
          <cell r="M65">
            <v>43465</v>
          </cell>
          <cell r="N65">
            <v>43465</v>
          </cell>
        </row>
        <row r="66">
          <cell r="B66">
            <v>1826</v>
          </cell>
          <cell r="C66" t="str">
            <v>CENTRO DE INVESTIGACIÓN DE BIOLOGÍA LA VEGA</v>
          </cell>
          <cell r="D66" t="str">
            <v>UNIVERSIDAD EL ROSARIO</v>
          </cell>
          <cell r="E66" t="str">
            <v>EJECUCIÓN</v>
          </cell>
          <cell r="F66" t="str">
            <v>INT</v>
          </cell>
          <cell r="G66">
            <v>93693125</v>
          </cell>
          <cell r="H66">
            <v>43171</v>
          </cell>
          <cell r="I66">
            <v>43171</v>
          </cell>
          <cell r="J66">
            <v>43171</v>
          </cell>
          <cell r="K66">
            <v>5</v>
          </cell>
          <cell r="L66">
            <v>5</v>
          </cell>
          <cell r="M66">
            <v>43324</v>
          </cell>
          <cell r="N66">
            <v>43324</v>
          </cell>
        </row>
        <row r="67">
          <cell r="B67">
            <v>1827</v>
          </cell>
        </row>
        <row r="68">
          <cell r="B68">
            <v>1854</v>
          </cell>
        </row>
        <row r="69">
          <cell r="B69">
            <v>1829</v>
          </cell>
          <cell r="C69" t="str">
            <v>EDIFICIO NUEVA SEDE CORPORATIVA CINECOLOMBIA</v>
          </cell>
          <cell r="D69" t="str">
            <v>OSPINAS &amp; CIA S.A.</v>
          </cell>
          <cell r="E69" t="str">
            <v>EJECUCIÓN</v>
          </cell>
          <cell r="F69" t="str">
            <v>INT</v>
          </cell>
          <cell r="G69">
            <v>2048981054.9495797</v>
          </cell>
          <cell r="H69">
            <v>43367</v>
          </cell>
          <cell r="I69">
            <v>43168</v>
          </cell>
          <cell r="J69">
            <v>43168</v>
          </cell>
          <cell r="K69">
            <v>28</v>
          </cell>
          <cell r="L69">
            <v>28</v>
          </cell>
          <cell r="M69">
            <v>44020</v>
          </cell>
          <cell r="N69">
            <v>44020</v>
          </cell>
        </row>
        <row r="70">
          <cell r="B70">
            <v>1830</v>
          </cell>
          <cell r="C70" t="str">
            <v>CENTRO MUNDIAL DE NEGOCIOS (URBANISMO) presup</v>
          </cell>
          <cell r="D70" t="str">
            <v>ALDEA PROYECTOS S.A.</v>
          </cell>
          <cell r="E70" t="str">
            <v>EJECUCIÓN</v>
          </cell>
          <cell r="F70" t="str">
            <v>PRES</v>
          </cell>
          <cell r="J70">
            <v>0</v>
          </cell>
          <cell r="K70">
            <v>5</v>
          </cell>
          <cell r="L70">
            <v>5</v>
          </cell>
          <cell r="M70">
            <v>151</v>
          </cell>
          <cell r="N70">
            <v>151</v>
          </cell>
        </row>
        <row r="71">
          <cell r="B71">
            <v>1831</v>
          </cell>
          <cell r="C71" t="str">
            <v>CENTRO MUNDIAL DE NEGOCIOS (URBANISMO)</v>
          </cell>
          <cell r="D71" t="str">
            <v>ALDEA PROYECTOS S.A.</v>
          </cell>
          <cell r="E71" t="str">
            <v>EJECUCIÓN</v>
          </cell>
          <cell r="F71" t="str">
            <v>INT</v>
          </cell>
          <cell r="G71">
            <v>415493821</v>
          </cell>
          <cell r="H71">
            <v>43370</v>
          </cell>
          <cell r="I71">
            <v>43370</v>
          </cell>
          <cell r="J71">
            <v>43370</v>
          </cell>
          <cell r="L71">
            <v>0</v>
          </cell>
        </row>
        <row r="72">
          <cell r="B72">
            <v>1832</v>
          </cell>
          <cell r="C72" t="str">
            <v>CICB (ETAPA INCENDIO)</v>
          </cell>
          <cell r="D72" t="str">
            <v>CAMARA DE COMERCIO DE BOGOTÁ</v>
          </cell>
          <cell r="E72" t="str">
            <v>EJECUCIÓN</v>
          </cell>
          <cell r="F72" t="str">
            <v>GER</v>
          </cell>
          <cell r="G72">
            <v>176361800</v>
          </cell>
          <cell r="H72">
            <v>43167</v>
          </cell>
          <cell r="I72">
            <v>43171</v>
          </cell>
          <cell r="J72">
            <v>43171</v>
          </cell>
          <cell r="K72">
            <v>4</v>
          </cell>
          <cell r="L72">
            <v>7</v>
          </cell>
          <cell r="M72">
            <v>43292</v>
          </cell>
          <cell r="N72">
            <v>43384</v>
          </cell>
        </row>
        <row r="73">
          <cell r="B73">
            <v>1837</v>
          </cell>
          <cell r="C73" t="str">
            <v>CEDI MERCADERIA IBAGUE</v>
          </cell>
          <cell r="D73" t="str">
            <v>FONDO INMOBILIARIO DE COLOMBIA</v>
          </cell>
          <cell r="E73" t="str">
            <v>EJECUCIÓN</v>
          </cell>
          <cell r="F73" t="str">
            <v>INT</v>
          </cell>
          <cell r="G73">
            <v>305429395</v>
          </cell>
          <cell r="H73">
            <v>43244</v>
          </cell>
          <cell r="I73">
            <v>43224</v>
          </cell>
          <cell r="J73">
            <v>43224</v>
          </cell>
          <cell r="K73">
            <v>14</v>
          </cell>
          <cell r="L73">
            <v>14</v>
          </cell>
          <cell r="M73">
            <v>43649</v>
          </cell>
          <cell r="N73">
            <v>43649</v>
          </cell>
        </row>
        <row r="74">
          <cell r="B74">
            <v>1838</v>
          </cell>
          <cell r="C74" t="str">
            <v>CASA LA BUHARDILLA INTERVENTORÍA</v>
          </cell>
          <cell r="D74" t="str">
            <v>COLEGIO MAYOR DE NUESTRA SEÑORA DEL ROSARIO</v>
          </cell>
          <cell r="E74" t="str">
            <v>EJECUCIÓN</v>
          </cell>
          <cell r="F74" t="str">
            <v>INT</v>
          </cell>
          <cell r="G74">
            <v>63389564</v>
          </cell>
          <cell r="H74">
            <v>43224</v>
          </cell>
          <cell r="I74">
            <v>43242</v>
          </cell>
          <cell r="J74">
            <v>43242</v>
          </cell>
          <cell r="K74">
            <v>4</v>
          </cell>
          <cell r="L74">
            <v>11.3</v>
          </cell>
          <cell r="M74">
            <v>43364</v>
          </cell>
          <cell r="N74">
            <v>43585</v>
          </cell>
        </row>
        <row r="75">
          <cell r="B75">
            <v>1838</v>
          </cell>
          <cell r="C75" t="str">
            <v>CASA LA BUHARDILLA SUPERVISIÓN</v>
          </cell>
          <cell r="D75" t="str">
            <v>COLEGIO MAYOR DE NUESTRA SEÑORA DEL ROSARIO</v>
          </cell>
          <cell r="E75" t="str">
            <v>EN LIQUIDACIÓN</v>
          </cell>
          <cell r="F75" t="str">
            <v>SUP</v>
          </cell>
          <cell r="G75">
            <v>9520000</v>
          </cell>
          <cell r="H75">
            <v>43245</v>
          </cell>
          <cell r="I75">
            <v>43241</v>
          </cell>
          <cell r="J75">
            <v>43241</v>
          </cell>
          <cell r="K75">
            <v>4</v>
          </cell>
          <cell r="L75">
            <v>5.3666666666666671</v>
          </cell>
          <cell r="M75">
            <v>43363</v>
          </cell>
          <cell r="N75">
            <v>43404</v>
          </cell>
        </row>
        <row r="76">
          <cell r="B76">
            <v>1845</v>
          </cell>
          <cell r="C76" t="str">
            <v>CAMBIO CUBIERTAS DEL CENTRO COMERCIAL ANDINO</v>
          </cell>
          <cell r="D76" t="str">
            <v>CENTRO COMERCIAL Y DE NEGOCIOS ANDINO</v>
          </cell>
          <cell r="E76" t="str">
            <v>EN LIQUIDACIÓN</v>
          </cell>
          <cell r="F76" t="str">
            <v>GER</v>
          </cell>
          <cell r="G76">
            <v>172960760</v>
          </cell>
          <cell r="H76">
            <v>43205</v>
          </cell>
          <cell r="I76">
            <v>43323</v>
          </cell>
          <cell r="J76">
            <v>43323</v>
          </cell>
          <cell r="K76">
            <v>5</v>
          </cell>
          <cell r="L76">
            <v>5</v>
          </cell>
          <cell r="M76">
            <v>43475</v>
          </cell>
          <cell r="N76">
            <v>43475</v>
          </cell>
        </row>
        <row r="77">
          <cell r="B77">
            <v>1846</v>
          </cell>
          <cell r="C77" t="str">
            <v>URBANISMO  PLAZA CLARO CONVENIO IDU 1457</v>
          </cell>
          <cell r="D77" t="str">
            <v>COMUNICACIÓN CELULAR S.A. COMCEL S.A</v>
          </cell>
          <cell r="E77" t="str">
            <v>EJECUCIÓN</v>
          </cell>
          <cell r="F77" t="str">
            <v>INT</v>
          </cell>
          <cell r="G77">
            <v>438160539</v>
          </cell>
          <cell r="H77">
            <v>43252</v>
          </cell>
          <cell r="I77">
            <v>43252</v>
          </cell>
          <cell r="J77">
            <v>43252</v>
          </cell>
          <cell r="K77">
            <v>4.5</v>
          </cell>
          <cell r="L77">
            <v>4.5</v>
          </cell>
          <cell r="M77">
            <v>43388</v>
          </cell>
          <cell r="N77">
            <v>43388</v>
          </cell>
        </row>
        <row r="78">
          <cell r="B78">
            <v>1848</v>
          </cell>
          <cell r="C78" t="str">
            <v>REMODELACION OFICINAS BID PISO 20</v>
          </cell>
          <cell r="D78" t="str">
            <v>BANCO INTERAMERICANO DE DESARROLLO</v>
          </cell>
          <cell r="E78" t="str">
            <v>EJECUCIÓN</v>
          </cell>
          <cell r="F78" t="str">
            <v>INT</v>
          </cell>
          <cell r="G78">
            <v>181253858</v>
          </cell>
          <cell r="H78">
            <v>43238</v>
          </cell>
          <cell r="I78">
            <v>43238</v>
          </cell>
          <cell r="J78">
            <v>43238</v>
          </cell>
          <cell r="K78">
            <v>14</v>
          </cell>
          <cell r="L78">
            <v>14</v>
          </cell>
          <cell r="M78">
            <v>43663</v>
          </cell>
          <cell r="N78">
            <v>43663</v>
          </cell>
        </row>
        <row r="79">
          <cell r="B79">
            <v>1849</v>
          </cell>
          <cell r="C79" t="str">
            <v>ZONAS EXTERIORES CENTRO COMERCIAL ANDINO</v>
          </cell>
          <cell r="D79" t="str">
            <v>CENTRO COMERCIAL Y DE NEGOCIOS ANDINO</v>
          </cell>
          <cell r="E79" t="str">
            <v>EN LIQUIDACIÓN</v>
          </cell>
          <cell r="F79" t="str">
            <v>GER</v>
          </cell>
          <cell r="G79">
            <v>68769400</v>
          </cell>
          <cell r="H79">
            <v>43270</v>
          </cell>
          <cell r="I79">
            <v>43323</v>
          </cell>
          <cell r="J79">
            <v>43323</v>
          </cell>
          <cell r="K79">
            <v>4</v>
          </cell>
          <cell r="L79">
            <v>4</v>
          </cell>
          <cell r="M79">
            <v>43444</v>
          </cell>
          <cell r="N79">
            <v>43444</v>
          </cell>
        </row>
        <row r="80">
          <cell r="B80">
            <v>1850</v>
          </cell>
          <cell r="C80" t="str">
            <v>RECONSTRUCCIÓN DE LOS BAÑOS DEL CENTRO COMERCIAL ANDINO</v>
          </cell>
          <cell r="D80" t="str">
            <v>CENTRO COMERCIAL Y DE NEGOCIOS ANDINO</v>
          </cell>
          <cell r="E80" t="str">
            <v>EN LIQUIDACIÓN</v>
          </cell>
          <cell r="F80" t="str">
            <v>GER</v>
          </cell>
          <cell r="G80">
            <v>55049790</v>
          </cell>
          <cell r="H80">
            <v>43259</v>
          </cell>
          <cell r="I80">
            <v>43323</v>
          </cell>
          <cell r="J80">
            <v>43323</v>
          </cell>
          <cell r="K80">
            <v>3</v>
          </cell>
          <cell r="L80">
            <v>3</v>
          </cell>
          <cell r="M80">
            <v>43414</v>
          </cell>
          <cell r="N80">
            <v>43414</v>
          </cell>
        </row>
        <row r="81">
          <cell r="B81">
            <v>1854</v>
          </cell>
        </row>
        <row r="82">
          <cell r="B82">
            <v>1856</v>
          </cell>
          <cell r="C82" t="str">
            <v>DISTRITO 90</v>
          </cell>
          <cell r="D82" t="str">
            <v>IMPULSO URBANO S.A.S.</v>
          </cell>
          <cell r="E82" t="str">
            <v>EJECUCIÓN</v>
          </cell>
          <cell r="F82" t="str">
            <v>INT</v>
          </cell>
          <cell r="G82">
            <v>1537145968</v>
          </cell>
          <cell r="H82">
            <v>43377</v>
          </cell>
          <cell r="I82">
            <v>43282</v>
          </cell>
          <cell r="J82">
            <v>43282</v>
          </cell>
          <cell r="K82">
            <v>32</v>
          </cell>
          <cell r="L82">
            <v>32</v>
          </cell>
          <cell r="M82">
            <v>44255</v>
          </cell>
          <cell r="N82">
            <v>44255</v>
          </cell>
        </row>
        <row r="83">
          <cell r="B83">
            <v>1857</v>
          </cell>
          <cell r="C83" t="str">
            <v>COLPATRIA ALAMEDA SAN DIEGO</v>
          </cell>
          <cell r="D83" t="str">
            <v>Constructora Colpatria S.A.</v>
          </cell>
          <cell r="E83" t="str">
            <v>EJECUCIÓN</v>
          </cell>
          <cell r="F83" t="str">
            <v>SUP</v>
          </cell>
          <cell r="G83">
            <v>147000000</v>
          </cell>
          <cell r="H83">
            <v>43329</v>
          </cell>
          <cell r="I83">
            <v>43329</v>
          </cell>
          <cell r="J83">
            <v>43329</v>
          </cell>
          <cell r="K83">
            <v>5</v>
          </cell>
          <cell r="L83">
            <v>14</v>
          </cell>
          <cell r="M83">
            <v>43481</v>
          </cell>
          <cell r="N83">
            <v>43754</v>
          </cell>
        </row>
        <row r="84">
          <cell r="B84">
            <v>1858</v>
          </cell>
          <cell r="C84" t="str">
            <v>EDIFICIO DE DIRECCION GENERAL BANCO AGRARIO</v>
          </cell>
          <cell r="D84" t="str">
            <v>BANCO AGRARIO DE COLOMBIA S.A.</v>
          </cell>
          <cell r="E84" t="str">
            <v>EJECUCIÓN</v>
          </cell>
          <cell r="F84" t="str">
            <v>INT</v>
          </cell>
          <cell r="G84">
            <v>1317799735</v>
          </cell>
          <cell r="H84">
            <v>43293</v>
          </cell>
          <cell r="I84">
            <v>43311</v>
          </cell>
          <cell r="J84">
            <v>43311</v>
          </cell>
          <cell r="K84">
            <v>14</v>
          </cell>
          <cell r="L84">
            <v>14</v>
          </cell>
          <cell r="M84">
            <v>43737</v>
          </cell>
          <cell r="N84">
            <v>43737</v>
          </cell>
        </row>
        <row r="85">
          <cell r="B85">
            <v>1860</v>
          </cell>
          <cell r="C85" t="str">
            <v>EDIFICIO 593</v>
          </cell>
          <cell r="D85" t="str">
            <v>PROMOTORA A. COHEN LTDA</v>
          </cell>
          <cell r="E85" t="str">
            <v>EJECUCIÓN</v>
          </cell>
          <cell r="F85" t="str">
            <v>INT</v>
          </cell>
          <cell r="G85">
            <v>714738871</v>
          </cell>
          <cell r="H85">
            <v>43307</v>
          </cell>
          <cell r="I85">
            <v>43315</v>
          </cell>
          <cell r="J85">
            <v>43315</v>
          </cell>
          <cell r="K85">
            <v>33</v>
          </cell>
          <cell r="L85">
            <v>33</v>
          </cell>
          <cell r="M85">
            <v>44318</v>
          </cell>
          <cell r="N85">
            <v>44318</v>
          </cell>
        </row>
        <row r="86">
          <cell r="B86">
            <v>1861</v>
          </cell>
          <cell r="C86" t="str">
            <v>PRIMERA ETAPA UNIVERSITARIO SAN DAMIAN</v>
          </cell>
          <cell r="D86" t="str">
            <v>INSTITUCION UNIVERSITARIA CENTRO DE ESTUDIOS SUPERIORES MARIA GORETTI  (San Juan de Pasto)</v>
          </cell>
          <cell r="E86" t="str">
            <v>EJECUCIÓN</v>
          </cell>
          <cell r="F86" t="str">
            <v>GER</v>
          </cell>
          <cell r="G86">
            <v>3627537015</v>
          </cell>
          <cell r="H86">
            <v>43361</v>
          </cell>
          <cell r="I86">
            <v>43370</v>
          </cell>
          <cell r="J86">
            <v>43370</v>
          </cell>
          <cell r="K86">
            <v>27</v>
          </cell>
          <cell r="L86">
            <v>27</v>
          </cell>
          <cell r="M86">
            <v>44191</v>
          </cell>
          <cell r="N86">
            <v>44191</v>
          </cell>
        </row>
        <row r="87">
          <cell r="B87">
            <v>1866</v>
          </cell>
          <cell r="C87" t="str">
            <v>COLPATRIA LA FELICIDAD EL OASIS</v>
          </cell>
          <cell r="D87" t="str">
            <v>CONSTRUCORA COLPATRIA S.A.S.</v>
          </cell>
          <cell r="E87" t="str">
            <v>POR INICIAR</v>
          </cell>
          <cell r="F87" t="str">
            <v>SUP</v>
          </cell>
          <cell r="J87">
            <v>0</v>
          </cell>
          <cell r="L87">
            <v>0</v>
          </cell>
          <cell r="M87">
            <v>-1</v>
          </cell>
          <cell r="N87">
            <v>-1</v>
          </cell>
        </row>
        <row r="88">
          <cell r="B88">
            <v>1867</v>
          </cell>
          <cell r="C88" t="str">
            <v>COLPATRIA LA FELICIDAD LA SENDA</v>
          </cell>
          <cell r="D88" t="str">
            <v>CONSTRUCORA COLPATRIA S.A.S.</v>
          </cell>
          <cell r="E88" t="str">
            <v>POR INICIAR</v>
          </cell>
          <cell r="F88" t="str">
            <v>SUP</v>
          </cell>
          <cell r="J88">
            <v>0</v>
          </cell>
          <cell r="L88">
            <v>0</v>
          </cell>
          <cell r="M88">
            <v>-1</v>
          </cell>
          <cell r="N88">
            <v>-1</v>
          </cell>
        </row>
        <row r="89">
          <cell r="B89">
            <v>1869</v>
          </cell>
          <cell r="C89" t="str">
            <v>COLPATRIA LA FELICIDAD LOS CERROS TORRE 2</v>
          </cell>
          <cell r="D89" t="str">
            <v>CONSTRUCORA COLPATRIA S.A.S.</v>
          </cell>
          <cell r="E89" t="str">
            <v>POR INICIAR</v>
          </cell>
          <cell r="F89" t="str">
            <v>SUP</v>
          </cell>
          <cell r="J89">
            <v>0</v>
          </cell>
          <cell r="L89">
            <v>0</v>
          </cell>
          <cell r="M89">
            <v>-1</v>
          </cell>
          <cell r="N89">
            <v>-1</v>
          </cell>
        </row>
        <row r="90">
          <cell r="B90">
            <v>1870</v>
          </cell>
          <cell r="C90" t="str">
            <v>COLPATRIA LA FELICIDAD LOS CERROS TORRE 1</v>
          </cell>
          <cell r="D90" t="str">
            <v>CONSTRUCORA COLPATRIA S.A.S.</v>
          </cell>
          <cell r="E90" t="str">
            <v>POR INICIAR</v>
          </cell>
          <cell r="F90" t="str">
            <v>SUP</v>
          </cell>
          <cell r="J90">
            <v>0</v>
          </cell>
          <cell r="L90">
            <v>0</v>
          </cell>
          <cell r="M90">
            <v>-1</v>
          </cell>
          <cell r="N90">
            <v>-1</v>
          </cell>
        </row>
        <row r="91">
          <cell r="B91">
            <v>1873</v>
          </cell>
          <cell r="C91" t="str">
            <v>CALLE 77</v>
          </cell>
          <cell r="D91" t="str">
            <v>IC CONSTRUCTORA</v>
          </cell>
          <cell r="E91" t="str">
            <v>EJECUCIÓN</v>
          </cell>
          <cell r="F91" t="str">
            <v>INT</v>
          </cell>
          <cell r="G91">
            <v>335861272</v>
          </cell>
          <cell r="H91">
            <v>43321</v>
          </cell>
          <cell r="I91">
            <v>43353</v>
          </cell>
          <cell r="J91">
            <v>43353</v>
          </cell>
          <cell r="K91">
            <v>17</v>
          </cell>
          <cell r="L91">
            <v>17</v>
          </cell>
          <cell r="M91">
            <v>43870</v>
          </cell>
          <cell r="N91">
            <v>43870</v>
          </cell>
        </row>
        <row r="92">
          <cell r="B92">
            <v>1874</v>
          </cell>
          <cell r="C92" t="str">
            <v>REMODELACION CEDIS HOMECENTER FUNZA</v>
          </cell>
          <cell r="D92" t="str">
            <v>SODIMAC COLOMBIA S.A.</v>
          </cell>
          <cell r="E92" t="str">
            <v>EJECUCIÓN</v>
          </cell>
          <cell r="F92" t="str">
            <v>INT</v>
          </cell>
          <cell r="G92">
            <v>600682540</v>
          </cell>
          <cell r="H92">
            <v>43348</v>
          </cell>
          <cell r="I92">
            <v>43348</v>
          </cell>
          <cell r="J92">
            <v>43348</v>
          </cell>
          <cell r="K92">
            <v>14</v>
          </cell>
          <cell r="L92">
            <v>14</v>
          </cell>
          <cell r="M92">
            <v>43773</v>
          </cell>
          <cell r="N92">
            <v>43773</v>
          </cell>
        </row>
        <row r="93">
          <cell r="B93">
            <v>1875</v>
          </cell>
          <cell r="C93" t="str">
            <v>EDIFICIO EL COUNTRY</v>
          </cell>
          <cell r="D93" t="str">
            <v xml:space="preserve">CLINICA DEL COUNTRY </v>
          </cell>
          <cell r="E93" t="str">
            <v>EN LIQUIDACIÓN</v>
          </cell>
          <cell r="F93" t="str">
            <v>INT</v>
          </cell>
          <cell r="G93">
            <v>89731022</v>
          </cell>
          <cell r="H93">
            <v>43300</v>
          </cell>
          <cell r="I93">
            <v>43300</v>
          </cell>
          <cell r="J93">
            <v>43300</v>
          </cell>
          <cell r="K93">
            <v>5</v>
          </cell>
          <cell r="L93">
            <v>5</v>
          </cell>
          <cell r="M93">
            <v>43452</v>
          </cell>
          <cell r="N93">
            <v>43452</v>
          </cell>
        </row>
        <row r="94">
          <cell r="B94">
            <v>1877</v>
          </cell>
          <cell r="C94" t="str">
            <v>REMODELACION CENTRO COMERCIAL PLAZA DE LAS AMERICAS 44A</v>
          </cell>
          <cell r="D94" t="str">
            <v>CENTRO COMERCIAL PLAZA DE LAS AMERICAS</v>
          </cell>
          <cell r="E94" t="str">
            <v>EJECUCIÓN</v>
          </cell>
          <cell r="F94" t="str">
            <v>INT</v>
          </cell>
          <cell r="G94">
            <v>1474523167</v>
          </cell>
          <cell r="H94">
            <v>43381</v>
          </cell>
          <cell r="I94">
            <v>43467</v>
          </cell>
          <cell r="J94">
            <v>43467</v>
          </cell>
          <cell r="K94">
            <v>13</v>
          </cell>
          <cell r="L94">
            <v>13</v>
          </cell>
          <cell r="M94">
            <v>43862</v>
          </cell>
          <cell r="N94">
            <v>43862</v>
          </cell>
        </row>
        <row r="95">
          <cell r="B95">
            <v>1880</v>
          </cell>
          <cell r="C95" t="str">
            <v>REPARACIÓN CASAS CC MALL PLAZA MANIZALES</v>
          </cell>
          <cell r="D95" t="str">
            <v>CENTRO COMERCIAL MALL PLAZA  MANIZALES</v>
          </cell>
          <cell r="E95" t="str">
            <v>EJECUCIÓN</v>
          </cell>
          <cell r="F95" t="str">
            <v>INT</v>
          </cell>
          <cell r="G95">
            <v>218417446</v>
          </cell>
          <cell r="H95">
            <v>43382</v>
          </cell>
          <cell r="I95">
            <v>43374</v>
          </cell>
          <cell r="J95">
            <v>43374</v>
          </cell>
          <cell r="K95">
            <v>9</v>
          </cell>
          <cell r="L95">
            <v>9</v>
          </cell>
          <cell r="M95">
            <v>43646</v>
          </cell>
          <cell r="N95">
            <v>43646</v>
          </cell>
        </row>
        <row r="96">
          <cell r="B96">
            <v>1881</v>
          </cell>
          <cell r="C96" t="str">
            <v>HOTEL IBIS BUDGET MARLY</v>
          </cell>
          <cell r="D96" t="str">
            <v>ARPRO ARQUITECTOS INGENIEROS S.A.</v>
          </cell>
          <cell r="E96" t="str">
            <v>EJECUCIÓN</v>
          </cell>
          <cell r="F96" t="str">
            <v>INT</v>
          </cell>
          <cell r="G96">
            <v>415493821</v>
          </cell>
          <cell r="H96">
            <v>43370</v>
          </cell>
          <cell r="I96">
            <v>43375</v>
          </cell>
          <cell r="J96">
            <v>43375</v>
          </cell>
          <cell r="K96">
            <v>23</v>
          </cell>
          <cell r="L96">
            <v>23</v>
          </cell>
          <cell r="M96">
            <v>44075</v>
          </cell>
          <cell r="N96">
            <v>44075</v>
          </cell>
        </row>
        <row r="97">
          <cell r="B97">
            <v>1882</v>
          </cell>
          <cell r="C97" t="str">
            <v>INTEGRACIÓN HOSPITAL UNIVERSITARIO CONT 3</v>
          </cell>
          <cell r="D97" t="str">
            <v xml:space="preserve">FUNDACIÓN SANTA FE  DE BOGOTA </v>
          </cell>
          <cell r="E97" t="str">
            <v>EJECUCIÓN</v>
          </cell>
          <cell r="F97" t="str">
            <v>GER</v>
          </cell>
          <cell r="G97">
            <v>214412247</v>
          </cell>
          <cell r="I97">
            <v>43282</v>
          </cell>
          <cell r="J97">
            <v>43282</v>
          </cell>
          <cell r="K97">
            <v>8</v>
          </cell>
          <cell r="L97">
            <v>8</v>
          </cell>
          <cell r="M97">
            <v>43524</v>
          </cell>
          <cell r="N97">
            <v>43524</v>
          </cell>
        </row>
        <row r="98">
          <cell r="B98">
            <v>1882</v>
          </cell>
          <cell r="C98" t="str">
            <v>INTEGRACIÓN HOSPITAL UNIVERSITARIO CONT 1</v>
          </cell>
          <cell r="D98" t="str">
            <v xml:space="preserve">FUNDACIÓN SANTA FE  DE BOGOTA </v>
          </cell>
          <cell r="E98" t="str">
            <v>EN LIQUIDACIÓN</v>
          </cell>
          <cell r="F98" t="str">
            <v>GER</v>
          </cell>
          <cell r="G98">
            <v>659997015</v>
          </cell>
          <cell r="H98">
            <v>42824</v>
          </cell>
          <cell r="I98">
            <v>42751</v>
          </cell>
          <cell r="J98">
            <v>42751</v>
          </cell>
          <cell r="K98">
            <v>15</v>
          </cell>
          <cell r="L98">
            <v>15</v>
          </cell>
          <cell r="M98">
            <v>43205</v>
          </cell>
          <cell r="N98">
            <v>43205</v>
          </cell>
        </row>
        <row r="99">
          <cell r="B99">
            <v>1882</v>
          </cell>
          <cell r="C99" t="str">
            <v>INTEGRACIÓN HOSPITAL UNIVERSITARIO CONT 2</v>
          </cell>
          <cell r="D99" t="str">
            <v xml:space="preserve">FUNDACIÓN SANTA FE  DE BOGOTA </v>
          </cell>
          <cell r="E99" t="str">
            <v>EN LIQUIDACIÓN</v>
          </cell>
          <cell r="F99" t="str">
            <v>GER</v>
          </cell>
          <cell r="G99">
            <v>58312009</v>
          </cell>
          <cell r="H99">
            <v>43311</v>
          </cell>
          <cell r="I99">
            <v>43206</v>
          </cell>
          <cell r="J99">
            <v>43206</v>
          </cell>
          <cell r="K99">
            <v>2.5</v>
          </cell>
          <cell r="L99">
            <v>2.5</v>
          </cell>
          <cell r="M99">
            <v>43281</v>
          </cell>
          <cell r="N99">
            <v>43281</v>
          </cell>
        </row>
        <row r="100">
          <cell r="B100">
            <v>1883</v>
          </cell>
          <cell r="C100" t="str">
            <v>NUESTRO BOGOTÁ</v>
          </cell>
          <cell r="D100" t="str">
            <v>PEI ASSET MANAGEMENT</v>
          </cell>
          <cell r="E100" t="str">
            <v>EJECUCIÓN</v>
          </cell>
          <cell r="F100" t="str">
            <v>VEEDURIA TÉCNICA</v>
          </cell>
          <cell r="G100">
            <v>286423623.43000001</v>
          </cell>
          <cell r="H100">
            <v>43455</v>
          </cell>
          <cell r="I100">
            <v>43406</v>
          </cell>
          <cell r="J100">
            <v>43406</v>
          </cell>
          <cell r="K100">
            <v>25.966666666666665</v>
          </cell>
          <cell r="L100">
            <v>25.966666666666665</v>
          </cell>
          <cell r="M100">
            <v>44195</v>
          </cell>
          <cell r="N100">
            <v>44195</v>
          </cell>
        </row>
        <row r="101">
          <cell r="B101">
            <v>1884</v>
          </cell>
          <cell r="C101" t="str">
            <v>NUESTRO CARTAGO</v>
          </cell>
          <cell r="D101" t="str">
            <v>PEI ASSET MANAGEMENT</v>
          </cell>
          <cell r="E101" t="str">
            <v>EJECUCIÓN</v>
          </cell>
          <cell r="F101" t="str">
            <v>VEEDURIA TÉCNICA</v>
          </cell>
          <cell r="G101">
            <v>114992306.91</v>
          </cell>
          <cell r="H101">
            <v>43455</v>
          </cell>
          <cell r="I101">
            <v>43419</v>
          </cell>
          <cell r="J101">
            <v>43419</v>
          </cell>
          <cell r="K101">
            <v>10.533333333333333</v>
          </cell>
          <cell r="L101">
            <v>10.533333333333333</v>
          </cell>
          <cell r="M101">
            <v>43738</v>
          </cell>
          <cell r="N101">
            <v>43738</v>
          </cell>
        </row>
        <row r="102">
          <cell r="B102">
            <v>1887</v>
          </cell>
          <cell r="C102" t="str">
            <v>EDIFICIO DE PREESCOLAR DEL COLEGIO ANGLO COLOMBIANO</v>
          </cell>
          <cell r="D102" t="str">
            <v>EXACTA PROYECTO TOTAL S.A.</v>
          </cell>
          <cell r="E102" t="str">
            <v>EJECUCIÓN</v>
          </cell>
          <cell r="F102" t="str">
            <v>PRES</v>
          </cell>
          <cell r="G102">
            <v>17000000</v>
          </cell>
          <cell r="H102">
            <v>43417</v>
          </cell>
          <cell r="I102">
            <v>43441</v>
          </cell>
          <cell r="J102">
            <v>43441</v>
          </cell>
          <cell r="K102">
            <v>3.4333333333333336</v>
          </cell>
          <cell r="L102">
            <v>3.4333333333333336</v>
          </cell>
          <cell r="M102">
            <v>43543</v>
          </cell>
          <cell r="N102">
            <v>43543</v>
          </cell>
        </row>
        <row r="103">
          <cell r="B103">
            <v>1888</v>
          </cell>
          <cell r="C103" t="str">
            <v>BODEGA TECNINTEGRAL</v>
          </cell>
          <cell r="D103" t="str">
            <v>TECNINTEGRAL S.A.S.</v>
          </cell>
          <cell r="E103" t="str">
            <v>SUSPENDIDO</v>
          </cell>
          <cell r="F103" t="str">
            <v>GER</v>
          </cell>
          <cell r="G103">
            <v>517148443</v>
          </cell>
          <cell r="J103">
            <v>0</v>
          </cell>
          <cell r="K103">
            <v>16</v>
          </cell>
          <cell r="L103">
            <v>16</v>
          </cell>
          <cell r="M103">
            <v>485</v>
          </cell>
          <cell r="N103">
            <v>485</v>
          </cell>
        </row>
        <row r="104">
          <cell r="B104">
            <v>1889</v>
          </cell>
          <cell r="C104" t="str">
            <v>GIMNASIO MODERNO</v>
          </cell>
          <cell r="D104" t="str">
            <v>POLIDEPORTIVO GIMNASIO MODERNO</v>
          </cell>
          <cell r="E104" t="str">
            <v>EJECUCIÓN</v>
          </cell>
          <cell r="F104" t="str">
            <v>PRES</v>
          </cell>
          <cell r="J104">
            <v>0</v>
          </cell>
        </row>
        <row r="105">
          <cell r="B105">
            <v>1890</v>
          </cell>
          <cell r="C105" t="str">
            <v>CENTRO CÍVICO UNIANDES</v>
          </cell>
          <cell r="D105" t="str">
            <v>UNIVERSIDAD DE LOS ANDES</v>
          </cell>
          <cell r="E105" t="str">
            <v>EJECUCIÓN</v>
          </cell>
          <cell r="F105" t="str">
            <v>INT</v>
          </cell>
          <cell r="G105">
            <v>860247406</v>
          </cell>
          <cell r="J105">
            <v>0</v>
          </cell>
          <cell r="K105">
            <v>24</v>
          </cell>
          <cell r="L105">
            <v>24</v>
          </cell>
          <cell r="M105">
            <v>730</v>
          </cell>
          <cell r="N105">
            <v>730</v>
          </cell>
        </row>
        <row r="106">
          <cell r="B106">
            <v>1891</v>
          </cell>
          <cell r="C106" t="str">
            <v>PLAZA DE LAS AMÉRICAS TORRES 3 Y 4</v>
          </cell>
          <cell r="D106" t="str">
            <v>CENTRO COMERCIAL PLAZA DE LAS AMERICAS</v>
          </cell>
          <cell r="E106" t="str">
            <v>EJECUCIÓN</v>
          </cell>
          <cell r="F106" t="str">
            <v>INT</v>
          </cell>
          <cell r="G106">
            <v>1409324471</v>
          </cell>
          <cell r="H106">
            <v>43488</v>
          </cell>
          <cell r="I106">
            <v>43479</v>
          </cell>
          <cell r="J106">
            <v>43479</v>
          </cell>
          <cell r="K106">
            <v>25</v>
          </cell>
          <cell r="L106">
            <v>25</v>
          </cell>
          <cell r="M106">
            <v>44240</v>
          </cell>
          <cell r="N106">
            <v>44240</v>
          </cell>
        </row>
        <row r="107">
          <cell r="B107">
            <v>1892</v>
          </cell>
          <cell r="C107" t="str">
            <v>TERRAZA ACCESO LOBBY TEATRO MAYOR JULIO MARIO SANTO DOMINGO</v>
          </cell>
          <cell r="D107" t="str">
            <v>TEATRO MAYOR JULIO MARIO SANTO DOMINGO</v>
          </cell>
          <cell r="E107" t="str">
            <v>EJECUCIÓN</v>
          </cell>
          <cell r="F107" t="str">
            <v>PRES</v>
          </cell>
          <cell r="G107">
            <v>6300000</v>
          </cell>
          <cell r="H107">
            <v>43488</v>
          </cell>
          <cell r="I107">
            <v>43488</v>
          </cell>
          <cell r="J107">
            <v>43488</v>
          </cell>
          <cell r="K107">
            <v>6</v>
          </cell>
          <cell r="L107">
            <v>6</v>
          </cell>
          <cell r="M107">
            <v>43668</v>
          </cell>
          <cell r="N107">
            <v>43668</v>
          </cell>
        </row>
        <row r="108">
          <cell r="B108">
            <v>1893</v>
          </cell>
          <cell r="C108" t="str">
            <v>MALL PLAZA CALI</v>
          </cell>
          <cell r="D108" t="str">
            <v>MALL PLAZA COLOMBIA S.A.S.</v>
          </cell>
          <cell r="E108" t="str">
            <v>EJECUCIÓN</v>
          </cell>
          <cell r="F108" t="str">
            <v>INT</v>
          </cell>
          <cell r="G108">
            <v>574165219</v>
          </cell>
          <cell r="H108">
            <v>43486</v>
          </cell>
          <cell r="J108">
            <v>43486</v>
          </cell>
          <cell r="K108">
            <v>15</v>
          </cell>
          <cell r="L108">
            <v>15</v>
          </cell>
          <cell r="M108">
            <v>43941</v>
          </cell>
          <cell r="N108">
            <v>43941</v>
          </cell>
        </row>
        <row r="109">
          <cell r="B109" t="str">
            <v>VARIOS1</v>
          </cell>
          <cell r="C109" t="str">
            <v>COLORE 2018</v>
          </cell>
          <cell r="D109" t="str">
            <v>ARTURO CALLE</v>
          </cell>
          <cell r="E109" t="str">
            <v>EN LIQUIDACIÓN</v>
          </cell>
          <cell r="F109" t="str">
            <v>GER</v>
          </cell>
          <cell r="G109">
            <v>500000000</v>
          </cell>
          <cell r="H109">
            <v>43159</v>
          </cell>
          <cell r="I109">
            <v>43186</v>
          </cell>
          <cell r="J109">
            <v>43186</v>
          </cell>
          <cell r="K109">
            <v>9.1333333333333329</v>
          </cell>
          <cell r="L109">
            <v>9.1333333333333329</v>
          </cell>
          <cell r="M109">
            <v>43464</v>
          </cell>
          <cell r="N109">
            <v>43464</v>
          </cell>
        </row>
        <row r="110">
          <cell r="B110" t="str">
            <v>VARIOS2</v>
          </cell>
          <cell r="C110" t="str">
            <v>ARTURO CALLE 2018</v>
          </cell>
          <cell r="D110" t="str">
            <v>ARTURO CALLE</v>
          </cell>
          <cell r="E110" t="str">
            <v>EN LIQUIDACIÓN</v>
          </cell>
          <cell r="F110" t="str">
            <v>GER</v>
          </cell>
          <cell r="G110">
            <v>500000000</v>
          </cell>
          <cell r="H110">
            <v>43159</v>
          </cell>
          <cell r="I110">
            <v>43186</v>
          </cell>
          <cell r="J110">
            <v>43186</v>
          </cell>
          <cell r="K110">
            <v>9.1333333333333329</v>
          </cell>
          <cell r="L110">
            <v>9.1333333333333329</v>
          </cell>
          <cell r="M110">
            <v>43464</v>
          </cell>
          <cell r="N110">
            <v>43464</v>
          </cell>
        </row>
        <row r="111">
          <cell r="B111" t="str">
            <v>VARIOS3</v>
          </cell>
          <cell r="C111" t="str">
            <v>ARTURO CALLE 2019</v>
          </cell>
          <cell r="D111" t="str">
            <v>ARTURO CALLE</v>
          </cell>
          <cell r="E111" t="str">
            <v>EJECUCIÓN</v>
          </cell>
          <cell r="F111" t="str">
            <v>GER</v>
          </cell>
          <cell r="J111">
            <v>0</v>
          </cell>
          <cell r="L111">
            <v>0</v>
          </cell>
          <cell r="M111">
            <v>-1</v>
          </cell>
          <cell r="N111">
            <v>-1</v>
          </cell>
        </row>
        <row r="112">
          <cell r="B112">
            <v>1894</v>
          </cell>
          <cell r="C112" t="str">
            <v>BID PISO 3</v>
          </cell>
          <cell r="D112" t="str">
            <v>CORPORATE SERVICES PROJECT MANAGER</v>
          </cell>
          <cell r="E112" t="str">
            <v>EN LIQUIDACIÓN</v>
          </cell>
          <cell r="F112" t="str">
            <v>INT</v>
          </cell>
          <cell r="G112">
            <v>7107049</v>
          </cell>
          <cell r="H112">
            <v>43466</v>
          </cell>
          <cell r="I112">
            <v>43466</v>
          </cell>
          <cell r="J112">
            <v>43466</v>
          </cell>
          <cell r="K112">
            <v>1</v>
          </cell>
          <cell r="L112">
            <v>1</v>
          </cell>
          <cell r="M112">
            <v>43496</v>
          </cell>
          <cell r="N112">
            <v>43496</v>
          </cell>
        </row>
        <row r="113">
          <cell r="B113">
            <v>1895</v>
          </cell>
          <cell r="C113" t="str">
            <v>CLÍNICA DEL COUNTRY PISO 6</v>
          </cell>
          <cell r="D113" t="str">
            <v>ADMINISTRADORA COUNTRY</v>
          </cell>
          <cell r="E113" t="str">
            <v>SUSPENDIDO</v>
          </cell>
          <cell r="F113" t="str">
            <v>INT</v>
          </cell>
          <cell r="G113">
            <v>44399969</v>
          </cell>
          <cell r="H113">
            <v>43452</v>
          </cell>
          <cell r="I113">
            <v>43452</v>
          </cell>
          <cell r="J113">
            <v>43452</v>
          </cell>
          <cell r="K113">
            <v>2.4300000000000002</v>
          </cell>
          <cell r="L113">
            <v>2.4300000000000002</v>
          </cell>
          <cell r="M113">
            <v>43525</v>
          </cell>
          <cell r="N113">
            <v>43525</v>
          </cell>
        </row>
        <row r="114">
          <cell r="C114" t="str">
            <v>LOCAL NATGEO</v>
          </cell>
          <cell r="E114" t="str">
            <v>SUSPENDIDO</v>
          </cell>
          <cell r="F114" t="str">
            <v>PRES</v>
          </cell>
          <cell r="G114">
            <v>0</v>
          </cell>
          <cell r="J114">
            <v>0</v>
          </cell>
          <cell r="L114">
            <v>0</v>
          </cell>
          <cell r="M114">
            <v>-1</v>
          </cell>
          <cell r="N114">
            <v>-1</v>
          </cell>
        </row>
        <row r="115">
          <cell r="B115">
            <v>1897</v>
          </cell>
          <cell r="C115" t="str">
            <v>Pres. COLEGIO HELVETIA</v>
          </cell>
          <cell r="E115" t="str">
            <v>EJECUCIÓN</v>
          </cell>
          <cell r="F115" t="str">
            <v>PRES</v>
          </cell>
          <cell r="G115">
            <v>0</v>
          </cell>
          <cell r="J115">
            <v>0</v>
          </cell>
          <cell r="L115">
            <v>0</v>
          </cell>
          <cell r="M115">
            <v>-1</v>
          </cell>
          <cell r="N115">
            <v>-1</v>
          </cell>
        </row>
        <row r="116">
          <cell r="B116">
            <v>1898</v>
          </cell>
          <cell r="C116" t="str">
            <v>PARQUE LOS NEVADOS</v>
          </cell>
          <cell r="D116" t="str">
            <v>UNIVERSIDAD DE LOS ANDES</v>
          </cell>
          <cell r="E116" t="str">
            <v>EJECUCIÓN</v>
          </cell>
          <cell r="F116" t="str">
            <v>SUP</v>
          </cell>
          <cell r="G116">
            <v>30000000</v>
          </cell>
          <cell r="H116">
            <v>43502</v>
          </cell>
          <cell r="J116">
            <v>43502</v>
          </cell>
          <cell r="K116">
            <v>3</v>
          </cell>
          <cell r="L116">
            <v>3</v>
          </cell>
          <cell r="M116">
            <v>43590</v>
          </cell>
          <cell r="N116">
            <v>43590</v>
          </cell>
        </row>
        <row r="117">
          <cell r="B117">
            <v>1899</v>
          </cell>
          <cell r="C117" t="str">
            <v>CLINICA AVIDANTI-IBAGUE</v>
          </cell>
          <cell r="E117" t="str">
            <v>EJECUCIÓN</v>
          </cell>
          <cell r="F117" t="str">
            <v>GER</v>
          </cell>
          <cell r="G117">
            <v>1417660599</v>
          </cell>
          <cell r="H117">
            <v>43525</v>
          </cell>
          <cell r="I117">
            <v>43528</v>
          </cell>
          <cell r="J117">
            <v>43528</v>
          </cell>
          <cell r="K117">
            <v>25</v>
          </cell>
          <cell r="L117">
            <v>25</v>
          </cell>
          <cell r="M117">
            <v>44289</v>
          </cell>
          <cell r="N117">
            <v>44289</v>
          </cell>
        </row>
        <row r="118">
          <cell r="B118">
            <v>1900</v>
          </cell>
          <cell r="C118" t="str">
            <v>PLAZA INSPIRA</v>
          </cell>
          <cell r="D118" t="str">
            <v xml:space="preserve">CENTRO COMERCIAL  ANDINO </v>
          </cell>
          <cell r="E118" t="str">
            <v>POR INICIAR</v>
          </cell>
          <cell r="G118">
            <v>0</v>
          </cell>
          <cell r="J118">
            <v>0</v>
          </cell>
          <cell r="L118">
            <v>0</v>
          </cell>
          <cell r="M118">
            <v>-1</v>
          </cell>
          <cell r="N118">
            <v>-1</v>
          </cell>
        </row>
        <row r="119">
          <cell r="B119">
            <v>1901</v>
          </cell>
          <cell r="C119" t="str">
            <v xml:space="preserve">SOTANOS  TORRE MATERNO INFANTIL </v>
          </cell>
          <cell r="D119" t="str">
            <v>UNIDAD MATERNO INFANTIL DEL TOLIMA SOCIEDAD ANONIMA</v>
          </cell>
          <cell r="E119" t="str">
            <v>POR INICIAR</v>
          </cell>
          <cell r="G119">
            <v>0</v>
          </cell>
          <cell r="J119">
            <v>0</v>
          </cell>
          <cell r="L119">
            <v>0</v>
          </cell>
          <cell r="M119">
            <v>-1</v>
          </cell>
          <cell r="N119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1" max="1" width="5.7109375" style="2" bestFit="1" customWidth="1"/>
    <col min="2" max="2" width="19.85546875" style="2" customWidth="1"/>
    <col min="3" max="3" width="32.28515625" style="2" customWidth="1"/>
    <col min="4" max="4" width="20.42578125" style="12" customWidth="1"/>
    <col min="5" max="5" width="16.7109375" style="2" customWidth="1"/>
    <col min="6" max="6" width="12" style="2" customWidth="1"/>
    <col min="7" max="7" width="8.42578125" style="15" bestFit="1" customWidth="1"/>
    <col min="8" max="8" width="14.140625" style="2" customWidth="1"/>
    <col min="9" max="9" width="10.7109375" style="2" customWidth="1"/>
    <col min="10" max="10" width="17" style="2" customWidth="1"/>
    <col min="11" max="11" width="8.42578125" style="15" customWidth="1"/>
    <col min="12" max="12" width="18.5703125" style="15" bestFit="1" customWidth="1"/>
    <col min="13" max="16384" width="11.42578125" style="2"/>
  </cols>
  <sheetData>
    <row r="1" spans="1:12" s="1" customFormat="1" ht="30" x14ac:dyDescent="0.25">
      <c r="A1" s="4" t="s">
        <v>77</v>
      </c>
      <c r="B1" s="4" t="s">
        <v>0</v>
      </c>
      <c r="C1" s="4" t="s">
        <v>1</v>
      </c>
      <c r="D1" s="10" t="s">
        <v>224</v>
      </c>
      <c r="E1" s="4" t="s">
        <v>214</v>
      </c>
      <c r="F1" s="4" t="s">
        <v>215</v>
      </c>
      <c r="G1" s="14" t="s">
        <v>213</v>
      </c>
      <c r="H1" s="4" t="s">
        <v>66</v>
      </c>
      <c r="I1" s="4" t="s">
        <v>216</v>
      </c>
      <c r="J1" s="4" t="s">
        <v>67</v>
      </c>
      <c r="K1" s="14" t="s">
        <v>218</v>
      </c>
      <c r="L1" s="14" t="s">
        <v>219</v>
      </c>
    </row>
    <row r="2" spans="1:12" x14ac:dyDescent="0.25">
      <c r="A2" s="5">
        <v>1385</v>
      </c>
      <c r="B2" s="3" t="s">
        <v>18</v>
      </c>
      <c r="C2" s="3" t="s">
        <v>68</v>
      </c>
      <c r="D2" s="11">
        <v>6221744893</v>
      </c>
      <c r="E2" s="11">
        <v>3508436697.3009996</v>
      </c>
      <c r="F2" s="13">
        <f t="shared" ref="F2:F33" si="0">IFERROR(D2/E2,"")</f>
        <v>1.7733667242126152</v>
      </c>
      <c r="G2" s="13">
        <v>0.85</v>
      </c>
      <c r="H2" s="3"/>
      <c r="I2" s="3"/>
      <c r="J2" s="3"/>
      <c r="K2" s="16">
        <v>43374</v>
      </c>
      <c r="L2" s="13" t="s">
        <v>222</v>
      </c>
    </row>
    <row r="3" spans="1:12" x14ac:dyDescent="0.25">
      <c r="A3" s="5">
        <v>1507</v>
      </c>
      <c r="B3" s="3" t="s">
        <v>4</v>
      </c>
      <c r="C3" s="3" t="s">
        <v>6</v>
      </c>
      <c r="D3" s="11">
        <v>2683044605</v>
      </c>
      <c r="E3" s="11">
        <v>4041562599.7321372</v>
      </c>
      <c r="F3" s="13">
        <f t="shared" si="0"/>
        <v>0.66386318132937594</v>
      </c>
      <c r="G3" s="13" t="s">
        <v>221</v>
      </c>
      <c r="H3" s="3"/>
      <c r="I3" s="3"/>
      <c r="J3" s="3"/>
      <c r="K3" s="16">
        <v>43435</v>
      </c>
      <c r="L3" s="13" t="s">
        <v>223</v>
      </c>
    </row>
    <row r="4" spans="1:12" x14ac:dyDescent="0.25">
      <c r="A4" s="5">
        <v>1577</v>
      </c>
      <c r="B4" s="3" t="s">
        <v>64</v>
      </c>
      <c r="C4" s="3" t="s">
        <v>65</v>
      </c>
      <c r="D4" s="11">
        <v>4040172745</v>
      </c>
      <c r="E4" s="11">
        <v>5089087145</v>
      </c>
      <c r="F4" s="13">
        <f t="shared" si="0"/>
        <v>0.79388947956402112</v>
      </c>
      <c r="G4" s="13" t="s">
        <v>221</v>
      </c>
      <c r="H4" s="3"/>
      <c r="I4" s="3"/>
      <c r="J4" s="3"/>
      <c r="K4" s="16">
        <v>43497</v>
      </c>
      <c r="L4" s="13" t="s">
        <v>220</v>
      </c>
    </row>
    <row r="5" spans="1:12" x14ac:dyDescent="0.25">
      <c r="A5" s="5">
        <v>1580</v>
      </c>
      <c r="B5" s="3" t="s">
        <v>12</v>
      </c>
      <c r="C5" s="3" t="s">
        <v>14</v>
      </c>
      <c r="D5" s="11">
        <v>1271699630</v>
      </c>
      <c r="E5" s="11">
        <v>2477254514</v>
      </c>
      <c r="F5" s="13">
        <f t="shared" si="0"/>
        <v>0.51335041386062441</v>
      </c>
      <c r="G5" s="13">
        <v>0.22750000000000001</v>
      </c>
      <c r="H5" s="3"/>
      <c r="I5" s="3"/>
      <c r="J5" s="3"/>
      <c r="K5" s="16">
        <v>43497</v>
      </c>
      <c r="L5" s="13"/>
    </row>
    <row r="6" spans="1:12" x14ac:dyDescent="0.25">
      <c r="A6" s="5">
        <v>1588</v>
      </c>
      <c r="B6" s="3" t="s">
        <v>57</v>
      </c>
      <c r="C6" s="3" t="s">
        <v>74</v>
      </c>
      <c r="D6" s="11">
        <v>2677728560</v>
      </c>
      <c r="E6" s="11">
        <v>2785866588</v>
      </c>
      <c r="F6" s="13">
        <f t="shared" si="0"/>
        <v>0.96118334292611141</v>
      </c>
      <c r="G6" s="13">
        <v>0.75849999999999995</v>
      </c>
      <c r="H6" s="3"/>
      <c r="I6" s="3"/>
      <c r="J6" s="3"/>
      <c r="K6" s="16">
        <v>43497</v>
      </c>
      <c r="L6" s="13"/>
    </row>
    <row r="7" spans="1:12" x14ac:dyDescent="0.25">
      <c r="A7" s="5">
        <v>1596</v>
      </c>
      <c r="B7" s="3" t="s">
        <v>4</v>
      </c>
      <c r="C7" s="3" t="s">
        <v>5</v>
      </c>
      <c r="D7" s="11">
        <v>887439815</v>
      </c>
      <c r="E7" s="11">
        <v>825013900</v>
      </c>
      <c r="F7" s="13">
        <f t="shared" si="0"/>
        <v>1.0756665008916819</v>
      </c>
      <c r="G7" s="13">
        <v>0.51</v>
      </c>
      <c r="H7" s="3"/>
      <c r="I7" s="3"/>
      <c r="J7" s="3"/>
      <c r="K7" s="16">
        <v>43497</v>
      </c>
      <c r="L7" s="13" t="s">
        <v>222</v>
      </c>
    </row>
    <row r="8" spans="1:12" x14ac:dyDescent="0.25">
      <c r="A8" s="5">
        <v>1618</v>
      </c>
      <c r="B8" s="3" t="s">
        <v>12</v>
      </c>
      <c r="C8" s="3" t="s">
        <v>15</v>
      </c>
      <c r="D8" s="11">
        <v>2181146853</v>
      </c>
      <c r="E8" s="11">
        <v>2143117379</v>
      </c>
      <c r="F8" s="13">
        <f t="shared" si="0"/>
        <v>1.0177449328593215</v>
      </c>
      <c r="G8" s="13">
        <v>0.88</v>
      </c>
      <c r="H8" s="3"/>
      <c r="I8" s="3"/>
      <c r="J8" s="3"/>
      <c r="K8" s="16">
        <v>43252</v>
      </c>
      <c r="L8" s="13" t="s">
        <v>222</v>
      </c>
    </row>
    <row r="9" spans="1:12" x14ac:dyDescent="0.25">
      <c r="A9" s="5">
        <v>1687</v>
      </c>
      <c r="B9" s="3" t="s">
        <v>24</v>
      </c>
      <c r="C9" s="3" t="s">
        <v>25</v>
      </c>
      <c r="D9" s="11">
        <v>2817604508</v>
      </c>
      <c r="E9" s="11">
        <v>2625541821</v>
      </c>
      <c r="F9" s="13">
        <f t="shared" si="0"/>
        <v>1.073151638821296</v>
      </c>
      <c r="G9" s="13">
        <v>0.92900000000000005</v>
      </c>
      <c r="H9" s="3"/>
      <c r="I9" s="3"/>
      <c r="J9" s="3"/>
      <c r="K9" s="16">
        <v>43466</v>
      </c>
      <c r="L9" s="13" t="s">
        <v>222</v>
      </c>
    </row>
    <row r="10" spans="1:12" x14ac:dyDescent="0.25">
      <c r="A10" s="5">
        <v>1689</v>
      </c>
      <c r="B10" s="3" t="s">
        <v>57</v>
      </c>
      <c r="C10" s="3" t="s">
        <v>73</v>
      </c>
      <c r="D10" s="11">
        <v>1064721581</v>
      </c>
      <c r="E10" s="11">
        <v>1153504828</v>
      </c>
      <c r="F10" s="13">
        <f t="shared" si="0"/>
        <v>0.92303175084760025</v>
      </c>
      <c r="G10" s="13">
        <v>0.38</v>
      </c>
      <c r="H10" s="3"/>
      <c r="I10" s="3"/>
      <c r="J10" s="3"/>
      <c r="K10" s="16">
        <v>43497</v>
      </c>
      <c r="L10" s="13" t="s">
        <v>222</v>
      </c>
    </row>
    <row r="11" spans="1:12" x14ac:dyDescent="0.25">
      <c r="A11" s="5">
        <v>1713</v>
      </c>
      <c r="B11" s="3" t="s">
        <v>50</v>
      </c>
      <c r="C11" s="3" t="s">
        <v>70</v>
      </c>
      <c r="D11" s="11">
        <v>1432962868</v>
      </c>
      <c r="E11" s="11">
        <v>1383725155.8800001</v>
      </c>
      <c r="F11" s="13">
        <f t="shared" si="0"/>
        <v>1.0355834479923771</v>
      </c>
      <c r="G11" s="13">
        <v>0.83360000000000001</v>
      </c>
      <c r="H11" s="3"/>
      <c r="I11" s="3"/>
      <c r="J11" s="3"/>
      <c r="K11" s="16">
        <v>43497</v>
      </c>
      <c r="L11" s="13" t="s">
        <v>222</v>
      </c>
    </row>
    <row r="12" spans="1:12" x14ac:dyDescent="0.25">
      <c r="A12" s="5">
        <v>1715</v>
      </c>
      <c r="B12" s="3" t="s">
        <v>12</v>
      </c>
      <c r="C12" s="3" t="s">
        <v>13</v>
      </c>
      <c r="D12" s="11">
        <v>1762227664</v>
      </c>
      <c r="E12" s="11">
        <v>2024665704</v>
      </c>
      <c r="F12" s="13">
        <f t="shared" si="0"/>
        <v>0.87037956958449081</v>
      </c>
      <c r="G12" s="13" t="s">
        <v>221</v>
      </c>
      <c r="H12" s="3"/>
      <c r="I12" s="3"/>
      <c r="J12" s="3"/>
      <c r="K12" s="16">
        <v>43497</v>
      </c>
      <c r="L12" s="13" t="s">
        <v>223</v>
      </c>
    </row>
    <row r="13" spans="1:12" x14ac:dyDescent="0.25">
      <c r="A13" s="5">
        <v>1723</v>
      </c>
      <c r="B13" s="3" t="s">
        <v>2</v>
      </c>
      <c r="C13" s="3" t="s">
        <v>3</v>
      </c>
      <c r="D13" s="11">
        <v>5727277625.25</v>
      </c>
      <c r="E13" s="11">
        <v>5619043124</v>
      </c>
      <c r="F13" s="13">
        <f t="shared" si="0"/>
        <v>1.0192620876653731</v>
      </c>
      <c r="G13" s="13">
        <v>0.5917</v>
      </c>
      <c r="H13" s="3"/>
      <c r="I13" s="3"/>
      <c r="J13" s="3"/>
      <c r="K13" s="16">
        <v>43497</v>
      </c>
      <c r="L13" s="13"/>
    </row>
    <row r="14" spans="1:12" x14ac:dyDescent="0.25">
      <c r="A14" s="5">
        <v>1739</v>
      </c>
      <c r="B14" s="3" t="s">
        <v>35</v>
      </c>
      <c r="C14" s="3" t="s">
        <v>36</v>
      </c>
      <c r="D14" s="11">
        <v>98234041</v>
      </c>
      <c r="E14" s="11">
        <v>189854021</v>
      </c>
      <c r="F14" s="13">
        <f t="shared" si="0"/>
        <v>0.51741880673678231</v>
      </c>
      <c r="G14" s="13"/>
      <c r="H14" s="3"/>
      <c r="I14" s="3"/>
      <c r="J14" s="3"/>
      <c r="K14" s="13"/>
      <c r="L14" s="13"/>
    </row>
    <row r="15" spans="1:12" x14ac:dyDescent="0.25">
      <c r="A15" s="5">
        <v>1744</v>
      </c>
      <c r="B15" s="3" t="s">
        <v>42</v>
      </c>
      <c r="C15" s="3" t="s">
        <v>46</v>
      </c>
      <c r="D15" s="11">
        <v>855735058</v>
      </c>
      <c r="E15" s="11">
        <v>1081488368</v>
      </c>
      <c r="F15" s="13">
        <f t="shared" si="0"/>
        <v>0.79125683023527438</v>
      </c>
      <c r="G15" s="13">
        <v>0.74</v>
      </c>
      <c r="H15" s="3"/>
      <c r="I15" s="3"/>
      <c r="J15" s="3"/>
      <c r="K15" s="16">
        <v>43497</v>
      </c>
      <c r="L15" s="13" t="s">
        <v>222</v>
      </c>
    </row>
    <row r="16" spans="1:12" x14ac:dyDescent="0.25">
      <c r="A16" s="5">
        <v>1751</v>
      </c>
      <c r="B16" s="3" t="s">
        <v>57</v>
      </c>
      <c r="C16" s="3" t="s">
        <v>72</v>
      </c>
      <c r="D16" s="11">
        <v>768710767</v>
      </c>
      <c r="E16" s="11">
        <v>805189890</v>
      </c>
      <c r="F16" s="13">
        <f t="shared" si="0"/>
        <v>0.95469500616804814</v>
      </c>
      <c r="G16" s="13">
        <v>0.79</v>
      </c>
      <c r="H16" s="3"/>
      <c r="I16" s="3"/>
      <c r="J16" s="3"/>
      <c r="K16" s="16">
        <v>43497</v>
      </c>
      <c r="L16" s="13" t="s">
        <v>222</v>
      </c>
    </row>
    <row r="17" spans="1:12" x14ac:dyDescent="0.25">
      <c r="A17" s="5">
        <v>1756</v>
      </c>
      <c r="B17" s="3" t="s">
        <v>19</v>
      </c>
      <c r="C17" s="3" t="s">
        <v>20</v>
      </c>
      <c r="D17" s="11">
        <v>1415816756</v>
      </c>
      <c r="E17" s="11">
        <v>1688630330</v>
      </c>
      <c r="F17" s="13">
        <f t="shared" si="0"/>
        <v>0.83844091323410019</v>
      </c>
      <c r="G17" s="13" t="s">
        <v>221</v>
      </c>
      <c r="H17" s="3"/>
      <c r="I17" s="3"/>
      <c r="J17" s="3"/>
      <c r="K17" s="16">
        <v>43466</v>
      </c>
      <c r="L17" s="13" t="s">
        <v>223</v>
      </c>
    </row>
    <row r="18" spans="1:12" x14ac:dyDescent="0.25">
      <c r="A18" s="5">
        <v>1758</v>
      </c>
      <c r="B18" s="3" t="s">
        <v>19</v>
      </c>
      <c r="C18" s="3" t="s">
        <v>22</v>
      </c>
      <c r="D18" s="11">
        <v>632070669</v>
      </c>
      <c r="E18" s="11">
        <v>1127734320</v>
      </c>
      <c r="F18" s="13">
        <f t="shared" si="0"/>
        <v>0.56047834830459009</v>
      </c>
      <c r="G18" s="13" t="s">
        <v>221</v>
      </c>
      <c r="H18" s="3"/>
      <c r="I18" s="3"/>
      <c r="J18" s="3"/>
      <c r="K18" s="16">
        <v>43497</v>
      </c>
      <c r="L18" s="13" t="s">
        <v>223</v>
      </c>
    </row>
    <row r="19" spans="1:12" x14ac:dyDescent="0.25">
      <c r="A19" s="5">
        <v>1802</v>
      </c>
      <c r="B19" s="3" t="s">
        <v>24</v>
      </c>
      <c r="C19" s="3" t="s">
        <v>27</v>
      </c>
      <c r="D19" s="11">
        <v>783383698</v>
      </c>
      <c r="E19" s="11">
        <v>1411945204</v>
      </c>
      <c r="F19" s="13">
        <f t="shared" si="0"/>
        <v>0.55482585002640084</v>
      </c>
      <c r="G19" s="13">
        <v>0.36</v>
      </c>
      <c r="H19" s="3"/>
      <c r="I19" s="3"/>
      <c r="J19" s="3"/>
      <c r="K19" s="16">
        <v>43497</v>
      </c>
      <c r="L19" s="13" t="s">
        <v>222</v>
      </c>
    </row>
    <row r="20" spans="1:12" x14ac:dyDescent="0.25">
      <c r="A20" s="5">
        <v>1804</v>
      </c>
      <c r="B20" s="3" t="s">
        <v>12</v>
      </c>
      <c r="C20" s="3" t="s">
        <v>16</v>
      </c>
      <c r="D20" s="11">
        <v>451548050</v>
      </c>
      <c r="E20" s="11">
        <v>447208046.21848744</v>
      </c>
      <c r="F20" s="13">
        <f t="shared" si="0"/>
        <v>1.0097046638990752</v>
      </c>
      <c r="G20" s="13" t="s">
        <v>221</v>
      </c>
      <c r="H20" s="3"/>
      <c r="I20" s="3"/>
      <c r="J20" s="3"/>
      <c r="K20" s="16">
        <v>43466</v>
      </c>
      <c r="L20" s="13" t="s">
        <v>223</v>
      </c>
    </row>
    <row r="21" spans="1:12" x14ac:dyDescent="0.25">
      <c r="A21" s="5">
        <v>1806</v>
      </c>
      <c r="B21" s="3" t="s">
        <v>10</v>
      </c>
      <c r="C21" s="3" t="s">
        <v>11</v>
      </c>
      <c r="D21" s="11">
        <v>1312827892</v>
      </c>
      <c r="E21" s="11">
        <v>1648018423</v>
      </c>
      <c r="F21" s="13">
        <f t="shared" si="0"/>
        <v>0.79660996119823113</v>
      </c>
      <c r="G21" s="13" t="s">
        <v>221</v>
      </c>
      <c r="H21" s="3"/>
      <c r="I21" s="3"/>
      <c r="J21" s="3"/>
      <c r="K21" s="16">
        <v>43466</v>
      </c>
      <c r="L21" s="13" t="s">
        <v>223</v>
      </c>
    </row>
    <row r="22" spans="1:12" x14ac:dyDescent="0.25">
      <c r="A22" s="5">
        <v>1813</v>
      </c>
      <c r="B22" s="3" t="s">
        <v>50</v>
      </c>
      <c r="C22" s="3" t="s">
        <v>69</v>
      </c>
      <c r="D22" s="11">
        <v>2402849344</v>
      </c>
      <c r="E22" s="11">
        <v>1987359844.8151259</v>
      </c>
      <c r="F22" s="13">
        <f t="shared" si="0"/>
        <v>1.2090660633346575</v>
      </c>
      <c r="G22" s="13">
        <v>0.89</v>
      </c>
      <c r="H22" s="3"/>
      <c r="I22" s="3"/>
      <c r="J22" s="3"/>
      <c r="K22" s="16">
        <v>43497</v>
      </c>
      <c r="L22" s="13" t="s">
        <v>222</v>
      </c>
    </row>
    <row r="23" spans="1:12" x14ac:dyDescent="0.25">
      <c r="A23" s="5">
        <v>1824</v>
      </c>
      <c r="B23" s="3" t="s">
        <v>30</v>
      </c>
      <c r="C23" s="3" t="s">
        <v>31</v>
      </c>
      <c r="D23" s="11">
        <v>693688688</v>
      </c>
      <c r="E23" s="11">
        <v>1146170852.9411767</v>
      </c>
      <c r="F23" s="13">
        <f t="shared" si="0"/>
        <v>0.60522276083005688</v>
      </c>
      <c r="G23" s="13">
        <v>0.61</v>
      </c>
      <c r="H23" s="3"/>
      <c r="I23" s="3"/>
      <c r="J23" s="3"/>
      <c r="K23" s="16">
        <v>43466</v>
      </c>
      <c r="L23" s="13" t="s">
        <v>222</v>
      </c>
    </row>
    <row r="24" spans="1:12" x14ac:dyDescent="0.25">
      <c r="A24" s="5">
        <v>1826</v>
      </c>
      <c r="B24" s="3" t="s">
        <v>12</v>
      </c>
      <c r="C24" s="3" t="s">
        <v>17</v>
      </c>
      <c r="D24" s="11">
        <v>104984493</v>
      </c>
      <c r="E24" s="11">
        <v>160008756</v>
      </c>
      <c r="F24" s="13">
        <f t="shared" si="0"/>
        <v>0.65611717523758517</v>
      </c>
      <c r="G24" s="13" t="s">
        <v>221</v>
      </c>
      <c r="H24" s="3"/>
      <c r="I24" s="3"/>
      <c r="J24" s="3"/>
      <c r="K24" s="16">
        <v>43435</v>
      </c>
      <c r="L24" s="13" t="s">
        <v>223</v>
      </c>
    </row>
    <row r="25" spans="1:12" x14ac:dyDescent="0.25">
      <c r="A25" s="5">
        <v>1831</v>
      </c>
      <c r="B25" s="3" t="s">
        <v>50</v>
      </c>
      <c r="C25" s="3" t="s">
        <v>53</v>
      </c>
      <c r="D25" s="11"/>
      <c r="E25" s="11">
        <v>415493821</v>
      </c>
      <c r="F25" s="13">
        <f t="shared" si="0"/>
        <v>0</v>
      </c>
      <c r="G25" s="13" t="s">
        <v>221</v>
      </c>
      <c r="H25" s="3"/>
      <c r="I25" s="3"/>
      <c r="J25" s="3"/>
      <c r="K25" s="16">
        <v>43497</v>
      </c>
      <c r="L25" s="13" t="s">
        <v>223</v>
      </c>
    </row>
    <row r="26" spans="1:12" x14ac:dyDescent="0.25">
      <c r="A26" s="5">
        <v>1838</v>
      </c>
      <c r="B26" s="3" t="s">
        <v>30</v>
      </c>
      <c r="C26" s="3" t="s">
        <v>32</v>
      </c>
      <c r="D26" s="11">
        <v>134744364</v>
      </c>
      <c r="E26" s="11">
        <v>177763960</v>
      </c>
      <c r="F26" s="13">
        <f t="shared" si="0"/>
        <v>0.75799596273620362</v>
      </c>
      <c r="G26" s="13">
        <v>0.83</v>
      </c>
      <c r="H26" s="3"/>
      <c r="I26" s="3"/>
      <c r="J26" s="3"/>
      <c r="K26" s="16">
        <v>43497</v>
      </c>
      <c r="L26" s="13" t="s">
        <v>222</v>
      </c>
    </row>
    <row r="27" spans="1:12" x14ac:dyDescent="0.25">
      <c r="A27" s="5">
        <v>1845</v>
      </c>
      <c r="B27" s="3" t="s">
        <v>50</v>
      </c>
      <c r="C27" s="3" t="s">
        <v>51</v>
      </c>
      <c r="D27" s="11"/>
      <c r="E27" s="11">
        <v>436274412.0986504</v>
      </c>
      <c r="F27" s="13">
        <f t="shared" si="0"/>
        <v>0</v>
      </c>
      <c r="G27" s="13" t="s">
        <v>221</v>
      </c>
      <c r="H27" s="3"/>
      <c r="I27" s="3"/>
      <c r="J27" s="3"/>
      <c r="K27" s="16">
        <v>43497</v>
      </c>
      <c r="L27" s="13" t="s">
        <v>223</v>
      </c>
    </row>
    <row r="28" spans="1:12" x14ac:dyDescent="0.25">
      <c r="A28" s="5">
        <v>1848</v>
      </c>
      <c r="B28" s="3" t="s">
        <v>35</v>
      </c>
      <c r="C28" s="3" t="s">
        <v>40</v>
      </c>
      <c r="D28" s="11">
        <v>104615541</v>
      </c>
      <c r="E28" s="11">
        <v>181253858</v>
      </c>
      <c r="F28" s="13">
        <f t="shared" si="0"/>
        <v>0.57717690621514939</v>
      </c>
      <c r="G28" s="13">
        <v>0.87</v>
      </c>
      <c r="H28" s="3"/>
      <c r="I28" s="3"/>
      <c r="J28" s="3"/>
      <c r="K28" s="16">
        <v>43497</v>
      </c>
      <c r="L28" s="13"/>
    </row>
    <row r="29" spans="1:12" x14ac:dyDescent="0.25">
      <c r="A29" s="5">
        <v>1849</v>
      </c>
      <c r="B29" s="3" t="s">
        <v>50</v>
      </c>
      <c r="C29" s="3" t="s">
        <v>52</v>
      </c>
      <c r="D29" s="11">
        <v>96650300</v>
      </c>
      <c r="E29" s="11">
        <v>68769400</v>
      </c>
      <c r="F29" s="13">
        <f t="shared" si="0"/>
        <v>1.4054259598018886</v>
      </c>
      <c r="G29" s="13">
        <v>2.4299999999999999E-2</v>
      </c>
      <c r="H29" s="3"/>
      <c r="I29" s="3"/>
      <c r="J29" s="3"/>
      <c r="K29" s="16">
        <v>43497</v>
      </c>
      <c r="L29" s="13" t="s">
        <v>222</v>
      </c>
    </row>
    <row r="30" spans="1:12" x14ac:dyDescent="0.25">
      <c r="A30" s="5">
        <v>1882</v>
      </c>
      <c r="B30" s="3" t="s">
        <v>48</v>
      </c>
      <c r="C30" s="3" t="s">
        <v>49</v>
      </c>
      <c r="D30" s="11"/>
      <c r="E30" s="11">
        <v>214412247</v>
      </c>
      <c r="F30" s="13">
        <f t="shared" si="0"/>
        <v>0</v>
      </c>
      <c r="G30" s="13">
        <v>0.95540000000000003</v>
      </c>
      <c r="H30" s="3"/>
      <c r="I30" s="3"/>
      <c r="J30" s="3"/>
      <c r="K30" s="16">
        <v>43497</v>
      </c>
      <c r="L30" s="13"/>
    </row>
    <row r="31" spans="1:12" x14ac:dyDescent="0.25">
      <c r="A31" s="5">
        <v>1884</v>
      </c>
      <c r="B31" s="3" t="s">
        <v>35</v>
      </c>
      <c r="C31" s="3" t="s">
        <v>38</v>
      </c>
      <c r="D31" s="11">
        <v>141965813</v>
      </c>
      <c r="E31" s="11">
        <v>185647599</v>
      </c>
      <c r="F31" s="13">
        <f t="shared" si="0"/>
        <v>0.76470589312604043</v>
      </c>
      <c r="G31" s="13">
        <v>0.5</v>
      </c>
      <c r="H31" s="3"/>
      <c r="I31" s="3"/>
      <c r="J31" s="3"/>
      <c r="K31" s="16">
        <v>43497</v>
      </c>
      <c r="L31" s="13" t="s">
        <v>222</v>
      </c>
    </row>
    <row r="32" spans="1:12" x14ac:dyDescent="0.25">
      <c r="A32" s="5">
        <v>1890</v>
      </c>
      <c r="B32" s="3" t="s">
        <v>30</v>
      </c>
      <c r="C32" s="3" t="s">
        <v>34</v>
      </c>
      <c r="D32" s="11"/>
      <c r="E32" s="11">
        <v>860247406</v>
      </c>
      <c r="F32" s="13">
        <f t="shared" si="0"/>
        <v>0</v>
      </c>
      <c r="G32" s="13" t="s">
        <v>221</v>
      </c>
      <c r="H32" s="3"/>
      <c r="I32" s="3"/>
      <c r="J32" s="3"/>
      <c r="K32" s="16" t="s">
        <v>221</v>
      </c>
      <c r="L32" s="13" t="s">
        <v>223</v>
      </c>
    </row>
    <row r="33" spans="1:12" x14ac:dyDescent="0.25">
      <c r="A33" s="5">
        <v>1899</v>
      </c>
      <c r="B33" s="3" t="s">
        <v>4</v>
      </c>
      <c r="C33" s="3" t="s">
        <v>8</v>
      </c>
      <c r="D33" s="11"/>
      <c r="E33" s="11">
        <v>1417660599</v>
      </c>
      <c r="F33" s="13">
        <f t="shared" si="0"/>
        <v>0</v>
      </c>
      <c r="G33" s="13"/>
      <c r="H33" s="3"/>
      <c r="I33" s="3"/>
      <c r="J33" s="3"/>
      <c r="K33" s="13"/>
      <c r="L33" s="13"/>
    </row>
  </sheetData>
  <autoFilter ref="A1:J33"/>
  <conditionalFormatting sqref="F2:F33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baseColWidth="10" defaultRowHeight="15" x14ac:dyDescent="0.25"/>
  <cols>
    <col min="1" max="1" width="5.7109375" bestFit="1" customWidth="1"/>
    <col min="2" max="2" width="19.85546875" customWidth="1"/>
    <col min="3" max="3" width="32.28515625" customWidth="1"/>
    <col min="4" max="4" width="20.42578125" style="12" customWidth="1"/>
    <col min="5" max="5" width="16.7109375" customWidth="1"/>
    <col min="6" max="6" width="12" customWidth="1"/>
    <col min="7" max="7" width="8.42578125" style="15" bestFit="1" customWidth="1"/>
    <col min="8" max="8" width="18.7109375" style="15" bestFit="1" customWidth="1"/>
    <col min="9" max="9" width="14.140625" customWidth="1"/>
    <col min="10" max="10" width="10.7109375" style="2" customWidth="1"/>
    <col min="11" max="11" width="17" customWidth="1"/>
    <col min="12" max="12" width="8.42578125" style="15" customWidth="1"/>
    <col min="13" max="13" width="18.5703125" style="15" bestFit="1" customWidth="1"/>
  </cols>
  <sheetData>
    <row r="1" spans="1:13" s="1" customFormat="1" ht="30" x14ac:dyDescent="0.25">
      <c r="A1" s="4" t="s">
        <v>77</v>
      </c>
      <c r="B1" s="4" t="s">
        <v>0</v>
      </c>
      <c r="C1" s="4" t="s">
        <v>1</v>
      </c>
      <c r="D1" s="10" t="s">
        <v>217</v>
      </c>
      <c r="E1" s="4" t="s">
        <v>214</v>
      </c>
      <c r="F1" s="4" t="s">
        <v>215</v>
      </c>
      <c r="G1" s="14" t="s">
        <v>213</v>
      </c>
      <c r="H1" s="14" t="s">
        <v>225</v>
      </c>
      <c r="I1" s="4" t="s">
        <v>66</v>
      </c>
      <c r="J1" s="4" t="s">
        <v>216</v>
      </c>
      <c r="K1" s="4" t="s">
        <v>67</v>
      </c>
      <c r="L1" s="14" t="s">
        <v>218</v>
      </c>
      <c r="M1" s="14" t="s">
        <v>219</v>
      </c>
    </row>
    <row r="2" spans="1:13" x14ac:dyDescent="0.25">
      <c r="A2" s="5">
        <v>1385</v>
      </c>
      <c r="B2" s="3" t="s">
        <v>18</v>
      </c>
      <c r="C2" s="3" t="s">
        <v>68</v>
      </c>
      <c r="D2" s="11">
        <v>6221744893</v>
      </c>
      <c r="E2" s="11">
        <v>3508436697.3009996</v>
      </c>
      <c r="F2" s="13">
        <f t="shared" ref="F2:F33" si="0">IFERROR(D2/E2,"")</f>
        <v>1.7733667242126152</v>
      </c>
      <c r="G2" s="13">
        <v>0.85</v>
      </c>
      <c r="H2" s="17">
        <f>VLOOKUP(A2,'[2]ene-19'!$B:$N,COLUMN($N:$N)-1,0)</f>
        <v>43637</v>
      </c>
      <c r="I2" s="3"/>
      <c r="J2" s="3"/>
      <c r="K2" s="3"/>
      <c r="L2" s="16">
        <v>43374</v>
      </c>
      <c r="M2" s="13" t="s">
        <v>222</v>
      </c>
    </row>
    <row r="3" spans="1:13" x14ac:dyDescent="0.25">
      <c r="A3" s="5">
        <v>1507</v>
      </c>
      <c r="B3" s="3" t="s">
        <v>4</v>
      </c>
      <c r="C3" s="3" t="s">
        <v>6</v>
      </c>
      <c r="D3" s="11">
        <v>2683044605</v>
      </c>
      <c r="E3" s="11">
        <v>4041562599.7321372</v>
      </c>
      <c r="F3" s="13">
        <f t="shared" si="0"/>
        <v>0.66386318132937594</v>
      </c>
      <c r="G3" s="13" t="s">
        <v>221</v>
      </c>
      <c r="H3" s="17">
        <v>43667</v>
      </c>
      <c r="I3" s="3"/>
      <c r="J3" s="3"/>
      <c r="K3" s="3"/>
      <c r="L3" s="16">
        <v>43435</v>
      </c>
      <c r="M3" s="13" t="s">
        <v>223</v>
      </c>
    </row>
    <row r="4" spans="1:13" x14ac:dyDescent="0.25">
      <c r="A4" s="5">
        <v>1577</v>
      </c>
      <c r="B4" s="3" t="s">
        <v>64</v>
      </c>
      <c r="C4" s="3" t="s">
        <v>65</v>
      </c>
      <c r="D4" s="11">
        <v>4040172745</v>
      </c>
      <c r="E4" s="11">
        <v>5089087145</v>
      </c>
      <c r="F4" s="13">
        <f t="shared" si="0"/>
        <v>0.79388947956402112</v>
      </c>
      <c r="G4" s="13" t="s">
        <v>221</v>
      </c>
      <c r="H4" s="17">
        <f>VLOOKUP(A4,'[2]ene-19'!$B:$N,COLUMN($N:$N)-1,0)</f>
        <v>43708</v>
      </c>
      <c r="I4" s="3"/>
      <c r="J4" s="3"/>
      <c r="K4" s="3"/>
      <c r="L4" s="16">
        <v>43497</v>
      </c>
      <c r="M4" s="13" t="s">
        <v>220</v>
      </c>
    </row>
    <row r="5" spans="1:13" x14ac:dyDescent="0.25">
      <c r="A5" s="5">
        <v>1580</v>
      </c>
      <c r="B5" s="3" t="s">
        <v>12</v>
      </c>
      <c r="C5" s="3" t="s">
        <v>14</v>
      </c>
      <c r="D5" s="11">
        <v>1271699630</v>
      </c>
      <c r="E5" s="11">
        <v>2477254514</v>
      </c>
      <c r="F5" s="13">
        <f t="shared" si="0"/>
        <v>0.51335041386062441</v>
      </c>
      <c r="G5" s="13">
        <v>0.22750000000000001</v>
      </c>
      <c r="H5" s="17">
        <v>43889</v>
      </c>
      <c r="I5" s="3"/>
      <c r="J5" s="3"/>
      <c r="K5" s="3"/>
      <c r="L5" s="16">
        <v>43497</v>
      </c>
      <c r="M5" s="13"/>
    </row>
    <row r="6" spans="1:13" x14ac:dyDescent="0.25">
      <c r="A6" s="5">
        <v>1588</v>
      </c>
      <c r="B6" s="3" t="s">
        <v>57</v>
      </c>
      <c r="C6" s="3" t="s">
        <v>74</v>
      </c>
      <c r="D6" s="11">
        <v>2677728560</v>
      </c>
      <c r="E6" s="11">
        <v>2785866588</v>
      </c>
      <c r="F6" s="13">
        <f t="shared" si="0"/>
        <v>0.96118334292611141</v>
      </c>
      <c r="G6" s="13">
        <v>0.75849999999999995</v>
      </c>
      <c r="H6" s="17">
        <f>VLOOKUP(A6,'[2]ene-19'!$B:$N,COLUMN($N:$N)-1,0)</f>
        <v>43585</v>
      </c>
      <c r="I6" s="3"/>
      <c r="J6" s="3"/>
      <c r="K6" s="3"/>
      <c r="L6" s="16">
        <v>43497</v>
      </c>
      <c r="M6" s="13"/>
    </row>
    <row r="7" spans="1:13" x14ac:dyDescent="0.25">
      <c r="A7" s="5">
        <v>1596</v>
      </c>
      <c r="B7" s="3" t="s">
        <v>4</v>
      </c>
      <c r="C7" s="3" t="s">
        <v>5</v>
      </c>
      <c r="D7" s="11">
        <v>887439815</v>
      </c>
      <c r="E7" s="11">
        <v>825013900</v>
      </c>
      <c r="F7" s="13">
        <f t="shared" si="0"/>
        <v>1.0756665008916819</v>
      </c>
      <c r="G7" s="13">
        <v>0.51</v>
      </c>
      <c r="H7" s="17">
        <v>43676</v>
      </c>
      <c r="I7" s="3"/>
      <c r="J7" s="3"/>
      <c r="K7" s="3"/>
      <c r="L7" s="16">
        <v>43497</v>
      </c>
      <c r="M7" s="13" t="s">
        <v>222</v>
      </c>
    </row>
    <row r="8" spans="1:13" x14ac:dyDescent="0.25">
      <c r="A8" s="5">
        <v>1618</v>
      </c>
      <c r="B8" s="3" t="s">
        <v>12</v>
      </c>
      <c r="C8" s="3" t="s">
        <v>15</v>
      </c>
      <c r="D8" s="11">
        <v>2181146853</v>
      </c>
      <c r="E8" s="11">
        <v>2143117379</v>
      </c>
      <c r="F8" s="13">
        <f t="shared" si="0"/>
        <v>1.0177449328593215</v>
      </c>
      <c r="G8" s="13">
        <v>0.88</v>
      </c>
      <c r="H8" s="17">
        <v>43524</v>
      </c>
      <c r="I8" s="3"/>
      <c r="J8" s="3"/>
      <c r="K8" s="3"/>
      <c r="L8" s="16">
        <v>43252</v>
      </c>
      <c r="M8" s="13" t="s">
        <v>222</v>
      </c>
    </row>
    <row r="9" spans="1:13" x14ac:dyDescent="0.25">
      <c r="A9" s="5">
        <v>1622</v>
      </c>
      <c r="B9" s="3" t="s">
        <v>62</v>
      </c>
      <c r="C9" s="3" t="s">
        <v>63</v>
      </c>
      <c r="D9" s="11">
        <v>4130326116</v>
      </c>
      <c r="E9" s="11">
        <v>8830060365</v>
      </c>
      <c r="F9" s="13">
        <f t="shared" si="0"/>
        <v>0.46775740428361162</v>
      </c>
      <c r="G9" s="13" t="s">
        <v>221</v>
      </c>
      <c r="H9" s="17">
        <f>VLOOKUP(A9,'[2]ene-19'!$B:$N,COLUMN($N:$N)-1,0)</f>
        <v>43563</v>
      </c>
      <c r="I9" s="3"/>
      <c r="J9" s="3"/>
      <c r="K9" s="3"/>
      <c r="L9" s="13" t="s">
        <v>221</v>
      </c>
      <c r="M9" s="13" t="s">
        <v>223</v>
      </c>
    </row>
    <row r="10" spans="1:13" x14ac:dyDescent="0.25">
      <c r="A10" s="5">
        <v>1687</v>
      </c>
      <c r="B10" s="3" t="s">
        <v>24</v>
      </c>
      <c r="C10" s="3" t="s">
        <v>25</v>
      </c>
      <c r="D10" s="11">
        <v>2817604508</v>
      </c>
      <c r="E10" s="11">
        <v>2625541821</v>
      </c>
      <c r="F10" s="13">
        <f t="shared" si="0"/>
        <v>1.073151638821296</v>
      </c>
      <c r="G10" s="13">
        <v>0.92900000000000005</v>
      </c>
      <c r="H10" s="17">
        <f>VLOOKUP(A10,'[2]ene-19'!$B:$N,COLUMN($N:$N)-1,0)</f>
        <v>43511</v>
      </c>
      <c r="I10" s="3"/>
      <c r="J10" s="3"/>
      <c r="K10" s="3"/>
      <c r="L10" s="16">
        <v>43466</v>
      </c>
      <c r="M10" s="13" t="s">
        <v>222</v>
      </c>
    </row>
    <row r="11" spans="1:13" x14ac:dyDescent="0.25">
      <c r="A11" s="5">
        <v>1689</v>
      </c>
      <c r="B11" s="3" t="s">
        <v>57</v>
      </c>
      <c r="C11" s="3" t="s">
        <v>73</v>
      </c>
      <c r="D11" s="11">
        <v>1064721581</v>
      </c>
      <c r="E11" s="11">
        <v>1153504828</v>
      </c>
      <c r="F11" s="13">
        <f t="shared" si="0"/>
        <v>0.92303175084760025</v>
      </c>
      <c r="G11" s="13">
        <v>0.38</v>
      </c>
      <c r="H11" s="17">
        <f>VLOOKUP(A11,'[2]ene-19'!$B:$N,COLUMN($N:$N)-1,0)</f>
        <v>43542</v>
      </c>
      <c r="I11" s="3"/>
      <c r="J11" s="3"/>
      <c r="K11" s="3"/>
      <c r="L11" s="16">
        <v>43497</v>
      </c>
      <c r="M11" s="13" t="s">
        <v>222</v>
      </c>
    </row>
    <row r="12" spans="1:13" x14ac:dyDescent="0.25">
      <c r="A12" s="5">
        <v>1700</v>
      </c>
      <c r="B12" s="3" t="s">
        <v>59</v>
      </c>
      <c r="C12" s="3" t="s">
        <v>61</v>
      </c>
      <c r="D12" s="11">
        <v>315748510</v>
      </c>
      <c r="E12" s="11">
        <v>40500000000</v>
      </c>
      <c r="F12" s="13">
        <f t="shared" si="0"/>
        <v>7.7962595061728396E-3</v>
      </c>
      <c r="G12" s="13" t="s">
        <v>221</v>
      </c>
      <c r="H12" s="17">
        <f>VLOOKUP(A12,'[2]ene-19'!$B:$N,COLUMN($N:$N)-1,0)</f>
        <v>43672</v>
      </c>
      <c r="I12" s="3"/>
      <c r="J12" s="3"/>
      <c r="K12" s="3"/>
      <c r="L12" s="16">
        <v>43497</v>
      </c>
      <c r="M12" s="13" t="s">
        <v>223</v>
      </c>
    </row>
    <row r="13" spans="1:13" x14ac:dyDescent="0.25">
      <c r="A13" s="5">
        <v>1701</v>
      </c>
      <c r="B13" s="3" t="s">
        <v>19</v>
      </c>
      <c r="C13" s="3" t="s">
        <v>21</v>
      </c>
      <c r="D13" s="11">
        <v>1206703740</v>
      </c>
      <c r="E13" s="11">
        <v>3071135258</v>
      </c>
      <c r="F13" s="13">
        <f t="shared" si="0"/>
        <v>0.39291781006930826</v>
      </c>
      <c r="G13" s="13">
        <v>0.33</v>
      </c>
      <c r="H13" s="17">
        <f>VLOOKUP(A13,'[2]ene-19'!$B:$N,COLUMN($N:$N)-1,0)</f>
        <v>43861</v>
      </c>
      <c r="I13" s="3"/>
      <c r="J13" s="3"/>
      <c r="K13" s="3"/>
      <c r="L13" s="16">
        <v>43497</v>
      </c>
      <c r="M13" s="13" t="s">
        <v>222</v>
      </c>
    </row>
    <row r="14" spans="1:13" x14ac:dyDescent="0.25">
      <c r="A14" s="5">
        <v>1706</v>
      </c>
      <c r="B14" s="3" t="s">
        <v>59</v>
      </c>
      <c r="C14" s="3" t="s">
        <v>60</v>
      </c>
      <c r="D14" s="11">
        <v>2008356251</v>
      </c>
      <c r="E14" s="11">
        <v>23000000000</v>
      </c>
      <c r="F14" s="13">
        <f t="shared" si="0"/>
        <v>8.7319836999999997E-2</v>
      </c>
      <c r="G14" s="13" t="s">
        <v>221</v>
      </c>
      <c r="H14" s="17">
        <f>VLOOKUP(A14,'[2]ene-19'!$B:$N,COLUMN($N:$N)-1,0)</f>
        <v>43672</v>
      </c>
      <c r="I14" s="3"/>
      <c r="J14" s="3"/>
      <c r="K14" s="3"/>
      <c r="L14" s="16">
        <v>43497</v>
      </c>
      <c r="M14" s="13" t="s">
        <v>223</v>
      </c>
    </row>
    <row r="15" spans="1:13" x14ac:dyDescent="0.25">
      <c r="A15" s="5">
        <v>1713</v>
      </c>
      <c r="B15" s="3" t="s">
        <v>50</v>
      </c>
      <c r="C15" s="3" t="s">
        <v>70</v>
      </c>
      <c r="D15" s="11">
        <v>1432962868</v>
      </c>
      <c r="E15" s="11">
        <v>1383725155.8800001</v>
      </c>
      <c r="F15" s="13">
        <f t="shared" si="0"/>
        <v>1.0355834479923771</v>
      </c>
      <c r="G15" s="13">
        <v>0.83360000000000001</v>
      </c>
      <c r="H15" s="17">
        <f>VLOOKUP(A15,'[2]ene-19'!$B:$N,COLUMN($N:$N)-1,0)</f>
        <v>43496</v>
      </c>
      <c r="I15" s="3"/>
      <c r="J15" s="3"/>
      <c r="K15" s="3"/>
      <c r="L15" s="16">
        <v>43497</v>
      </c>
      <c r="M15" s="13" t="s">
        <v>222</v>
      </c>
    </row>
    <row r="16" spans="1:13" x14ac:dyDescent="0.25">
      <c r="A16" s="5">
        <v>1715</v>
      </c>
      <c r="B16" s="3" t="s">
        <v>12</v>
      </c>
      <c r="C16" s="3" t="s">
        <v>13</v>
      </c>
      <c r="D16" s="11">
        <v>1762227664</v>
      </c>
      <c r="E16" s="11">
        <v>2024665704</v>
      </c>
      <c r="F16" s="13">
        <f t="shared" si="0"/>
        <v>0.87037956958449081</v>
      </c>
      <c r="G16" s="13" t="s">
        <v>221</v>
      </c>
      <c r="H16" s="17">
        <v>43555</v>
      </c>
      <c r="I16" s="3"/>
      <c r="J16" s="3"/>
      <c r="K16" s="3"/>
      <c r="L16" s="16">
        <v>43497</v>
      </c>
      <c r="M16" s="13" t="s">
        <v>223</v>
      </c>
    </row>
    <row r="17" spans="1:13" x14ac:dyDescent="0.25">
      <c r="A17" s="5">
        <v>1723</v>
      </c>
      <c r="B17" s="3" t="s">
        <v>2</v>
      </c>
      <c r="C17" s="3" t="s">
        <v>3</v>
      </c>
      <c r="D17" s="11">
        <v>5727277625.25</v>
      </c>
      <c r="E17" s="11">
        <v>5619043124</v>
      </c>
      <c r="F17" s="13">
        <f t="shared" si="0"/>
        <v>1.0192620876653731</v>
      </c>
      <c r="G17" s="13">
        <v>0.5917</v>
      </c>
      <c r="H17" s="17">
        <f>VLOOKUP(A17,'[2]ene-19'!$B:$N,COLUMN($N:$N)-1,0)</f>
        <v>43664</v>
      </c>
      <c r="I17" s="3"/>
      <c r="J17" s="3"/>
      <c r="K17" s="3"/>
      <c r="L17" s="16">
        <v>43497</v>
      </c>
      <c r="M17" s="13"/>
    </row>
    <row r="18" spans="1:13" x14ac:dyDescent="0.25">
      <c r="A18" s="3">
        <v>1734</v>
      </c>
      <c r="B18" s="3" t="s">
        <v>57</v>
      </c>
      <c r="C18" s="3" t="s">
        <v>71</v>
      </c>
      <c r="D18" s="11">
        <v>1102213366</v>
      </c>
      <c r="E18" s="11">
        <v>2644534367</v>
      </c>
      <c r="F18" s="13">
        <f t="shared" si="0"/>
        <v>0.41678920106089135</v>
      </c>
      <c r="G18" s="13">
        <v>0.18</v>
      </c>
      <c r="H18" s="17">
        <f>VLOOKUP(A18,'[2]ene-19'!$B:$N,COLUMN($N:$N)-1,0)</f>
        <v>44211</v>
      </c>
      <c r="I18" s="3"/>
      <c r="J18" s="3"/>
      <c r="K18" s="3"/>
      <c r="L18" s="16">
        <v>43497</v>
      </c>
      <c r="M18" s="13" t="s">
        <v>222</v>
      </c>
    </row>
    <row r="19" spans="1:13" x14ac:dyDescent="0.25">
      <c r="A19" s="5">
        <v>1739</v>
      </c>
      <c r="B19" s="3" t="s">
        <v>35</v>
      </c>
      <c r="C19" s="3" t="s">
        <v>36</v>
      </c>
      <c r="D19" s="11">
        <v>98234041</v>
      </c>
      <c r="E19" s="11">
        <v>189854021</v>
      </c>
      <c r="F19" s="13">
        <f t="shared" si="0"/>
        <v>0.51741880673678231</v>
      </c>
      <c r="G19" s="13"/>
      <c r="H19" s="17">
        <f>VLOOKUP(A19,'[2]ene-19'!$B:$N,COLUMN($N:$N)-1,0)</f>
        <v>43616</v>
      </c>
      <c r="I19" s="3"/>
      <c r="J19" s="3"/>
      <c r="K19" s="3"/>
      <c r="L19" s="13"/>
      <c r="M19" s="13"/>
    </row>
    <row r="20" spans="1:13" x14ac:dyDescent="0.25">
      <c r="A20" s="5">
        <v>1744</v>
      </c>
      <c r="B20" s="3" t="s">
        <v>42</v>
      </c>
      <c r="C20" s="3" t="s">
        <v>46</v>
      </c>
      <c r="D20" s="11">
        <v>855735058</v>
      </c>
      <c r="E20" s="11">
        <v>1081488368</v>
      </c>
      <c r="F20" s="13">
        <f t="shared" si="0"/>
        <v>0.79125683023527438</v>
      </c>
      <c r="G20" s="13">
        <v>0.74</v>
      </c>
      <c r="H20" s="17">
        <f>VLOOKUP(A20,'[2]ene-19'!$B:$N,COLUMN($N:$N)-1,0)</f>
        <v>43718</v>
      </c>
      <c r="I20" s="3"/>
      <c r="J20" s="3"/>
      <c r="K20" s="3"/>
      <c r="L20" s="16">
        <v>43497</v>
      </c>
      <c r="M20" s="13" t="s">
        <v>222</v>
      </c>
    </row>
    <row r="21" spans="1:13" x14ac:dyDescent="0.25">
      <c r="A21" s="5">
        <v>1751</v>
      </c>
      <c r="B21" s="3" t="s">
        <v>57</v>
      </c>
      <c r="C21" s="3" t="s">
        <v>72</v>
      </c>
      <c r="D21" s="11">
        <v>768710767</v>
      </c>
      <c r="E21" s="11">
        <v>805189890</v>
      </c>
      <c r="F21" s="13">
        <f t="shared" si="0"/>
        <v>0.95469500616804814</v>
      </c>
      <c r="G21" s="13">
        <v>0.79</v>
      </c>
      <c r="H21" s="17">
        <f>VLOOKUP(A21,'[2]ene-19'!$B:$N,COLUMN($N:$N)-1,0)</f>
        <v>43544</v>
      </c>
      <c r="I21" s="3"/>
      <c r="J21" s="3"/>
      <c r="K21" s="3"/>
      <c r="L21" s="16">
        <v>43497</v>
      </c>
      <c r="M21" s="13" t="s">
        <v>222</v>
      </c>
    </row>
    <row r="22" spans="1:13" x14ac:dyDescent="0.25">
      <c r="A22" s="5">
        <v>1756</v>
      </c>
      <c r="B22" s="3" t="s">
        <v>19</v>
      </c>
      <c r="C22" s="3" t="s">
        <v>20</v>
      </c>
      <c r="D22" s="11">
        <v>1415816756</v>
      </c>
      <c r="E22" s="11">
        <v>1688630330</v>
      </c>
      <c r="F22" s="13">
        <f t="shared" si="0"/>
        <v>0.83844091323410019</v>
      </c>
      <c r="G22" s="13" t="s">
        <v>221</v>
      </c>
      <c r="H22" s="17">
        <f>VLOOKUP(A22,'[2]ene-19'!$B:$N,COLUMN($N:$N)-1,0)</f>
        <v>43511</v>
      </c>
      <c r="I22" s="3"/>
      <c r="J22" s="3"/>
      <c r="K22" s="3"/>
      <c r="L22" s="16">
        <v>43466</v>
      </c>
      <c r="M22" s="13" t="s">
        <v>223</v>
      </c>
    </row>
    <row r="23" spans="1:13" x14ac:dyDescent="0.25">
      <c r="A23" s="5">
        <v>1758</v>
      </c>
      <c r="B23" s="3" t="s">
        <v>19</v>
      </c>
      <c r="C23" s="3" t="s">
        <v>22</v>
      </c>
      <c r="D23" s="11">
        <v>632070669</v>
      </c>
      <c r="E23" s="11">
        <v>1127734320</v>
      </c>
      <c r="F23" s="13">
        <f t="shared" si="0"/>
        <v>0.56047834830459009</v>
      </c>
      <c r="G23" s="13" t="s">
        <v>221</v>
      </c>
      <c r="H23" s="17">
        <f>VLOOKUP(A23,'[2]ene-19'!$B:$N,COLUMN($N:$N)-1,0)</f>
        <v>43829</v>
      </c>
      <c r="I23" s="3"/>
      <c r="J23" s="3"/>
      <c r="K23" s="3"/>
      <c r="L23" s="16">
        <v>43497</v>
      </c>
      <c r="M23" s="13" t="s">
        <v>223</v>
      </c>
    </row>
    <row r="24" spans="1:13" x14ac:dyDescent="0.25">
      <c r="A24" s="5">
        <v>1791</v>
      </c>
      <c r="B24" s="3" t="s">
        <v>57</v>
      </c>
      <c r="C24" s="3" t="s">
        <v>75</v>
      </c>
      <c r="D24" s="11">
        <v>547768302</v>
      </c>
      <c r="E24" s="11">
        <v>1759240490.7563026</v>
      </c>
      <c r="F24" s="13">
        <f t="shared" si="0"/>
        <v>0.31136635660569228</v>
      </c>
      <c r="G24" s="13">
        <v>0.74</v>
      </c>
      <c r="H24" s="17">
        <f>VLOOKUP(A24,'[2]ene-19'!$B:$N,COLUMN($N:$N)-1,0)</f>
        <v>43850</v>
      </c>
      <c r="I24" s="3"/>
      <c r="J24" s="3"/>
      <c r="K24" s="3"/>
      <c r="L24" s="16">
        <v>43497</v>
      </c>
      <c r="M24" s="13" t="s">
        <v>222</v>
      </c>
    </row>
    <row r="25" spans="1:13" x14ac:dyDescent="0.25">
      <c r="A25" s="5">
        <v>1802</v>
      </c>
      <c r="B25" s="3" t="s">
        <v>24</v>
      </c>
      <c r="C25" s="3" t="s">
        <v>27</v>
      </c>
      <c r="D25" s="11">
        <v>783383698</v>
      </c>
      <c r="E25" s="11">
        <v>1411945204</v>
      </c>
      <c r="F25" s="13">
        <f t="shared" si="0"/>
        <v>0.55482585002640084</v>
      </c>
      <c r="G25" s="13">
        <v>0.36</v>
      </c>
      <c r="H25" s="17">
        <f>VLOOKUP(A25,'[2]ene-19'!$B:$N,COLUMN($N:$N)-1,0)</f>
        <v>43890</v>
      </c>
      <c r="I25" s="3"/>
      <c r="J25" s="3"/>
      <c r="K25" s="3"/>
      <c r="L25" s="16">
        <v>43497</v>
      </c>
      <c r="M25" s="13" t="s">
        <v>222</v>
      </c>
    </row>
    <row r="26" spans="1:13" x14ac:dyDescent="0.25">
      <c r="A26" s="5">
        <v>1804</v>
      </c>
      <c r="B26" s="3" t="s">
        <v>12</v>
      </c>
      <c r="C26" s="3" t="s">
        <v>16</v>
      </c>
      <c r="D26" s="11">
        <v>451548050</v>
      </c>
      <c r="E26" s="11">
        <v>447208046.21848744</v>
      </c>
      <c r="F26" s="13">
        <f t="shared" si="0"/>
        <v>1.0097046638990752</v>
      </c>
      <c r="G26" s="13" t="s">
        <v>221</v>
      </c>
      <c r="H26" s="17">
        <f>VLOOKUP(A26,'[2]ene-19'!$B:$N,COLUMN($N:$N)-1,0)</f>
        <v>43548</v>
      </c>
      <c r="I26" s="3"/>
      <c r="J26" s="3"/>
      <c r="K26" s="3"/>
      <c r="L26" s="16">
        <v>43466</v>
      </c>
      <c r="M26" s="13" t="s">
        <v>223</v>
      </c>
    </row>
    <row r="27" spans="1:13" x14ac:dyDescent="0.25">
      <c r="A27" s="5">
        <v>1806</v>
      </c>
      <c r="B27" s="3" t="s">
        <v>10</v>
      </c>
      <c r="C27" s="3" t="s">
        <v>11</v>
      </c>
      <c r="D27" s="11">
        <v>1312827892</v>
      </c>
      <c r="E27" s="11">
        <v>1648018423</v>
      </c>
      <c r="F27" s="13">
        <f t="shared" si="0"/>
        <v>0.79660996119823113</v>
      </c>
      <c r="G27" s="13" t="s">
        <v>221</v>
      </c>
      <c r="H27" s="17">
        <f>VLOOKUP(A27,'[2]ene-19'!$B:$N,COLUMN($N:$N)-1,0)</f>
        <v>43525</v>
      </c>
      <c r="I27" s="3"/>
      <c r="J27" s="3"/>
      <c r="K27" s="3"/>
      <c r="L27" s="16">
        <v>43466</v>
      </c>
      <c r="M27" s="13" t="s">
        <v>223</v>
      </c>
    </row>
    <row r="28" spans="1:13" x14ac:dyDescent="0.25">
      <c r="A28" s="5">
        <v>1813</v>
      </c>
      <c r="B28" s="3" t="s">
        <v>50</v>
      </c>
      <c r="C28" s="3" t="s">
        <v>69</v>
      </c>
      <c r="D28" s="11">
        <v>2402849344</v>
      </c>
      <c r="E28" s="11">
        <v>1987359844.8151259</v>
      </c>
      <c r="F28" s="13">
        <f t="shared" si="0"/>
        <v>1.2090660633346575</v>
      </c>
      <c r="G28" s="13">
        <v>0.89</v>
      </c>
      <c r="H28" s="17">
        <f>VLOOKUP(A28,'[2]ene-19'!$B:$N,COLUMN($N:$N)-1,0)</f>
        <v>43524</v>
      </c>
      <c r="I28" s="3"/>
      <c r="J28" s="3"/>
      <c r="K28" s="3"/>
      <c r="L28" s="16">
        <v>43497</v>
      </c>
      <c r="M28" s="13" t="s">
        <v>222</v>
      </c>
    </row>
    <row r="29" spans="1:13" x14ac:dyDescent="0.25">
      <c r="A29" s="5">
        <v>1818</v>
      </c>
      <c r="B29" s="3" t="s">
        <v>42</v>
      </c>
      <c r="C29" s="3" t="s">
        <v>43</v>
      </c>
      <c r="D29" s="11">
        <v>111473484</v>
      </c>
      <c r="E29" s="11">
        <v>562909094.68067229</v>
      </c>
      <c r="F29" s="13">
        <f t="shared" si="0"/>
        <v>0.19803105875067947</v>
      </c>
      <c r="G29" s="13" t="s">
        <v>221</v>
      </c>
      <c r="H29" s="17">
        <f>VLOOKUP(A29,'[2]ene-19'!$B:$N,COLUMN($N:$N)-1,0)</f>
        <v>43853</v>
      </c>
      <c r="I29" s="3"/>
      <c r="J29" s="3"/>
      <c r="K29" s="3"/>
      <c r="L29" s="16">
        <v>43497</v>
      </c>
      <c r="M29" s="13" t="s">
        <v>223</v>
      </c>
    </row>
    <row r="30" spans="1:13" x14ac:dyDescent="0.25">
      <c r="A30" s="5">
        <v>1824</v>
      </c>
      <c r="B30" s="3" t="s">
        <v>30</v>
      </c>
      <c r="C30" s="3" t="s">
        <v>31</v>
      </c>
      <c r="D30" s="11">
        <v>693688688</v>
      </c>
      <c r="E30" s="11">
        <v>1146170852.9411767</v>
      </c>
      <c r="F30" s="13">
        <f t="shared" si="0"/>
        <v>0.60522276083005688</v>
      </c>
      <c r="G30" s="13">
        <v>0.61</v>
      </c>
      <c r="H30" s="17">
        <v>43586</v>
      </c>
      <c r="I30" s="3"/>
      <c r="J30" s="3"/>
      <c r="K30" s="3"/>
      <c r="L30" s="16">
        <v>43466</v>
      </c>
      <c r="M30" s="13" t="s">
        <v>222</v>
      </c>
    </row>
    <row r="31" spans="1:13" x14ac:dyDescent="0.25">
      <c r="A31" s="5">
        <v>1826</v>
      </c>
      <c r="B31" s="3" t="s">
        <v>12</v>
      </c>
      <c r="C31" s="3" t="s">
        <v>17</v>
      </c>
      <c r="D31" s="11">
        <v>104984493</v>
      </c>
      <c r="E31" s="11">
        <v>160008756</v>
      </c>
      <c r="F31" s="13">
        <f t="shared" si="0"/>
        <v>0.65611717523758517</v>
      </c>
      <c r="G31" s="13" t="s">
        <v>221</v>
      </c>
      <c r="H31" s="17">
        <v>43554</v>
      </c>
      <c r="I31" s="3"/>
      <c r="J31" s="3"/>
      <c r="K31" s="3"/>
      <c r="L31" s="16">
        <v>43435</v>
      </c>
      <c r="M31" s="13" t="s">
        <v>223</v>
      </c>
    </row>
    <row r="32" spans="1:13" x14ac:dyDescent="0.25">
      <c r="A32" s="5">
        <v>1829</v>
      </c>
      <c r="B32" s="3" t="s">
        <v>42</v>
      </c>
      <c r="C32" s="3" t="s">
        <v>45</v>
      </c>
      <c r="D32" s="11">
        <v>502926341</v>
      </c>
      <c r="E32" s="11">
        <v>2079522106</v>
      </c>
      <c r="F32" s="13">
        <f t="shared" si="0"/>
        <v>0.24184707608970232</v>
      </c>
      <c r="G32" s="13">
        <v>0.12</v>
      </c>
      <c r="H32" s="17">
        <f>VLOOKUP(A32,'[2]ene-19'!$B:$N,COLUMN($N:$N)-1,0)</f>
        <v>44020</v>
      </c>
      <c r="I32" s="3"/>
      <c r="J32" s="3"/>
      <c r="K32" s="3"/>
      <c r="L32" s="16">
        <v>43497</v>
      </c>
      <c r="M32" s="13" t="s">
        <v>222</v>
      </c>
    </row>
    <row r="33" spans="1:13" x14ac:dyDescent="0.25">
      <c r="A33" s="5">
        <v>1831</v>
      </c>
      <c r="B33" s="3" t="s">
        <v>50</v>
      </c>
      <c r="C33" s="3" t="s">
        <v>53</v>
      </c>
      <c r="D33" s="11">
        <v>0</v>
      </c>
      <c r="E33" s="11">
        <v>415493821</v>
      </c>
      <c r="F33" s="13">
        <f t="shared" si="0"/>
        <v>0</v>
      </c>
      <c r="G33" s="13" t="s">
        <v>221</v>
      </c>
      <c r="H33" s="17"/>
      <c r="I33" s="3"/>
      <c r="J33" s="3"/>
      <c r="K33" s="3"/>
      <c r="L33" s="16">
        <v>43497</v>
      </c>
      <c r="M33" s="13" t="s">
        <v>223</v>
      </c>
    </row>
    <row r="34" spans="1:13" x14ac:dyDescent="0.25">
      <c r="A34" s="5">
        <v>1837</v>
      </c>
      <c r="B34" s="3" t="s">
        <v>35</v>
      </c>
      <c r="C34" s="3" t="s">
        <v>39</v>
      </c>
      <c r="D34" s="11">
        <v>104862271</v>
      </c>
      <c r="E34" s="11">
        <v>305429395</v>
      </c>
      <c r="F34" s="13">
        <f t="shared" ref="F34:F65" si="1">IFERROR(D34/E34,"")</f>
        <v>0.34332737030762872</v>
      </c>
      <c r="G34" s="13">
        <v>0.03</v>
      </c>
      <c r="H34" s="17">
        <f>VLOOKUP(A34,'[2]ene-19'!$B:$N,COLUMN($N:$N)-1,0)</f>
        <v>43649</v>
      </c>
      <c r="I34" s="3"/>
      <c r="J34" s="3"/>
      <c r="K34" s="3"/>
      <c r="L34" s="16">
        <v>43497</v>
      </c>
      <c r="M34" s="13" t="s">
        <v>222</v>
      </c>
    </row>
    <row r="35" spans="1:13" x14ac:dyDescent="0.25">
      <c r="A35" s="5">
        <v>1838</v>
      </c>
      <c r="B35" s="3" t="s">
        <v>30</v>
      </c>
      <c r="C35" s="3" t="s">
        <v>32</v>
      </c>
      <c r="D35" s="11">
        <v>134744364</v>
      </c>
      <c r="E35" s="11">
        <v>177763960</v>
      </c>
      <c r="F35" s="13">
        <f t="shared" si="1"/>
        <v>0.75799596273620362</v>
      </c>
      <c r="G35" s="13">
        <v>0.83</v>
      </c>
      <c r="H35" s="17">
        <f>VLOOKUP(A35,'[2]ene-19'!$B:$N,COLUMN($N:$N)-1,0)</f>
        <v>43585</v>
      </c>
      <c r="I35" s="3"/>
      <c r="J35" s="3"/>
      <c r="K35" s="3"/>
      <c r="L35" s="16">
        <v>43497</v>
      </c>
      <c r="M35" s="13" t="s">
        <v>222</v>
      </c>
    </row>
    <row r="36" spans="1:13" x14ac:dyDescent="0.25">
      <c r="A36" s="5">
        <v>1845</v>
      </c>
      <c r="B36" s="3" t="s">
        <v>50</v>
      </c>
      <c r="C36" s="3" t="s">
        <v>51</v>
      </c>
      <c r="D36" s="11">
        <v>0</v>
      </c>
      <c r="E36" s="11">
        <v>436274412.0986504</v>
      </c>
      <c r="F36" s="13">
        <f t="shared" si="1"/>
        <v>0</v>
      </c>
      <c r="G36" s="13" t="s">
        <v>221</v>
      </c>
      <c r="H36" s="17">
        <f>VLOOKUP(A36,'[2]ene-19'!$B:$N,COLUMN($N:$N)-1,0)</f>
        <v>43475</v>
      </c>
      <c r="I36" s="3"/>
      <c r="J36" s="3"/>
      <c r="K36" s="3"/>
      <c r="L36" s="16">
        <v>43497</v>
      </c>
      <c r="M36" s="13" t="s">
        <v>223</v>
      </c>
    </row>
    <row r="37" spans="1:13" x14ac:dyDescent="0.25">
      <c r="A37" s="5">
        <v>1846</v>
      </c>
      <c r="B37" s="3" t="s">
        <v>50</v>
      </c>
      <c r="C37" s="3" t="s">
        <v>54</v>
      </c>
      <c r="D37" s="11">
        <v>198966188</v>
      </c>
      <c r="E37" s="11">
        <v>497023779</v>
      </c>
      <c r="F37" s="13">
        <f t="shared" si="1"/>
        <v>0.4003152291834311</v>
      </c>
      <c r="G37" s="13"/>
      <c r="H37" s="17">
        <f>VLOOKUP(A37,'[2]ene-19'!$B:$N,COLUMN($N:$N)-1,0)</f>
        <v>43388</v>
      </c>
      <c r="I37" s="3"/>
      <c r="J37" s="3"/>
      <c r="K37" s="3"/>
      <c r="L37" s="13"/>
      <c r="M37" s="13"/>
    </row>
    <row r="38" spans="1:13" x14ac:dyDescent="0.25">
      <c r="A38" s="5">
        <v>1848</v>
      </c>
      <c r="B38" s="3" t="s">
        <v>35</v>
      </c>
      <c r="C38" s="3" t="s">
        <v>40</v>
      </c>
      <c r="D38" s="11">
        <v>104615541</v>
      </c>
      <c r="E38" s="11">
        <v>181253858</v>
      </c>
      <c r="F38" s="13">
        <f t="shared" si="1"/>
        <v>0.57717690621514939</v>
      </c>
      <c r="G38" s="13">
        <v>0.87</v>
      </c>
      <c r="H38" s="17">
        <f>VLOOKUP(A38,'[2]ene-19'!$B:$N,COLUMN($N:$N)-1,0)</f>
        <v>43663</v>
      </c>
      <c r="I38" s="3"/>
      <c r="J38" s="3"/>
      <c r="K38" s="3"/>
      <c r="L38" s="16">
        <v>43497</v>
      </c>
      <c r="M38" s="13"/>
    </row>
    <row r="39" spans="1:13" x14ac:dyDescent="0.25">
      <c r="A39" s="5">
        <v>1849</v>
      </c>
      <c r="B39" s="3" t="s">
        <v>50</v>
      </c>
      <c r="C39" s="3" t="s">
        <v>52</v>
      </c>
      <c r="D39" s="11">
        <v>96650300</v>
      </c>
      <c r="E39" s="11">
        <v>68769400</v>
      </c>
      <c r="F39" s="13">
        <f t="shared" si="1"/>
        <v>1.4054259598018886</v>
      </c>
      <c r="G39" s="13">
        <v>2.4299999999999999E-2</v>
      </c>
      <c r="H39" s="17">
        <f>VLOOKUP(A39,'[2]ene-19'!$B:$N,COLUMN($N:$N)-1,0)</f>
        <v>43444</v>
      </c>
      <c r="I39" s="3"/>
      <c r="J39" s="3"/>
      <c r="K39" s="3"/>
      <c r="L39" s="16">
        <v>43497</v>
      </c>
      <c r="M39" s="13" t="s">
        <v>222</v>
      </c>
    </row>
    <row r="40" spans="1:13" x14ac:dyDescent="0.25">
      <c r="A40" s="5">
        <v>1856</v>
      </c>
      <c r="B40" s="3" t="s">
        <v>57</v>
      </c>
      <c r="C40" s="3" t="s">
        <v>58</v>
      </c>
      <c r="D40" s="11">
        <v>279383511</v>
      </c>
      <c r="E40" s="11">
        <v>1537145968</v>
      </c>
      <c r="F40" s="13">
        <f t="shared" si="1"/>
        <v>0.18175470437821167</v>
      </c>
      <c r="G40" s="13">
        <v>7.0000000000000007E-2</v>
      </c>
      <c r="H40" s="17">
        <f>VLOOKUP(A40,'[2]ene-19'!$B:$N,COLUMN($N:$N)-1,0)</f>
        <v>44255</v>
      </c>
      <c r="I40" s="3"/>
      <c r="J40" s="3"/>
      <c r="K40" s="3"/>
      <c r="L40" s="16">
        <v>43497</v>
      </c>
      <c r="M40" s="13" t="s">
        <v>222</v>
      </c>
    </row>
    <row r="41" spans="1:13" x14ac:dyDescent="0.25">
      <c r="A41" s="5">
        <v>1857</v>
      </c>
      <c r="B41" s="3" t="s">
        <v>50</v>
      </c>
      <c r="C41" s="3" t="s">
        <v>56</v>
      </c>
      <c r="D41" s="11">
        <v>72814000</v>
      </c>
      <c r="E41" s="11">
        <v>147000000</v>
      </c>
      <c r="F41" s="13">
        <f t="shared" si="1"/>
        <v>0.49533333333333335</v>
      </c>
      <c r="G41" s="13" t="s">
        <v>221</v>
      </c>
      <c r="H41" s="17">
        <f>VLOOKUP(A41,'[2]ene-19'!$B:$N,COLUMN($N:$N)-1,0)</f>
        <v>43754</v>
      </c>
      <c r="I41" s="3"/>
      <c r="J41" s="3"/>
      <c r="K41" s="3"/>
      <c r="L41" s="16">
        <v>43497</v>
      </c>
      <c r="M41" s="13" t="s">
        <v>223</v>
      </c>
    </row>
    <row r="42" spans="1:13" x14ac:dyDescent="0.25">
      <c r="A42" s="5">
        <v>1858</v>
      </c>
      <c r="B42" s="3" t="s">
        <v>30</v>
      </c>
      <c r="C42" s="3" t="s">
        <v>33</v>
      </c>
      <c r="D42" s="11">
        <v>291179234.92000002</v>
      </c>
      <c r="E42" s="11">
        <v>1317799735</v>
      </c>
      <c r="F42" s="13">
        <f t="shared" si="1"/>
        <v>0.22095863824103745</v>
      </c>
      <c r="G42" s="13">
        <v>0.4</v>
      </c>
      <c r="H42" s="17">
        <f>VLOOKUP(A42,'[2]ene-19'!$B:$N,COLUMN($N:$N)-1,0)</f>
        <v>43737</v>
      </c>
      <c r="I42" s="3"/>
      <c r="J42" s="3"/>
      <c r="K42" s="3"/>
      <c r="L42" s="16">
        <v>43497</v>
      </c>
      <c r="M42" s="13" t="s">
        <v>222</v>
      </c>
    </row>
    <row r="43" spans="1:13" x14ac:dyDescent="0.25">
      <c r="A43" s="5">
        <v>1860</v>
      </c>
      <c r="B43" s="3" t="s">
        <v>50</v>
      </c>
      <c r="C43" s="3" t="s">
        <v>55</v>
      </c>
      <c r="D43" s="11">
        <v>141205345</v>
      </c>
      <c r="E43" s="11">
        <v>714738871</v>
      </c>
      <c r="F43" s="13">
        <f t="shared" si="1"/>
        <v>0.19756214574203562</v>
      </c>
      <c r="G43" s="13" t="s">
        <v>221</v>
      </c>
      <c r="H43" s="17">
        <f>VLOOKUP(A43,'[2]ene-19'!$B:$N,COLUMN($N:$N)-1,0)</f>
        <v>44318</v>
      </c>
      <c r="I43" s="3"/>
      <c r="J43" s="3"/>
      <c r="K43" s="3"/>
      <c r="L43" s="13" t="s">
        <v>221</v>
      </c>
      <c r="M43" s="13" t="s">
        <v>223</v>
      </c>
    </row>
    <row r="44" spans="1:13" x14ac:dyDescent="0.25">
      <c r="A44" s="5">
        <v>1861</v>
      </c>
      <c r="B44" s="3" t="s">
        <v>4</v>
      </c>
      <c r="C44" s="3" t="s">
        <v>7</v>
      </c>
      <c r="D44" s="11">
        <v>144656066</v>
      </c>
      <c r="E44" s="11">
        <v>3627537015</v>
      </c>
      <c r="F44" s="13">
        <f t="shared" si="1"/>
        <v>3.9877212941409501E-2</v>
      </c>
      <c r="G44" s="13" t="s">
        <v>221</v>
      </c>
      <c r="H44" s="17">
        <f>VLOOKUP(A44,'[2]ene-19'!$B:$N,COLUMN($N:$N)-1,0)</f>
        <v>44191</v>
      </c>
      <c r="I44" s="3"/>
      <c r="J44" s="3"/>
      <c r="K44" s="3"/>
      <c r="L44" s="13" t="s">
        <v>221</v>
      </c>
      <c r="M44" s="13" t="s">
        <v>223</v>
      </c>
    </row>
    <row r="45" spans="1:13" x14ac:dyDescent="0.25">
      <c r="A45" s="5">
        <v>1873</v>
      </c>
      <c r="B45" s="3" t="s">
        <v>35</v>
      </c>
      <c r="C45" s="3" t="s">
        <v>41</v>
      </c>
      <c r="D45" s="11">
        <v>108797417</v>
      </c>
      <c r="E45" s="11">
        <v>335861272</v>
      </c>
      <c r="F45" s="13">
        <f t="shared" si="1"/>
        <v>0.32393558314160137</v>
      </c>
      <c r="G45" s="13" t="s">
        <v>221</v>
      </c>
      <c r="H45" s="17">
        <f>VLOOKUP(A45,'[2]ene-19'!$B:$N,COLUMN($N:$N)-1,0)</f>
        <v>43870</v>
      </c>
      <c r="I45" s="3"/>
      <c r="J45" s="3"/>
      <c r="K45" s="3"/>
      <c r="L45" s="13" t="s">
        <v>221</v>
      </c>
      <c r="M45" s="13" t="s">
        <v>223</v>
      </c>
    </row>
    <row r="46" spans="1:13" x14ac:dyDescent="0.25">
      <c r="A46" s="5">
        <v>1874</v>
      </c>
      <c r="B46" s="3" t="s">
        <v>19</v>
      </c>
      <c r="C46" s="3" t="s">
        <v>23</v>
      </c>
      <c r="D46" s="11">
        <v>126377076</v>
      </c>
      <c r="E46" s="11">
        <v>600682540</v>
      </c>
      <c r="F46" s="13">
        <f t="shared" si="1"/>
        <v>0.21038912834057072</v>
      </c>
      <c r="G46" s="13">
        <v>0.36</v>
      </c>
      <c r="H46" s="17">
        <f>VLOOKUP(A46,'[2]ene-19'!$B:$N,COLUMN($N:$N)-1,0)</f>
        <v>43773</v>
      </c>
      <c r="I46" s="3"/>
      <c r="J46" s="3"/>
      <c r="K46" s="3"/>
      <c r="L46" s="16">
        <v>43497</v>
      </c>
      <c r="M46" s="13"/>
    </row>
    <row r="47" spans="1:13" x14ac:dyDescent="0.25">
      <c r="A47" s="5">
        <v>1877</v>
      </c>
      <c r="B47" s="3" t="s">
        <v>24</v>
      </c>
      <c r="C47" s="3" t="s">
        <v>29</v>
      </c>
      <c r="D47" s="11">
        <v>148243871</v>
      </c>
      <c r="E47" s="11">
        <v>1474523167</v>
      </c>
      <c r="F47" s="13">
        <f t="shared" si="1"/>
        <v>0.1005368205245703</v>
      </c>
      <c r="G47" s="13">
        <v>0.159</v>
      </c>
      <c r="H47" s="17">
        <f>VLOOKUP(A47,'[2]ene-19'!$B:$N,COLUMN($N:$N)-1,0)</f>
        <v>43862</v>
      </c>
      <c r="I47" s="3"/>
      <c r="J47" s="3"/>
      <c r="K47" s="3"/>
      <c r="L47" s="16">
        <v>43497</v>
      </c>
      <c r="M47" s="13"/>
    </row>
    <row r="48" spans="1:13" x14ac:dyDescent="0.25">
      <c r="A48" s="5">
        <v>1880</v>
      </c>
      <c r="B48" s="3" t="s">
        <v>4</v>
      </c>
      <c r="C48" s="3" t="s">
        <v>9</v>
      </c>
      <c r="D48" s="11">
        <v>96004505</v>
      </c>
      <c r="E48" s="11">
        <v>218417446</v>
      </c>
      <c r="F48" s="13">
        <f t="shared" si="1"/>
        <v>0.43954595550027631</v>
      </c>
      <c r="G48" s="13" t="s">
        <v>221</v>
      </c>
      <c r="H48" s="17">
        <f>VLOOKUP(A48,'[2]ene-19'!$B:$N,COLUMN($N:$N)-1,0)</f>
        <v>43646</v>
      </c>
      <c r="I48" s="3"/>
      <c r="J48" s="3"/>
      <c r="K48" s="3"/>
      <c r="L48" s="16" t="s">
        <v>221</v>
      </c>
      <c r="M48" s="13" t="s">
        <v>223</v>
      </c>
    </row>
    <row r="49" spans="1:13" x14ac:dyDescent="0.25">
      <c r="A49" s="5">
        <v>1881</v>
      </c>
      <c r="B49" s="3" t="s">
        <v>42</v>
      </c>
      <c r="C49" s="3" t="s">
        <v>47</v>
      </c>
      <c r="D49" s="11">
        <v>75764735</v>
      </c>
      <c r="E49" s="11">
        <v>415493821</v>
      </c>
      <c r="F49" s="13">
        <f t="shared" si="1"/>
        <v>0.18234864436166909</v>
      </c>
      <c r="G49" s="13">
        <v>8.4000000000000005E-2</v>
      </c>
      <c r="H49" s="17">
        <f>VLOOKUP(A49,'[2]ene-19'!$B:$N,COLUMN($N:$N)-1,0)</f>
        <v>44075</v>
      </c>
      <c r="I49" s="3"/>
      <c r="J49" s="3"/>
      <c r="K49" s="3"/>
      <c r="L49" s="16">
        <v>43497</v>
      </c>
      <c r="M49" s="13"/>
    </row>
    <row r="50" spans="1:13" x14ac:dyDescent="0.25">
      <c r="A50" s="5">
        <v>1882</v>
      </c>
      <c r="B50" s="3" t="s">
        <v>48</v>
      </c>
      <c r="C50" s="3" t="s">
        <v>49</v>
      </c>
      <c r="D50" s="11">
        <v>0</v>
      </c>
      <c r="E50" s="11">
        <v>214412247</v>
      </c>
      <c r="F50" s="13">
        <f t="shared" si="1"/>
        <v>0</v>
      </c>
      <c r="G50" s="13">
        <v>0.95540000000000003</v>
      </c>
      <c r="H50" s="17">
        <f>VLOOKUP(A50,'[2]ene-19'!$B:$N,COLUMN($N:$N)-1,0)</f>
        <v>43524</v>
      </c>
      <c r="I50" s="3"/>
      <c r="J50" s="3"/>
      <c r="K50" s="3"/>
      <c r="L50" s="16">
        <v>43497</v>
      </c>
      <c r="M50" s="13"/>
    </row>
    <row r="51" spans="1:13" x14ac:dyDescent="0.25">
      <c r="A51" s="5">
        <v>1883</v>
      </c>
      <c r="B51" s="3" t="s">
        <v>35</v>
      </c>
      <c r="C51" s="3" t="s">
        <v>37</v>
      </c>
      <c r="D51" s="11">
        <v>162494213</v>
      </c>
      <c r="E51" s="11">
        <v>330870570</v>
      </c>
      <c r="F51" s="13">
        <f t="shared" si="1"/>
        <v>0.49111111030515647</v>
      </c>
      <c r="G51" s="13">
        <v>0.13700000000000001</v>
      </c>
      <c r="H51" s="17">
        <f>VLOOKUP(A51,'[2]ene-19'!$B:$N,COLUMN($N:$N)-1,0)</f>
        <v>44195</v>
      </c>
      <c r="I51" s="3"/>
      <c r="J51" s="3"/>
      <c r="K51" s="3"/>
      <c r="L51" s="16">
        <v>43497</v>
      </c>
      <c r="M51" s="13"/>
    </row>
    <row r="52" spans="1:13" x14ac:dyDescent="0.25">
      <c r="A52" s="5">
        <v>1884</v>
      </c>
      <c r="B52" s="3" t="s">
        <v>35</v>
      </c>
      <c r="C52" s="3" t="s">
        <v>38</v>
      </c>
      <c r="D52" s="11">
        <v>141965813</v>
      </c>
      <c r="E52" s="11">
        <v>185647599</v>
      </c>
      <c r="F52" s="13">
        <f t="shared" si="1"/>
        <v>0.76470589312604043</v>
      </c>
      <c r="G52" s="13">
        <v>0.5</v>
      </c>
      <c r="H52" s="17">
        <f>VLOOKUP(A52,'[2]ene-19'!$B:$N,COLUMN($N:$N)-1,0)</f>
        <v>43738</v>
      </c>
      <c r="I52" s="3"/>
      <c r="J52" s="3"/>
      <c r="K52" s="3"/>
      <c r="L52" s="16">
        <v>43497</v>
      </c>
      <c r="M52" s="13" t="s">
        <v>222</v>
      </c>
    </row>
    <row r="53" spans="1:13" x14ac:dyDescent="0.25">
      <c r="A53" s="5">
        <v>1890</v>
      </c>
      <c r="B53" s="3" t="s">
        <v>30</v>
      </c>
      <c r="C53" s="3" t="s">
        <v>34</v>
      </c>
      <c r="D53" s="11">
        <v>0</v>
      </c>
      <c r="E53" s="11">
        <v>860247406</v>
      </c>
      <c r="F53" s="13">
        <f t="shared" si="1"/>
        <v>0</v>
      </c>
      <c r="G53" s="13" t="s">
        <v>221</v>
      </c>
      <c r="H53" s="17">
        <v>44180</v>
      </c>
      <c r="I53" s="3"/>
      <c r="J53" s="3"/>
      <c r="K53" s="3"/>
      <c r="L53" s="16" t="s">
        <v>221</v>
      </c>
      <c r="M53" s="13" t="s">
        <v>223</v>
      </c>
    </row>
    <row r="54" spans="1:13" x14ac:dyDescent="0.25">
      <c r="A54" s="5">
        <v>1891</v>
      </c>
      <c r="B54" s="3" t="s">
        <v>24</v>
      </c>
      <c r="C54" s="3" t="s">
        <v>28</v>
      </c>
      <c r="D54" s="11">
        <v>123162181</v>
      </c>
      <c r="E54" s="11">
        <v>1409324741</v>
      </c>
      <c r="F54" s="13">
        <f t="shared" si="1"/>
        <v>8.7390916668793506E-2</v>
      </c>
      <c r="G54" s="13">
        <v>0.03</v>
      </c>
      <c r="H54" s="17">
        <f>VLOOKUP(A54,'[2]ene-19'!$B:$N,COLUMN($N:$N)-1,0)</f>
        <v>44240</v>
      </c>
      <c r="I54" s="3"/>
      <c r="J54" s="3"/>
      <c r="K54" s="3"/>
      <c r="L54" s="16">
        <v>43497</v>
      </c>
      <c r="M54" s="13"/>
    </row>
    <row r="55" spans="1:13" x14ac:dyDescent="0.25">
      <c r="A55" s="5">
        <v>1893</v>
      </c>
      <c r="B55" s="3" t="s">
        <v>24</v>
      </c>
      <c r="C55" s="3" t="s">
        <v>26</v>
      </c>
      <c r="D55" s="11">
        <v>76555363</v>
      </c>
      <c r="E55" s="11">
        <v>574165219</v>
      </c>
      <c r="F55" s="13">
        <f t="shared" si="1"/>
        <v>0.13333333414610751</v>
      </c>
      <c r="G55" s="13">
        <v>4.5900000000000003E-2</v>
      </c>
      <c r="H55" s="17">
        <f>VLOOKUP(A55,'[2]ene-19'!$B:$N,COLUMN($N:$N)-1,0)</f>
        <v>43941</v>
      </c>
      <c r="I55" s="3"/>
      <c r="J55" s="3"/>
      <c r="K55" s="3"/>
      <c r="L55" s="16">
        <v>43497</v>
      </c>
      <c r="M55" s="13"/>
    </row>
    <row r="56" spans="1:13" x14ac:dyDescent="0.25">
      <c r="A56" s="5">
        <v>1899</v>
      </c>
      <c r="B56" s="3" t="s">
        <v>4</v>
      </c>
      <c r="C56" s="3" t="s">
        <v>8</v>
      </c>
      <c r="D56" s="11">
        <v>0</v>
      </c>
      <c r="E56" s="11">
        <v>1417660599</v>
      </c>
      <c r="F56" s="13">
        <f t="shared" si="1"/>
        <v>0</v>
      </c>
      <c r="G56" s="13"/>
      <c r="H56" s="17">
        <f>VLOOKUP(A56,'[2]ene-19'!$B:$N,COLUMN($N:$N)-1,0)</f>
        <v>44289</v>
      </c>
      <c r="I56" s="3"/>
      <c r="J56" s="3"/>
      <c r="K56" s="3"/>
      <c r="L56" s="13"/>
      <c r="M56" s="13"/>
    </row>
    <row r="57" spans="1:13" x14ac:dyDescent="0.25">
      <c r="A57" s="3" t="s">
        <v>76</v>
      </c>
      <c r="B57" s="3" t="s">
        <v>42</v>
      </c>
      <c r="C57" s="3" t="s">
        <v>44</v>
      </c>
      <c r="D57" s="11">
        <v>0</v>
      </c>
      <c r="E57" s="11"/>
      <c r="F57" s="13" t="str">
        <f t="shared" si="1"/>
        <v/>
      </c>
      <c r="G57" s="13"/>
      <c r="H57" s="17"/>
      <c r="I57" s="3"/>
      <c r="J57" s="3"/>
      <c r="K57" s="3"/>
      <c r="L57" s="13"/>
      <c r="M57" s="13"/>
    </row>
  </sheetData>
  <autoFilter ref="A1:K57"/>
  <sortState ref="A2:J57">
    <sortCondition ref="A2:A57"/>
  </sortState>
  <conditionalFormatting sqref="F2:F5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workbookViewId="0">
      <pane xSplit="1" ySplit="1" topLeftCell="B285" activePane="bottomRight" state="frozen"/>
      <selection pane="topRight" activeCell="B1" sqref="B1"/>
      <selection pane="bottomLeft" activeCell="A2" sqref="A2"/>
      <selection pane="bottomRight" activeCell="D310" sqref="D310"/>
    </sheetView>
  </sheetViews>
  <sheetFormatPr baseColWidth="10" defaultRowHeight="15" x14ac:dyDescent="0.25"/>
  <cols>
    <col min="1" max="1" width="8.140625" bestFit="1" customWidth="1"/>
    <col min="2" max="2" width="60.42578125" style="2" bestFit="1" customWidth="1"/>
    <col min="3" max="3" width="19.85546875" bestFit="1" customWidth="1"/>
    <col min="4" max="4" width="48.42578125" bestFit="1" customWidth="1"/>
    <col min="5" max="5" width="14.140625" bestFit="1" customWidth="1"/>
    <col min="7" max="7" width="17" bestFit="1" customWidth="1"/>
  </cols>
  <sheetData>
    <row r="1" spans="1:7" s="1" customFormat="1" ht="30" x14ac:dyDescent="0.25">
      <c r="A1" s="4" t="s">
        <v>103</v>
      </c>
      <c r="B1" s="4" t="s">
        <v>212</v>
      </c>
      <c r="C1" s="4" t="s">
        <v>0</v>
      </c>
      <c r="D1" s="4" t="s">
        <v>102</v>
      </c>
      <c r="E1" s="4" t="s">
        <v>66</v>
      </c>
      <c r="F1" s="4" t="s">
        <v>211</v>
      </c>
      <c r="G1" s="4" t="s">
        <v>67</v>
      </c>
    </row>
    <row r="2" spans="1:7" x14ac:dyDescent="0.25">
      <c r="A2" s="5">
        <v>1385</v>
      </c>
      <c r="B2" s="3" t="s">
        <v>68</v>
      </c>
      <c r="C2" s="3" t="s">
        <v>18</v>
      </c>
      <c r="D2" s="8" t="s">
        <v>210</v>
      </c>
      <c r="E2" s="3"/>
      <c r="F2" s="3"/>
      <c r="G2" s="3"/>
    </row>
    <row r="3" spans="1:7" x14ac:dyDescent="0.25">
      <c r="A3" s="5">
        <v>1507</v>
      </c>
      <c r="B3" s="3" t="s">
        <v>6</v>
      </c>
      <c r="C3" s="3" t="s">
        <v>4</v>
      </c>
      <c r="D3" s="8" t="s">
        <v>210</v>
      </c>
      <c r="E3" s="3"/>
      <c r="F3" s="3"/>
      <c r="G3" s="3"/>
    </row>
    <row r="4" spans="1:7" x14ac:dyDescent="0.25">
      <c r="A4" s="6">
        <v>1577</v>
      </c>
      <c r="B4" s="6" t="str">
        <f>VLOOKUP(A4,CECO!A:C,3,0)</f>
        <v>CENTRO MUNDIAL DE NEGOCIOS</v>
      </c>
      <c r="C4" s="6" t="str">
        <f>VLOOKUP(A4,CECO!A:C,2,0)</f>
        <v>Yalenny Serrano</v>
      </c>
      <c r="D4" s="6" t="s">
        <v>0</v>
      </c>
      <c r="E4" s="3"/>
      <c r="F4" s="3"/>
      <c r="G4" s="3"/>
    </row>
    <row r="5" spans="1:7" x14ac:dyDescent="0.25">
      <c r="A5" s="6">
        <v>1577</v>
      </c>
      <c r="B5" s="6" t="str">
        <f>VLOOKUP(A5,CECO!A:C,3,0)</f>
        <v>CENTRO MUNDIAL DE NEGOCIOS</v>
      </c>
      <c r="C5" s="6" t="str">
        <f>VLOOKUP(A5,CECO!A:C,2,0)</f>
        <v>Yalenny Serrano</v>
      </c>
      <c r="D5" s="6" t="s">
        <v>78</v>
      </c>
      <c r="E5" s="3"/>
      <c r="F5" s="3"/>
      <c r="G5" s="3"/>
    </row>
    <row r="6" spans="1:7" x14ac:dyDescent="0.25">
      <c r="A6" s="6">
        <v>1577</v>
      </c>
      <c r="B6" s="6" t="str">
        <f>VLOOKUP(A6,CECO!A:C,3,0)</f>
        <v>CENTRO MUNDIAL DE NEGOCIOS</v>
      </c>
      <c r="C6" s="6" t="str">
        <f>VLOOKUP(A6,CECO!A:C,2,0)</f>
        <v>Yalenny Serrano</v>
      </c>
      <c r="D6" s="6" t="s">
        <v>83</v>
      </c>
      <c r="E6" s="3"/>
      <c r="F6" s="3"/>
      <c r="G6" s="3"/>
    </row>
    <row r="7" spans="1:7" x14ac:dyDescent="0.25">
      <c r="A7" s="6">
        <v>1577</v>
      </c>
      <c r="B7" s="6" t="str">
        <f>VLOOKUP(A7,CECO!A:C,3,0)</f>
        <v>CENTRO MUNDIAL DE NEGOCIOS</v>
      </c>
      <c r="C7" s="6" t="str">
        <f>VLOOKUP(A7,CECO!A:C,2,0)</f>
        <v>Yalenny Serrano</v>
      </c>
      <c r="D7" s="6" t="s">
        <v>169</v>
      </c>
      <c r="E7" s="3"/>
      <c r="F7" s="3"/>
      <c r="G7" s="3"/>
    </row>
    <row r="8" spans="1:7" x14ac:dyDescent="0.25">
      <c r="A8" s="6">
        <v>1577</v>
      </c>
      <c r="B8" s="6" t="str">
        <f>VLOOKUP(A8,CECO!A:C,3,0)</f>
        <v>CENTRO MUNDIAL DE NEGOCIOS</v>
      </c>
      <c r="C8" s="6" t="str">
        <f>VLOOKUP(A8,CECO!A:C,2,0)</f>
        <v>Yalenny Serrano</v>
      </c>
      <c r="D8" s="6" t="s">
        <v>170</v>
      </c>
      <c r="E8" s="3"/>
      <c r="F8" s="3"/>
      <c r="G8" s="3"/>
    </row>
    <row r="9" spans="1:7" x14ac:dyDescent="0.25">
      <c r="A9" s="6">
        <v>1577</v>
      </c>
      <c r="B9" s="6" t="str">
        <f>VLOOKUP(A9,CECO!A:C,3,0)</f>
        <v>CENTRO MUNDIAL DE NEGOCIOS</v>
      </c>
      <c r="C9" s="6" t="str">
        <f>VLOOKUP(A9,CECO!A:C,2,0)</f>
        <v>Yalenny Serrano</v>
      </c>
      <c r="D9" s="6" t="s">
        <v>171</v>
      </c>
      <c r="E9" s="3"/>
      <c r="F9" s="3"/>
      <c r="G9" s="3"/>
    </row>
    <row r="10" spans="1:7" x14ac:dyDescent="0.25">
      <c r="A10" s="6">
        <v>1577</v>
      </c>
      <c r="B10" s="6" t="str">
        <f>VLOOKUP(A10,CECO!A:C,3,0)</f>
        <v>CENTRO MUNDIAL DE NEGOCIOS</v>
      </c>
      <c r="C10" s="6" t="str">
        <f>VLOOKUP(A10,CECO!A:C,2,0)</f>
        <v>Yalenny Serrano</v>
      </c>
      <c r="D10" s="6" t="s">
        <v>84</v>
      </c>
      <c r="E10" s="3"/>
      <c r="F10" s="3"/>
      <c r="G10" s="3"/>
    </row>
    <row r="11" spans="1:7" x14ac:dyDescent="0.25">
      <c r="A11" s="6">
        <v>1577</v>
      </c>
      <c r="B11" s="6" t="str">
        <f>VLOOKUP(A11,CECO!A:C,3,0)</f>
        <v>CENTRO MUNDIAL DE NEGOCIOS</v>
      </c>
      <c r="C11" s="6" t="str">
        <f>VLOOKUP(A11,CECO!A:C,2,0)</f>
        <v>Yalenny Serrano</v>
      </c>
      <c r="D11" s="6" t="s">
        <v>122</v>
      </c>
      <c r="E11" s="3"/>
      <c r="F11" s="3"/>
      <c r="G11" s="3"/>
    </row>
    <row r="12" spans="1:7" x14ac:dyDescent="0.25">
      <c r="A12" s="6">
        <v>1577</v>
      </c>
      <c r="B12" s="6" t="str">
        <f>VLOOKUP(A12,CECO!A:C,3,0)</f>
        <v>CENTRO MUNDIAL DE NEGOCIOS</v>
      </c>
      <c r="C12" s="6" t="str">
        <f>VLOOKUP(A12,CECO!A:C,2,0)</f>
        <v>Yalenny Serrano</v>
      </c>
      <c r="D12" s="6" t="s">
        <v>172</v>
      </c>
      <c r="E12" s="3"/>
      <c r="F12" s="3"/>
      <c r="G12" s="3"/>
    </row>
    <row r="13" spans="1:7" x14ac:dyDescent="0.25">
      <c r="A13" s="6">
        <v>1577</v>
      </c>
      <c r="B13" s="6" t="str">
        <f>VLOOKUP(A13,CECO!A:C,3,0)</f>
        <v>CENTRO MUNDIAL DE NEGOCIOS</v>
      </c>
      <c r="C13" s="6" t="str">
        <f>VLOOKUP(A13,CECO!A:C,2,0)</f>
        <v>Yalenny Serrano</v>
      </c>
      <c r="D13" s="6" t="s">
        <v>173</v>
      </c>
      <c r="E13" s="3"/>
      <c r="F13" s="3"/>
      <c r="G13" s="3"/>
    </row>
    <row r="14" spans="1:7" x14ac:dyDescent="0.25">
      <c r="A14" s="6">
        <v>1577</v>
      </c>
      <c r="B14" s="6" t="str">
        <f>VLOOKUP(A14,CECO!A:C,3,0)</f>
        <v>CENTRO MUNDIAL DE NEGOCIOS</v>
      </c>
      <c r="C14" s="6" t="str">
        <f>VLOOKUP(A14,CECO!A:C,2,0)</f>
        <v>Yalenny Serrano</v>
      </c>
      <c r="D14" s="6" t="s">
        <v>174</v>
      </c>
      <c r="E14" s="3"/>
      <c r="F14" s="3"/>
      <c r="G14" s="3"/>
    </row>
    <row r="15" spans="1:7" x14ac:dyDescent="0.25">
      <c r="A15" s="6">
        <v>1577</v>
      </c>
      <c r="B15" s="6" t="str">
        <f>VLOOKUP(A15,CECO!A:C,3,0)</f>
        <v>CENTRO MUNDIAL DE NEGOCIOS</v>
      </c>
      <c r="C15" s="6" t="str">
        <f>VLOOKUP(A15,CECO!A:C,2,0)</f>
        <v>Yalenny Serrano</v>
      </c>
      <c r="D15" s="6" t="s">
        <v>175</v>
      </c>
      <c r="E15" s="3"/>
      <c r="F15" s="3"/>
      <c r="G15" s="3"/>
    </row>
    <row r="16" spans="1:7" x14ac:dyDescent="0.25">
      <c r="A16" s="6">
        <v>1577</v>
      </c>
      <c r="B16" s="6" t="str">
        <f>VLOOKUP(A16,CECO!A:C,3,0)</f>
        <v>CENTRO MUNDIAL DE NEGOCIOS</v>
      </c>
      <c r="C16" s="6" t="str">
        <f>VLOOKUP(A16,CECO!A:C,2,0)</f>
        <v>Yalenny Serrano</v>
      </c>
      <c r="D16" s="6" t="s">
        <v>176</v>
      </c>
      <c r="E16" s="3"/>
      <c r="F16" s="3"/>
      <c r="G16" s="3"/>
    </row>
    <row r="17" spans="1:7" x14ac:dyDescent="0.25">
      <c r="A17" s="6">
        <v>1577</v>
      </c>
      <c r="B17" s="6" t="str">
        <f>VLOOKUP(A17,CECO!A:C,3,0)</f>
        <v>CENTRO MUNDIAL DE NEGOCIOS</v>
      </c>
      <c r="C17" s="6" t="str">
        <f>VLOOKUP(A17,CECO!A:C,2,0)</f>
        <v>Yalenny Serrano</v>
      </c>
      <c r="D17" s="6" t="s">
        <v>177</v>
      </c>
      <c r="E17" s="3"/>
      <c r="F17" s="3"/>
      <c r="G17" s="3"/>
    </row>
    <row r="18" spans="1:7" x14ac:dyDescent="0.25">
      <c r="A18" s="6">
        <v>1577</v>
      </c>
      <c r="B18" s="6" t="str">
        <f>VLOOKUP(A18,CECO!A:C,3,0)</f>
        <v>CENTRO MUNDIAL DE NEGOCIOS</v>
      </c>
      <c r="C18" s="6" t="str">
        <f>VLOOKUP(A18,CECO!A:C,2,0)</f>
        <v>Yalenny Serrano</v>
      </c>
      <c r="D18" s="6" t="s">
        <v>178</v>
      </c>
      <c r="E18" s="3"/>
      <c r="F18" s="3"/>
      <c r="G18" s="3"/>
    </row>
    <row r="19" spans="1:7" x14ac:dyDescent="0.25">
      <c r="A19" s="6">
        <v>1577</v>
      </c>
      <c r="B19" s="6" t="str">
        <f>VLOOKUP(A19,CECO!A:C,3,0)</f>
        <v>CENTRO MUNDIAL DE NEGOCIOS</v>
      </c>
      <c r="C19" s="6" t="str">
        <f>VLOOKUP(A19,CECO!A:C,2,0)</f>
        <v>Yalenny Serrano</v>
      </c>
      <c r="D19" s="6" t="s">
        <v>93</v>
      </c>
      <c r="E19" s="3"/>
      <c r="F19" s="3"/>
      <c r="G19" s="3"/>
    </row>
    <row r="20" spans="1:7" x14ac:dyDescent="0.25">
      <c r="A20" s="5">
        <v>1577</v>
      </c>
      <c r="B20" s="3" t="s">
        <v>65</v>
      </c>
      <c r="C20" s="3" t="s">
        <v>64</v>
      </c>
      <c r="D20" s="8" t="s">
        <v>210</v>
      </c>
      <c r="E20" s="3"/>
      <c r="F20" s="3"/>
      <c r="G20" s="3"/>
    </row>
    <row r="21" spans="1:7" x14ac:dyDescent="0.25">
      <c r="A21" s="6">
        <v>1580</v>
      </c>
      <c r="B21" s="6" t="str">
        <f>VLOOKUP(A21,CECO!A:C,3,0)</f>
        <v>DESARROLLO CAMPUS EAN</v>
      </c>
      <c r="C21" s="6" t="str">
        <f>VLOOKUP(A21,CECO!A:C,2,0)</f>
        <v>Ricardo La Rotta</v>
      </c>
      <c r="D21" s="6" t="s">
        <v>0</v>
      </c>
      <c r="E21" s="3"/>
      <c r="F21" s="3"/>
      <c r="G21" s="3"/>
    </row>
    <row r="22" spans="1:7" x14ac:dyDescent="0.25">
      <c r="A22" s="6">
        <v>1580</v>
      </c>
      <c r="B22" s="6" t="str">
        <f>VLOOKUP(A22,CECO!A:C,3,0)</f>
        <v>DESARROLLO CAMPUS EAN</v>
      </c>
      <c r="C22" s="6" t="str">
        <f>VLOOKUP(A22,CECO!A:C,2,0)</f>
        <v>Ricardo La Rotta</v>
      </c>
      <c r="D22" s="6" t="s">
        <v>78</v>
      </c>
      <c r="E22" s="3"/>
      <c r="F22" s="3"/>
      <c r="G22" s="3"/>
    </row>
    <row r="23" spans="1:7" x14ac:dyDescent="0.25">
      <c r="A23" s="6">
        <v>1580</v>
      </c>
      <c r="B23" s="6" t="str">
        <f>VLOOKUP(A23,CECO!A:C,3,0)</f>
        <v>DESARROLLO CAMPUS EAN</v>
      </c>
      <c r="C23" s="6" t="str">
        <f>VLOOKUP(A23,CECO!A:C,2,0)</f>
        <v>Ricardo La Rotta</v>
      </c>
      <c r="D23" s="6" t="s">
        <v>104</v>
      </c>
      <c r="E23" s="3"/>
      <c r="F23" s="3"/>
      <c r="G23" s="3"/>
    </row>
    <row r="24" spans="1:7" x14ac:dyDescent="0.25">
      <c r="A24" s="6">
        <v>1580</v>
      </c>
      <c r="B24" s="6" t="str">
        <f>VLOOKUP(A24,CECO!A:C,3,0)</f>
        <v>DESARROLLO CAMPUS EAN</v>
      </c>
      <c r="C24" s="6" t="str">
        <f>VLOOKUP(A24,CECO!A:C,2,0)</f>
        <v>Ricardo La Rotta</v>
      </c>
      <c r="D24" s="6" t="s">
        <v>83</v>
      </c>
      <c r="E24" s="3"/>
      <c r="F24" s="3"/>
      <c r="G24" s="3"/>
    </row>
    <row r="25" spans="1:7" x14ac:dyDescent="0.25">
      <c r="A25" s="6">
        <v>1580</v>
      </c>
      <c r="B25" s="6" t="str">
        <f>VLOOKUP(A25,CECO!A:C,3,0)</f>
        <v>DESARROLLO CAMPUS EAN</v>
      </c>
      <c r="C25" s="6" t="str">
        <f>VLOOKUP(A25,CECO!A:C,2,0)</f>
        <v>Ricardo La Rotta</v>
      </c>
      <c r="D25" s="6" t="s">
        <v>105</v>
      </c>
      <c r="E25" s="3"/>
      <c r="F25" s="3"/>
      <c r="G25" s="3"/>
    </row>
    <row r="26" spans="1:7" x14ac:dyDescent="0.25">
      <c r="A26" s="6">
        <v>1580</v>
      </c>
      <c r="B26" s="6" t="str">
        <f>VLOOKUP(A26,CECO!A:C,3,0)</f>
        <v>DESARROLLO CAMPUS EAN</v>
      </c>
      <c r="C26" s="6" t="str">
        <f>VLOOKUP(A26,CECO!A:C,2,0)</f>
        <v>Ricardo La Rotta</v>
      </c>
      <c r="D26" s="6" t="s">
        <v>106</v>
      </c>
      <c r="E26" s="3"/>
      <c r="F26" s="3"/>
      <c r="G26" s="3"/>
    </row>
    <row r="27" spans="1:7" x14ac:dyDescent="0.25">
      <c r="A27" s="6">
        <v>1580</v>
      </c>
      <c r="B27" s="6" t="str">
        <f>VLOOKUP(A27,CECO!A:C,3,0)</f>
        <v>DESARROLLO CAMPUS EAN</v>
      </c>
      <c r="C27" s="6" t="str">
        <f>VLOOKUP(A27,CECO!A:C,2,0)</f>
        <v>Ricardo La Rotta</v>
      </c>
      <c r="D27" s="6" t="s">
        <v>94</v>
      </c>
      <c r="E27" s="3"/>
      <c r="F27" s="3"/>
      <c r="G27" s="3"/>
    </row>
    <row r="28" spans="1:7" x14ac:dyDescent="0.25">
      <c r="A28" s="6">
        <v>1580</v>
      </c>
      <c r="B28" s="6" t="str">
        <f>VLOOKUP(A28,CECO!A:C,3,0)</f>
        <v>DESARROLLO CAMPUS EAN</v>
      </c>
      <c r="C28" s="6" t="str">
        <f>VLOOKUP(A28,CECO!A:C,2,0)</f>
        <v>Ricardo La Rotta</v>
      </c>
      <c r="D28" s="6" t="s">
        <v>107</v>
      </c>
      <c r="E28" s="3"/>
      <c r="F28" s="3"/>
      <c r="G28" s="3"/>
    </row>
    <row r="29" spans="1:7" x14ac:dyDescent="0.25">
      <c r="A29" s="5">
        <v>1580</v>
      </c>
      <c r="B29" s="3" t="s">
        <v>14</v>
      </c>
      <c r="C29" s="3" t="s">
        <v>12</v>
      </c>
      <c r="D29" s="8" t="s">
        <v>210</v>
      </c>
      <c r="E29" s="3"/>
      <c r="F29" s="3"/>
      <c r="G29" s="3"/>
    </row>
    <row r="30" spans="1:7" x14ac:dyDescent="0.25">
      <c r="A30" s="7">
        <v>1588</v>
      </c>
      <c r="B30" s="6" t="str">
        <f>VLOOKUP(A30,CECO!A:C,3,0)</f>
        <v>MALL PLAZA BARRANQUILLA</v>
      </c>
      <c r="C30" s="6" t="str">
        <f>VLOOKUP(A30,CECO!A:C,2,0)</f>
        <v>Julio Ribon</v>
      </c>
      <c r="D30" s="6" t="s">
        <v>78</v>
      </c>
      <c r="E30" s="3"/>
      <c r="F30" s="3"/>
      <c r="G30" s="3"/>
    </row>
    <row r="31" spans="1:7" x14ac:dyDescent="0.25">
      <c r="A31" s="7">
        <v>1588</v>
      </c>
      <c r="B31" s="6" t="str">
        <f>VLOOKUP(A31,CECO!A:C,3,0)</f>
        <v>MALL PLAZA BARRANQUILLA</v>
      </c>
      <c r="C31" s="6" t="str">
        <f>VLOOKUP(A31,CECO!A:C,2,0)</f>
        <v>Julio Ribon</v>
      </c>
      <c r="D31" s="6" t="s">
        <v>108</v>
      </c>
      <c r="E31" s="3"/>
      <c r="F31" s="3"/>
      <c r="G31" s="3"/>
    </row>
    <row r="32" spans="1:7" x14ac:dyDescent="0.25">
      <c r="A32" s="7">
        <v>1588</v>
      </c>
      <c r="B32" s="6" t="str">
        <f>VLOOKUP(A32,CECO!A:C,3,0)</f>
        <v>MALL PLAZA BARRANQUILLA</v>
      </c>
      <c r="C32" s="6" t="str">
        <f>VLOOKUP(A32,CECO!A:C,2,0)</f>
        <v>Julio Ribon</v>
      </c>
      <c r="D32" s="6" t="s">
        <v>109</v>
      </c>
      <c r="E32" s="3"/>
      <c r="F32" s="3"/>
      <c r="G32" s="3"/>
    </row>
    <row r="33" spans="1:7" x14ac:dyDescent="0.25">
      <c r="A33" s="7">
        <v>1588</v>
      </c>
      <c r="B33" s="6" t="str">
        <f>VLOOKUP(A33,CECO!A:C,3,0)</f>
        <v>MALL PLAZA BARRANQUILLA</v>
      </c>
      <c r="C33" s="6" t="str">
        <f>VLOOKUP(A33,CECO!A:C,2,0)</f>
        <v>Julio Ribon</v>
      </c>
      <c r="D33" s="6" t="s">
        <v>89</v>
      </c>
      <c r="E33" s="3"/>
      <c r="F33" s="3"/>
      <c r="G33" s="3"/>
    </row>
    <row r="34" spans="1:7" x14ac:dyDescent="0.25">
      <c r="A34" s="7">
        <v>1588</v>
      </c>
      <c r="B34" s="6" t="str">
        <f>VLOOKUP(A34,CECO!A:C,3,0)</f>
        <v>MALL PLAZA BARRANQUILLA</v>
      </c>
      <c r="C34" s="6" t="str">
        <f>VLOOKUP(A34,CECO!A:C,2,0)</f>
        <v>Julio Ribon</v>
      </c>
      <c r="D34" s="6" t="s">
        <v>91</v>
      </c>
      <c r="E34" s="3"/>
      <c r="F34" s="3"/>
      <c r="G34" s="3"/>
    </row>
    <row r="35" spans="1:7" x14ac:dyDescent="0.25">
      <c r="A35" s="7">
        <v>1588</v>
      </c>
      <c r="B35" s="6" t="str">
        <f>VLOOKUP(A35,CECO!A:C,3,0)</f>
        <v>MALL PLAZA BARRANQUILLA</v>
      </c>
      <c r="C35" s="6" t="str">
        <f>VLOOKUP(A35,CECO!A:C,2,0)</f>
        <v>Julio Ribon</v>
      </c>
      <c r="D35" s="6" t="s">
        <v>110</v>
      </c>
      <c r="E35" s="3"/>
      <c r="F35" s="3"/>
      <c r="G35" s="3"/>
    </row>
    <row r="36" spans="1:7" x14ac:dyDescent="0.25">
      <c r="A36" s="7">
        <v>1588</v>
      </c>
      <c r="B36" s="6" t="str">
        <f>VLOOKUP(A36,CECO!A:C,3,0)</f>
        <v>MALL PLAZA BARRANQUILLA</v>
      </c>
      <c r="C36" s="6" t="str">
        <f>VLOOKUP(A36,CECO!A:C,2,0)</f>
        <v>Julio Ribon</v>
      </c>
      <c r="D36" s="6" t="s">
        <v>83</v>
      </c>
      <c r="E36" s="3"/>
      <c r="F36" s="3"/>
      <c r="G36" s="3"/>
    </row>
    <row r="37" spans="1:7" x14ac:dyDescent="0.25">
      <c r="A37" s="7">
        <v>1588</v>
      </c>
      <c r="B37" s="6" t="str">
        <f>VLOOKUP(A37,CECO!A:C,3,0)</f>
        <v>MALL PLAZA BARRANQUILLA</v>
      </c>
      <c r="C37" s="6" t="str">
        <f>VLOOKUP(A37,CECO!A:C,2,0)</f>
        <v>Julio Ribon</v>
      </c>
      <c r="D37" s="6" t="s">
        <v>111</v>
      </c>
      <c r="E37" s="3"/>
      <c r="F37" s="3"/>
      <c r="G37" s="3"/>
    </row>
    <row r="38" spans="1:7" x14ac:dyDescent="0.25">
      <c r="A38" s="6">
        <v>1588</v>
      </c>
      <c r="B38" s="6" t="str">
        <f>VLOOKUP(A38,CECO!A:C,3,0)</f>
        <v>MALL PLAZA BARRANQUILLA</v>
      </c>
      <c r="C38" s="6" t="str">
        <f>VLOOKUP(A38,CECO!A:C,2,0)</f>
        <v>Julio Ribon</v>
      </c>
      <c r="D38" s="6" t="s">
        <v>0</v>
      </c>
      <c r="E38" s="3"/>
      <c r="F38" s="3"/>
      <c r="G38" s="3"/>
    </row>
    <row r="39" spans="1:7" x14ac:dyDescent="0.25">
      <c r="A39" s="5">
        <v>1588</v>
      </c>
      <c r="B39" s="3" t="s">
        <v>74</v>
      </c>
      <c r="C39" s="3" t="s">
        <v>57</v>
      </c>
      <c r="D39" s="8" t="s">
        <v>210</v>
      </c>
      <c r="E39" s="3"/>
      <c r="F39" s="3"/>
      <c r="G39" s="3"/>
    </row>
    <row r="40" spans="1:7" x14ac:dyDescent="0.25">
      <c r="A40" s="7">
        <v>1596</v>
      </c>
      <c r="B40" s="6" t="str">
        <f>VLOOKUP(A40,CECO!A:C,3,0)</f>
        <v xml:space="preserve">COLEGIO HELVETIA </v>
      </c>
      <c r="C40" s="6" t="str">
        <f>VLOOKUP(A40,CECO!A:C,2,0)</f>
        <v xml:space="preserve">Álvaro díaz </v>
      </c>
      <c r="D40" s="6" t="s">
        <v>0</v>
      </c>
      <c r="E40" s="3"/>
      <c r="F40" s="3"/>
      <c r="G40" s="3"/>
    </row>
    <row r="41" spans="1:7" x14ac:dyDescent="0.25">
      <c r="A41" s="7">
        <v>1596</v>
      </c>
      <c r="B41" s="6" t="str">
        <f>VLOOKUP(A41,CECO!A:C,3,0)</f>
        <v xml:space="preserve">COLEGIO HELVETIA </v>
      </c>
      <c r="C41" s="6" t="str">
        <f>VLOOKUP(A41,CECO!A:C,2,0)</f>
        <v xml:space="preserve">Álvaro díaz </v>
      </c>
      <c r="D41" s="6" t="s">
        <v>78</v>
      </c>
      <c r="E41" s="3"/>
      <c r="F41" s="3"/>
      <c r="G41" s="3"/>
    </row>
    <row r="42" spans="1:7" x14ac:dyDescent="0.25">
      <c r="A42" s="7">
        <v>1596</v>
      </c>
      <c r="B42" s="6" t="str">
        <f>VLOOKUP(A42,CECO!A:C,3,0)</f>
        <v xml:space="preserve">COLEGIO HELVETIA </v>
      </c>
      <c r="C42" s="6" t="str">
        <f>VLOOKUP(A42,CECO!A:C,2,0)</f>
        <v xml:space="preserve">Álvaro díaz </v>
      </c>
      <c r="D42" s="6" t="s">
        <v>112</v>
      </c>
      <c r="E42" s="3"/>
      <c r="F42" s="3"/>
      <c r="G42" s="3"/>
    </row>
    <row r="43" spans="1:7" x14ac:dyDescent="0.25">
      <c r="A43" s="7">
        <v>1596</v>
      </c>
      <c r="B43" s="6" t="str">
        <f>VLOOKUP(A43,CECO!A:C,3,0)</f>
        <v xml:space="preserve">COLEGIO HELVETIA </v>
      </c>
      <c r="C43" s="6" t="str">
        <f>VLOOKUP(A43,CECO!A:C,2,0)</f>
        <v xml:space="preserve">Álvaro díaz </v>
      </c>
      <c r="D43" s="6" t="s">
        <v>106</v>
      </c>
      <c r="E43" s="3"/>
      <c r="F43" s="3"/>
      <c r="G43" s="3"/>
    </row>
    <row r="44" spans="1:7" x14ac:dyDescent="0.25">
      <c r="A44" s="7">
        <v>1596</v>
      </c>
      <c r="B44" s="6" t="str">
        <f>VLOOKUP(A44,CECO!A:C,3,0)</f>
        <v xml:space="preserve">COLEGIO HELVETIA </v>
      </c>
      <c r="C44" s="6" t="str">
        <f>VLOOKUP(A44,CECO!A:C,2,0)</f>
        <v xml:space="preserve">Álvaro díaz </v>
      </c>
      <c r="D44" s="6" t="s">
        <v>84</v>
      </c>
      <c r="E44" s="3"/>
      <c r="F44" s="3"/>
      <c r="G44" s="3"/>
    </row>
    <row r="45" spans="1:7" x14ac:dyDescent="0.25">
      <c r="A45" s="5">
        <v>1596</v>
      </c>
      <c r="B45" s="3" t="s">
        <v>5</v>
      </c>
      <c r="C45" s="3" t="s">
        <v>4</v>
      </c>
      <c r="D45" s="8" t="s">
        <v>210</v>
      </c>
      <c r="E45" s="3"/>
      <c r="F45" s="3"/>
      <c r="G45" s="3"/>
    </row>
    <row r="46" spans="1:7" x14ac:dyDescent="0.25">
      <c r="A46" s="6">
        <v>1618</v>
      </c>
      <c r="B46" s="6" t="str">
        <f>VLOOKUP(A46,CECO!A:C,3,0)</f>
        <v>REMODELACION CC SALITRE PLAZA</v>
      </c>
      <c r="C46" s="6" t="str">
        <f>VLOOKUP(A46,CECO!A:C,2,0)</f>
        <v>Ricardo La Rotta</v>
      </c>
      <c r="D46" s="6" t="s">
        <v>0</v>
      </c>
      <c r="E46" s="3"/>
      <c r="F46" s="3"/>
      <c r="G46" s="3"/>
    </row>
    <row r="47" spans="1:7" x14ac:dyDescent="0.25">
      <c r="A47" s="6">
        <v>1618</v>
      </c>
      <c r="B47" s="6" t="str">
        <f>VLOOKUP(A47,CECO!A:C,3,0)</f>
        <v>REMODELACION CC SALITRE PLAZA</v>
      </c>
      <c r="C47" s="6" t="str">
        <f>VLOOKUP(A47,CECO!A:C,2,0)</f>
        <v>Ricardo La Rotta</v>
      </c>
      <c r="D47" s="6" t="s">
        <v>78</v>
      </c>
      <c r="E47" s="3"/>
      <c r="F47" s="3"/>
      <c r="G47" s="3"/>
    </row>
    <row r="48" spans="1:7" x14ac:dyDescent="0.25">
      <c r="A48" s="6">
        <v>1618</v>
      </c>
      <c r="B48" s="6" t="str">
        <f>VLOOKUP(A48,CECO!A:C,3,0)</f>
        <v>REMODELACION CC SALITRE PLAZA</v>
      </c>
      <c r="C48" s="6" t="str">
        <f>VLOOKUP(A48,CECO!A:C,2,0)</f>
        <v>Ricardo La Rotta</v>
      </c>
      <c r="D48" s="6" t="s">
        <v>162</v>
      </c>
      <c r="E48" s="3"/>
      <c r="F48" s="3"/>
      <c r="G48" s="3"/>
    </row>
    <row r="49" spans="1:7" x14ac:dyDescent="0.25">
      <c r="A49" s="6">
        <v>1618</v>
      </c>
      <c r="B49" s="6" t="str">
        <f>VLOOKUP(A49,CECO!A:C,3,0)</f>
        <v>REMODELACION CC SALITRE PLAZA</v>
      </c>
      <c r="C49" s="6" t="str">
        <f>VLOOKUP(A49,CECO!A:C,2,0)</f>
        <v>Ricardo La Rotta</v>
      </c>
      <c r="D49" s="6" t="s">
        <v>111</v>
      </c>
      <c r="E49" s="3"/>
      <c r="F49" s="3"/>
      <c r="G49" s="3"/>
    </row>
    <row r="50" spans="1:7" x14ac:dyDescent="0.25">
      <c r="A50" s="6">
        <v>1618</v>
      </c>
      <c r="B50" s="6" t="str">
        <f>VLOOKUP(A50,CECO!A:C,3,0)</f>
        <v>REMODELACION CC SALITRE PLAZA</v>
      </c>
      <c r="C50" s="6" t="str">
        <f>VLOOKUP(A50,CECO!A:C,2,0)</f>
        <v>Ricardo La Rotta</v>
      </c>
      <c r="D50" s="6" t="s">
        <v>82</v>
      </c>
      <c r="E50" s="3"/>
      <c r="F50" s="3"/>
      <c r="G50" s="3"/>
    </row>
    <row r="51" spans="1:7" x14ac:dyDescent="0.25">
      <c r="A51" s="5">
        <v>1618</v>
      </c>
      <c r="B51" s="3" t="s">
        <v>15</v>
      </c>
      <c r="C51" s="3" t="s">
        <v>12</v>
      </c>
      <c r="D51" s="8" t="s">
        <v>210</v>
      </c>
      <c r="E51" s="3"/>
      <c r="F51" s="3"/>
      <c r="G51" s="3"/>
    </row>
    <row r="52" spans="1:7" x14ac:dyDescent="0.25">
      <c r="A52" s="6">
        <v>1622</v>
      </c>
      <c r="B52" s="6" t="str">
        <f>VLOOKUP(A52,CECO!A:C,3,0)</f>
        <v>ATRIO - QBO</v>
      </c>
      <c r="C52" s="6" t="str">
        <f>VLOOKUP(A52,CECO!A:C,2,0)</f>
        <v>Cesar Rojas</v>
      </c>
      <c r="D52" s="6" t="s">
        <v>179</v>
      </c>
      <c r="E52" s="3"/>
      <c r="F52" s="3"/>
      <c r="G52" s="3"/>
    </row>
    <row r="53" spans="1:7" x14ac:dyDescent="0.25">
      <c r="A53" s="6">
        <v>1622</v>
      </c>
      <c r="B53" s="6" t="str">
        <f>VLOOKUP(A53,CECO!A:C,3,0)</f>
        <v>ATRIO - QBO</v>
      </c>
      <c r="C53" s="6" t="str">
        <f>VLOOKUP(A53,CECO!A:C,2,0)</f>
        <v>Cesar Rojas</v>
      </c>
      <c r="D53" s="6" t="s">
        <v>180</v>
      </c>
      <c r="E53" s="3"/>
      <c r="F53" s="3"/>
      <c r="G53" s="3"/>
    </row>
    <row r="54" spans="1:7" x14ac:dyDescent="0.25">
      <c r="A54" s="6">
        <v>1622</v>
      </c>
      <c r="B54" s="6" t="str">
        <f>VLOOKUP(A54,CECO!A:C,3,0)</f>
        <v>ATRIO - QBO</v>
      </c>
      <c r="C54" s="6" t="str">
        <f>VLOOKUP(A54,CECO!A:C,2,0)</f>
        <v>Cesar Rojas</v>
      </c>
      <c r="D54" s="6" t="s">
        <v>181</v>
      </c>
      <c r="E54" s="3"/>
      <c r="F54" s="3"/>
      <c r="G54" s="3"/>
    </row>
    <row r="55" spans="1:7" x14ac:dyDescent="0.25">
      <c r="A55" s="6">
        <v>1622</v>
      </c>
      <c r="B55" s="6" t="str">
        <f>VLOOKUP(A55,CECO!A:C,3,0)</f>
        <v>ATRIO - QBO</v>
      </c>
      <c r="C55" s="6" t="str">
        <f>VLOOKUP(A55,CECO!A:C,2,0)</f>
        <v>Cesar Rojas</v>
      </c>
      <c r="D55" s="6" t="s">
        <v>182</v>
      </c>
      <c r="E55" s="3"/>
      <c r="F55" s="3"/>
      <c r="G55" s="3"/>
    </row>
    <row r="56" spans="1:7" x14ac:dyDescent="0.25">
      <c r="A56" s="6">
        <v>1622</v>
      </c>
      <c r="B56" s="6" t="str">
        <f>VLOOKUP(A56,CECO!A:C,3,0)</f>
        <v>ATRIO - QBO</v>
      </c>
      <c r="C56" s="6" t="str">
        <f>VLOOKUP(A56,CECO!A:C,2,0)</f>
        <v>Cesar Rojas</v>
      </c>
      <c r="D56" s="6" t="s">
        <v>183</v>
      </c>
      <c r="E56" s="3"/>
      <c r="F56" s="3"/>
      <c r="G56" s="3"/>
    </row>
    <row r="57" spans="1:7" x14ac:dyDescent="0.25">
      <c r="A57" s="6">
        <v>1622</v>
      </c>
      <c r="B57" s="6" t="str">
        <f>VLOOKUP(A57,CECO!A:C,3,0)</f>
        <v>ATRIO - QBO</v>
      </c>
      <c r="C57" s="6" t="str">
        <f>VLOOKUP(A57,CECO!A:C,2,0)</f>
        <v>Cesar Rojas</v>
      </c>
      <c r="D57" s="6" t="s">
        <v>184</v>
      </c>
      <c r="E57" s="3"/>
      <c r="F57" s="3"/>
      <c r="G57" s="3"/>
    </row>
    <row r="58" spans="1:7" x14ac:dyDescent="0.25">
      <c r="A58" s="6">
        <v>1622</v>
      </c>
      <c r="B58" s="6" t="str">
        <f>VLOOKUP(A58,CECO!A:C,3,0)</f>
        <v>ATRIO - QBO</v>
      </c>
      <c r="C58" s="6" t="str">
        <f>VLOOKUP(A58,CECO!A:C,2,0)</f>
        <v>Cesar Rojas</v>
      </c>
      <c r="D58" s="6" t="s">
        <v>185</v>
      </c>
      <c r="E58" s="3"/>
      <c r="F58" s="3"/>
      <c r="G58" s="3"/>
    </row>
    <row r="59" spans="1:7" x14ac:dyDescent="0.25">
      <c r="A59" s="6">
        <v>1622</v>
      </c>
      <c r="B59" s="6" t="str">
        <f>VLOOKUP(A59,CECO!A:C,3,0)</f>
        <v>ATRIO - QBO</v>
      </c>
      <c r="C59" s="6" t="str">
        <f>VLOOKUP(A59,CECO!A:C,2,0)</f>
        <v>Cesar Rojas</v>
      </c>
      <c r="D59" s="6" t="s">
        <v>86</v>
      </c>
      <c r="E59" s="3"/>
      <c r="F59" s="3"/>
      <c r="G59" s="3"/>
    </row>
    <row r="60" spans="1:7" x14ac:dyDescent="0.25">
      <c r="A60" s="6">
        <v>1622</v>
      </c>
      <c r="B60" s="6" t="str">
        <f>VLOOKUP(A60,CECO!A:C,3,0)</f>
        <v>ATRIO - QBO</v>
      </c>
      <c r="C60" s="6" t="str">
        <f>VLOOKUP(A60,CECO!A:C,2,0)</f>
        <v>Cesar Rojas</v>
      </c>
      <c r="D60" s="6" t="s">
        <v>186</v>
      </c>
      <c r="E60" s="3"/>
      <c r="F60" s="3"/>
      <c r="G60" s="3"/>
    </row>
    <row r="61" spans="1:7" x14ac:dyDescent="0.25">
      <c r="A61" s="6">
        <v>1622</v>
      </c>
      <c r="B61" s="6" t="str">
        <f>VLOOKUP(A61,CECO!A:C,3,0)</f>
        <v>ATRIO - QBO</v>
      </c>
      <c r="C61" s="6" t="str">
        <f>VLOOKUP(A61,CECO!A:C,2,0)</f>
        <v>Cesar Rojas</v>
      </c>
      <c r="D61" s="6" t="s">
        <v>187</v>
      </c>
      <c r="E61" s="3"/>
      <c r="F61" s="3"/>
      <c r="G61" s="3"/>
    </row>
    <row r="62" spans="1:7" x14ac:dyDescent="0.25">
      <c r="A62" s="6">
        <v>1622</v>
      </c>
      <c r="B62" s="6" t="str">
        <f>VLOOKUP(A62,CECO!A:C,3,0)</f>
        <v>ATRIO - QBO</v>
      </c>
      <c r="C62" s="6" t="str">
        <f>VLOOKUP(A62,CECO!A:C,2,0)</f>
        <v>Cesar Rojas</v>
      </c>
      <c r="D62" s="6" t="s">
        <v>188</v>
      </c>
      <c r="E62" s="3"/>
      <c r="F62" s="3"/>
      <c r="G62" s="3"/>
    </row>
    <row r="63" spans="1:7" x14ac:dyDescent="0.25">
      <c r="A63" s="6">
        <v>1622</v>
      </c>
      <c r="B63" s="6" t="str">
        <f>VLOOKUP(A63,CECO!A:C,3,0)</f>
        <v>ATRIO - QBO</v>
      </c>
      <c r="C63" s="6" t="str">
        <f>VLOOKUP(A63,CECO!A:C,2,0)</f>
        <v>Cesar Rojas</v>
      </c>
      <c r="D63" s="6" t="s">
        <v>108</v>
      </c>
      <c r="E63" s="3"/>
      <c r="F63" s="3"/>
      <c r="G63" s="3"/>
    </row>
    <row r="64" spans="1:7" x14ac:dyDescent="0.25">
      <c r="A64" s="6">
        <v>1622</v>
      </c>
      <c r="B64" s="6" t="str">
        <f>VLOOKUP(A64,CECO!A:C,3,0)</f>
        <v>ATRIO - QBO</v>
      </c>
      <c r="C64" s="6" t="str">
        <f>VLOOKUP(A64,CECO!A:C,2,0)</f>
        <v>Cesar Rojas</v>
      </c>
      <c r="D64" s="6" t="s">
        <v>189</v>
      </c>
      <c r="E64" s="3"/>
      <c r="F64" s="3"/>
      <c r="G64" s="3"/>
    </row>
    <row r="65" spans="1:7" x14ac:dyDescent="0.25">
      <c r="A65" s="6">
        <v>1622</v>
      </c>
      <c r="B65" s="6" t="str">
        <f>VLOOKUP(A65,CECO!A:C,3,0)</f>
        <v>ATRIO - QBO</v>
      </c>
      <c r="C65" s="6" t="str">
        <f>VLOOKUP(A65,CECO!A:C,2,0)</f>
        <v>Cesar Rojas</v>
      </c>
      <c r="D65" s="6" t="s">
        <v>109</v>
      </c>
      <c r="E65" s="3"/>
      <c r="F65" s="3"/>
      <c r="G65" s="3"/>
    </row>
    <row r="66" spans="1:7" x14ac:dyDescent="0.25">
      <c r="A66" s="6">
        <v>1622</v>
      </c>
      <c r="B66" s="6" t="str">
        <f>VLOOKUP(A66,CECO!A:C,3,0)</f>
        <v>ATRIO - QBO</v>
      </c>
      <c r="C66" s="6" t="str">
        <f>VLOOKUP(A66,CECO!A:C,2,0)</f>
        <v>Cesar Rojas</v>
      </c>
      <c r="D66" s="6" t="s">
        <v>190</v>
      </c>
      <c r="E66" s="3"/>
      <c r="F66" s="3"/>
      <c r="G66" s="3"/>
    </row>
    <row r="67" spans="1:7" x14ac:dyDescent="0.25">
      <c r="A67" s="6">
        <v>1622</v>
      </c>
      <c r="B67" s="6" t="str">
        <f>VLOOKUP(A67,CECO!A:C,3,0)</f>
        <v>ATRIO - QBO</v>
      </c>
      <c r="C67" s="6" t="str">
        <f>VLOOKUP(A67,CECO!A:C,2,0)</f>
        <v>Cesar Rojas</v>
      </c>
      <c r="D67" s="6" t="s">
        <v>191</v>
      </c>
      <c r="E67" s="3"/>
      <c r="F67" s="3"/>
      <c r="G67" s="3"/>
    </row>
    <row r="68" spans="1:7" x14ac:dyDescent="0.25">
      <c r="A68" s="6">
        <v>1622</v>
      </c>
      <c r="B68" s="6" t="str">
        <f>VLOOKUP(A68,CECO!A:C,3,0)</f>
        <v>ATRIO - QBO</v>
      </c>
      <c r="C68" s="6" t="str">
        <f>VLOOKUP(A68,CECO!A:C,2,0)</f>
        <v>Cesar Rojas</v>
      </c>
      <c r="D68" s="6" t="s">
        <v>192</v>
      </c>
      <c r="E68" s="3"/>
      <c r="F68" s="3"/>
      <c r="G68" s="3"/>
    </row>
    <row r="69" spans="1:7" x14ac:dyDescent="0.25">
      <c r="A69" s="6">
        <v>1622</v>
      </c>
      <c r="B69" s="6" t="str">
        <f>VLOOKUP(A69,CECO!A:C,3,0)</f>
        <v>ATRIO - QBO</v>
      </c>
      <c r="C69" s="6" t="str">
        <f>VLOOKUP(A69,CECO!A:C,2,0)</f>
        <v>Cesar Rojas</v>
      </c>
      <c r="D69" s="6" t="s">
        <v>193</v>
      </c>
      <c r="E69" s="3"/>
      <c r="F69" s="3"/>
      <c r="G69" s="3"/>
    </row>
    <row r="70" spans="1:7" x14ac:dyDescent="0.25">
      <c r="A70" s="6">
        <v>1622</v>
      </c>
      <c r="B70" s="6" t="str">
        <f>VLOOKUP(A70,CECO!A:C,3,0)</f>
        <v>ATRIO - QBO</v>
      </c>
      <c r="C70" s="6" t="str">
        <f>VLOOKUP(A70,CECO!A:C,2,0)</f>
        <v>Cesar Rojas</v>
      </c>
      <c r="D70" s="6" t="s">
        <v>194</v>
      </c>
      <c r="E70" s="3"/>
      <c r="F70" s="3"/>
      <c r="G70" s="3"/>
    </row>
    <row r="71" spans="1:7" x14ac:dyDescent="0.25">
      <c r="A71" s="6">
        <v>1622</v>
      </c>
      <c r="B71" s="6" t="str">
        <f>VLOOKUP(A71,CECO!A:C,3,0)</f>
        <v>ATRIO - QBO</v>
      </c>
      <c r="C71" s="6" t="str">
        <f>VLOOKUP(A71,CECO!A:C,2,0)</f>
        <v>Cesar Rojas</v>
      </c>
      <c r="D71" s="6" t="s">
        <v>195</v>
      </c>
      <c r="E71" s="3"/>
      <c r="F71" s="3"/>
      <c r="G71" s="3"/>
    </row>
    <row r="72" spans="1:7" x14ac:dyDescent="0.25">
      <c r="A72" s="6">
        <v>1622</v>
      </c>
      <c r="B72" s="6" t="str">
        <f>VLOOKUP(A72,CECO!A:C,3,0)</f>
        <v>ATRIO - QBO</v>
      </c>
      <c r="C72" s="6" t="str">
        <f>VLOOKUP(A72,CECO!A:C,2,0)</f>
        <v>Cesar Rojas</v>
      </c>
      <c r="D72" s="6" t="s">
        <v>122</v>
      </c>
      <c r="E72" s="3"/>
      <c r="F72" s="3"/>
      <c r="G72" s="3"/>
    </row>
    <row r="73" spans="1:7" x14ac:dyDescent="0.25">
      <c r="A73" s="5">
        <v>1622</v>
      </c>
      <c r="B73" s="3" t="s">
        <v>63</v>
      </c>
      <c r="C73" s="3" t="s">
        <v>62</v>
      </c>
      <c r="D73" s="8" t="s">
        <v>210</v>
      </c>
      <c r="E73" s="3"/>
      <c r="F73" s="3"/>
      <c r="G73" s="3"/>
    </row>
    <row r="74" spans="1:7" x14ac:dyDescent="0.25">
      <c r="A74" s="7">
        <v>1687</v>
      </c>
      <c r="B74" s="6" t="str">
        <f>VLOOKUP(A74,CECO!A:C,3,0)</f>
        <v>COLSUBSIDIO LA COLINA (ETAPA PARQUEADEROS)</v>
      </c>
      <c r="C74" s="6" t="str">
        <f>VLOOKUP(A74,CECO!A:C,2,0)</f>
        <v>Mauricio Arango</v>
      </c>
      <c r="D74" s="8" t="s">
        <v>0</v>
      </c>
      <c r="E74" s="3"/>
      <c r="F74" s="3"/>
      <c r="G74" s="3"/>
    </row>
    <row r="75" spans="1:7" x14ac:dyDescent="0.25">
      <c r="A75" s="7">
        <v>1687</v>
      </c>
      <c r="B75" s="6" t="str">
        <f>VLOOKUP(A75,CECO!A:C,3,0)</f>
        <v>COLSUBSIDIO LA COLINA (ETAPA PARQUEADEROS)</v>
      </c>
      <c r="C75" s="6" t="str">
        <f>VLOOKUP(A75,CECO!A:C,2,0)</f>
        <v>Mauricio Arango</v>
      </c>
      <c r="D75" s="8" t="s">
        <v>78</v>
      </c>
      <c r="E75" s="3"/>
      <c r="F75" s="3"/>
      <c r="G75" s="3"/>
    </row>
    <row r="76" spans="1:7" x14ac:dyDescent="0.25">
      <c r="A76" s="7">
        <v>1687</v>
      </c>
      <c r="B76" s="6" t="str">
        <f>VLOOKUP(A76,CECO!A:C,3,0)</f>
        <v>COLSUBSIDIO LA COLINA (ETAPA PARQUEADEROS)</v>
      </c>
      <c r="C76" s="6" t="str">
        <f>VLOOKUP(A76,CECO!A:C,2,0)</f>
        <v>Mauricio Arango</v>
      </c>
      <c r="D76" s="8" t="s">
        <v>112</v>
      </c>
      <c r="E76" s="3"/>
      <c r="F76" s="3"/>
      <c r="G76" s="3"/>
    </row>
    <row r="77" spans="1:7" x14ac:dyDescent="0.25">
      <c r="A77" s="7">
        <v>1687</v>
      </c>
      <c r="B77" s="6" t="str">
        <f>VLOOKUP(A77,CECO!A:C,3,0)</f>
        <v>COLSUBSIDIO LA COLINA (ETAPA PARQUEADEROS)</v>
      </c>
      <c r="C77" s="6" t="str">
        <f>VLOOKUP(A77,CECO!A:C,2,0)</f>
        <v>Mauricio Arango</v>
      </c>
      <c r="D77" s="8" t="s">
        <v>113</v>
      </c>
      <c r="E77" s="3"/>
      <c r="F77" s="3"/>
      <c r="G77" s="3"/>
    </row>
    <row r="78" spans="1:7" x14ac:dyDescent="0.25">
      <c r="A78" s="7">
        <v>1687</v>
      </c>
      <c r="B78" s="6" t="str">
        <f>VLOOKUP(A78,CECO!A:C,3,0)</f>
        <v>COLSUBSIDIO LA COLINA (ETAPA PARQUEADEROS)</v>
      </c>
      <c r="C78" s="6" t="str">
        <f>VLOOKUP(A78,CECO!A:C,2,0)</f>
        <v>Mauricio Arango</v>
      </c>
      <c r="D78" s="8" t="s">
        <v>84</v>
      </c>
      <c r="E78" s="3"/>
      <c r="F78" s="3"/>
      <c r="G78" s="3"/>
    </row>
    <row r="79" spans="1:7" x14ac:dyDescent="0.25">
      <c r="A79" s="7">
        <v>1687</v>
      </c>
      <c r="B79" s="6" t="str">
        <f>VLOOKUP(A79,CECO!A:C,3,0)</f>
        <v>COLSUBSIDIO LA COLINA (ETAPA PARQUEADEROS)</v>
      </c>
      <c r="C79" s="6" t="str">
        <f>VLOOKUP(A79,CECO!A:C,2,0)</f>
        <v>Mauricio Arango</v>
      </c>
      <c r="D79" s="8" t="s">
        <v>114</v>
      </c>
      <c r="E79" s="3"/>
      <c r="F79" s="3"/>
      <c r="G79" s="3"/>
    </row>
    <row r="80" spans="1:7" x14ac:dyDescent="0.25">
      <c r="A80" s="7">
        <v>1687</v>
      </c>
      <c r="B80" s="6" t="str">
        <f>VLOOKUP(A80,CECO!A:C,3,0)</f>
        <v>COLSUBSIDIO LA COLINA (ETAPA PARQUEADEROS)</v>
      </c>
      <c r="C80" s="6" t="str">
        <f>VLOOKUP(A80,CECO!A:C,2,0)</f>
        <v>Mauricio Arango</v>
      </c>
      <c r="D80" s="8" t="s">
        <v>115</v>
      </c>
      <c r="E80" s="3"/>
      <c r="F80" s="3"/>
      <c r="G80" s="3"/>
    </row>
    <row r="81" spans="1:7" x14ac:dyDescent="0.25">
      <c r="A81" s="5">
        <v>1687</v>
      </c>
      <c r="B81" s="3" t="s">
        <v>25</v>
      </c>
      <c r="C81" s="3" t="s">
        <v>24</v>
      </c>
      <c r="D81" s="8" t="s">
        <v>210</v>
      </c>
      <c r="E81" s="3"/>
      <c r="F81" s="3"/>
      <c r="G81" s="3"/>
    </row>
    <row r="82" spans="1:7" x14ac:dyDescent="0.25">
      <c r="A82" s="7">
        <v>1689</v>
      </c>
      <c r="B82" s="6" t="str">
        <f>VLOOKUP(A82,CECO!A:C,3,0)</f>
        <v>HOTEL HILTON SANTA MARTA</v>
      </c>
      <c r="C82" s="6" t="str">
        <f>VLOOKUP(A82,CECO!A:C,2,0)</f>
        <v>Julio Ribon</v>
      </c>
      <c r="D82" s="6" t="s">
        <v>78</v>
      </c>
      <c r="E82" s="3"/>
      <c r="F82" s="3"/>
      <c r="G82" s="3"/>
    </row>
    <row r="83" spans="1:7" x14ac:dyDescent="0.25">
      <c r="A83" s="7">
        <v>1689</v>
      </c>
      <c r="B83" s="6" t="str">
        <f>VLOOKUP(A83,CECO!A:C,3,0)</f>
        <v>HOTEL HILTON SANTA MARTA</v>
      </c>
      <c r="C83" s="6" t="str">
        <f>VLOOKUP(A83,CECO!A:C,2,0)</f>
        <v>Julio Ribon</v>
      </c>
      <c r="D83" s="6" t="s">
        <v>86</v>
      </c>
      <c r="E83" s="3"/>
      <c r="F83" s="3"/>
      <c r="G83" s="3"/>
    </row>
    <row r="84" spans="1:7" x14ac:dyDescent="0.25">
      <c r="A84" s="5">
        <v>1689</v>
      </c>
      <c r="B84" s="3" t="s">
        <v>73</v>
      </c>
      <c r="C84" s="3" t="s">
        <v>57</v>
      </c>
      <c r="D84" s="8" t="s">
        <v>210</v>
      </c>
      <c r="E84" s="3"/>
      <c r="F84" s="3"/>
      <c r="G84" s="3"/>
    </row>
    <row r="85" spans="1:7" x14ac:dyDescent="0.25">
      <c r="A85" s="5">
        <v>1700</v>
      </c>
      <c r="B85" s="3" t="s">
        <v>61</v>
      </c>
      <c r="C85" s="3" t="s">
        <v>59</v>
      </c>
      <c r="D85" s="8" t="s">
        <v>210</v>
      </c>
      <c r="E85" s="3"/>
      <c r="F85" s="3"/>
      <c r="G85" s="3"/>
    </row>
    <row r="86" spans="1:7" x14ac:dyDescent="0.25">
      <c r="A86" s="7">
        <v>1701</v>
      </c>
      <c r="B86" s="6" t="str">
        <f>VLOOKUP(A86,CECO!A:C,3,0)</f>
        <v>POLITECNICO GRAN COLOMBIANO</v>
      </c>
      <c r="C86" s="6" t="str">
        <f>VLOOKUP(A86,CECO!A:C,2,0)</f>
        <v>Juan Carlos Piraquive</v>
      </c>
      <c r="D86" s="6" t="s">
        <v>0</v>
      </c>
      <c r="E86" s="3"/>
      <c r="F86" s="3"/>
      <c r="G86" s="3"/>
    </row>
    <row r="87" spans="1:7" x14ac:dyDescent="0.25">
      <c r="A87" s="7">
        <v>1701</v>
      </c>
      <c r="B87" s="6" t="str">
        <f>VLOOKUP(A87,CECO!A:C,3,0)</f>
        <v>POLITECNICO GRAN COLOMBIANO</v>
      </c>
      <c r="C87" s="6" t="str">
        <f>VLOOKUP(A87,CECO!A:C,2,0)</f>
        <v>Juan Carlos Piraquive</v>
      </c>
      <c r="D87" s="6" t="s">
        <v>78</v>
      </c>
      <c r="E87" s="3"/>
      <c r="F87" s="3"/>
      <c r="G87" s="3"/>
    </row>
    <row r="88" spans="1:7" x14ac:dyDescent="0.25">
      <c r="A88" s="7">
        <v>1701</v>
      </c>
      <c r="B88" s="6" t="str">
        <f>VLOOKUP(A88,CECO!A:C,3,0)</f>
        <v>POLITECNICO GRAN COLOMBIANO</v>
      </c>
      <c r="C88" s="6" t="str">
        <f>VLOOKUP(A88,CECO!A:C,2,0)</f>
        <v>Juan Carlos Piraquive</v>
      </c>
      <c r="D88" s="6" t="s">
        <v>112</v>
      </c>
      <c r="E88" s="3"/>
      <c r="F88" s="3"/>
      <c r="G88" s="3"/>
    </row>
    <row r="89" spans="1:7" x14ac:dyDescent="0.25">
      <c r="A89" s="7">
        <v>1701</v>
      </c>
      <c r="B89" s="6" t="str">
        <f>VLOOKUP(A89,CECO!A:C,3,0)</f>
        <v>POLITECNICO GRAN COLOMBIANO</v>
      </c>
      <c r="C89" s="6" t="str">
        <f>VLOOKUP(A89,CECO!A:C,2,0)</f>
        <v>Juan Carlos Piraquive</v>
      </c>
      <c r="D89" s="6" t="s">
        <v>116</v>
      </c>
      <c r="E89" s="3"/>
      <c r="F89" s="3"/>
      <c r="G89" s="3"/>
    </row>
    <row r="90" spans="1:7" x14ac:dyDescent="0.25">
      <c r="A90" s="7">
        <v>1701</v>
      </c>
      <c r="B90" s="6" t="str">
        <f>VLOOKUP(A90,CECO!A:C,3,0)</f>
        <v>POLITECNICO GRAN COLOMBIANO</v>
      </c>
      <c r="C90" s="6" t="str">
        <f>VLOOKUP(A90,CECO!A:C,2,0)</f>
        <v>Juan Carlos Piraquive</v>
      </c>
      <c r="D90" s="6" t="s">
        <v>84</v>
      </c>
      <c r="E90" s="3"/>
      <c r="F90" s="3"/>
      <c r="G90" s="3"/>
    </row>
    <row r="91" spans="1:7" x14ac:dyDescent="0.25">
      <c r="A91" s="5">
        <v>1701</v>
      </c>
      <c r="B91" s="3" t="s">
        <v>21</v>
      </c>
      <c r="C91" s="3" t="s">
        <v>19</v>
      </c>
      <c r="D91" s="8" t="s">
        <v>210</v>
      </c>
      <c r="E91" s="3"/>
      <c r="F91" s="3"/>
      <c r="G91" s="3"/>
    </row>
    <row r="92" spans="1:7" x14ac:dyDescent="0.25">
      <c r="A92" s="5">
        <v>1706</v>
      </c>
      <c r="B92" s="3" t="s">
        <v>60</v>
      </c>
      <c r="C92" s="3" t="s">
        <v>59</v>
      </c>
      <c r="D92" s="8" t="s">
        <v>210</v>
      </c>
      <c r="E92" s="3"/>
      <c r="F92" s="3"/>
      <c r="G92" s="3"/>
    </row>
    <row r="93" spans="1:7" x14ac:dyDescent="0.25">
      <c r="A93" s="6">
        <v>1713</v>
      </c>
      <c r="B93" s="6" t="str">
        <f>VLOOKUP(A93,CECO!A:C,3,0)</f>
        <v>UNIVERSIDAD SANTO TOMAS TUNJA</v>
      </c>
      <c r="C93" s="6" t="str">
        <f>VLOOKUP(A93,CECO!A:C,2,0)</f>
        <v>Carlos Neira</v>
      </c>
      <c r="D93" s="6" t="s">
        <v>0</v>
      </c>
      <c r="E93" s="3"/>
      <c r="F93" s="3"/>
      <c r="G93" s="3"/>
    </row>
    <row r="94" spans="1:7" x14ac:dyDescent="0.25">
      <c r="A94" s="6">
        <v>1713</v>
      </c>
      <c r="B94" s="6" t="str">
        <f>VLOOKUP(A94,CECO!A:C,3,0)</f>
        <v>UNIVERSIDAD SANTO TOMAS TUNJA</v>
      </c>
      <c r="C94" s="6" t="str">
        <f>VLOOKUP(A94,CECO!A:C,2,0)</f>
        <v>Carlos Neira</v>
      </c>
      <c r="D94" s="6" t="s">
        <v>125</v>
      </c>
      <c r="E94" s="3"/>
      <c r="F94" s="3"/>
      <c r="G94" s="3"/>
    </row>
    <row r="95" spans="1:7" x14ac:dyDescent="0.25">
      <c r="A95" s="6">
        <v>1713</v>
      </c>
      <c r="B95" s="6" t="str">
        <f>VLOOKUP(A95,CECO!A:C,3,0)</f>
        <v>UNIVERSIDAD SANTO TOMAS TUNJA</v>
      </c>
      <c r="C95" s="6" t="str">
        <f>VLOOKUP(A95,CECO!A:C,2,0)</f>
        <v>Carlos Neira</v>
      </c>
      <c r="D95" s="6" t="s">
        <v>168</v>
      </c>
      <c r="E95" s="3"/>
      <c r="F95" s="3"/>
      <c r="G95" s="3"/>
    </row>
    <row r="96" spans="1:7" x14ac:dyDescent="0.25">
      <c r="A96" s="6">
        <v>1713</v>
      </c>
      <c r="B96" s="6" t="str">
        <f>VLOOKUP(A96,CECO!A:C,3,0)</f>
        <v>UNIVERSIDAD SANTO TOMAS TUNJA</v>
      </c>
      <c r="C96" s="6" t="str">
        <f>VLOOKUP(A96,CECO!A:C,2,0)</f>
        <v>Carlos Neira</v>
      </c>
      <c r="D96" s="6" t="s">
        <v>86</v>
      </c>
      <c r="E96" s="3"/>
      <c r="F96" s="3"/>
      <c r="G96" s="3"/>
    </row>
    <row r="97" spans="1:7" x14ac:dyDescent="0.25">
      <c r="A97" s="5">
        <v>1713</v>
      </c>
      <c r="B97" s="3" t="s">
        <v>70</v>
      </c>
      <c r="C97" s="3" t="s">
        <v>50</v>
      </c>
      <c r="D97" s="8" t="s">
        <v>210</v>
      </c>
      <c r="E97" s="3"/>
      <c r="F97" s="3"/>
      <c r="G97" s="3"/>
    </row>
    <row r="98" spans="1:7" x14ac:dyDescent="0.25">
      <c r="A98" s="6">
        <v>1715</v>
      </c>
      <c r="B98" s="6" t="str">
        <f>VLOOKUP(A98,CECO!A:C,3,0)</f>
        <v xml:space="preserve">GERENCIA INTEGRAL </v>
      </c>
      <c r="C98" s="6" t="str">
        <f>VLOOKUP(A98,CECO!A:C,2,0)</f>
        <v>Ricardo La Rotta</v>
      </c>
      <c r="D98" s="6" t="s">
        <v>0</v>
      </c>
      <c r="E98" s="3"/>
      <c r="F98" s="3"/>
      <c r="G98" s="3"/>
    </row>
    <row r="99" spans="1:7" x14ac:dyDescent="0.25">
      <c r="A99" s="6">
        <v>1715</v>
      </c>
      <c r="B99" s="6" t="str">
        <f>VLOOKUP(A99,CECO!A:C,3,0)</f>
        <v xml:space="preserve">GERENCIA INTEGRAL </v>
      </c>
      <c r="C99" s="6" t="str">
        <f>VLOOKUP(A99,CECO!A:C,2,0)</f>
        <v>Ricardo La Rotta</v>
      </c>
      <c r="D99" s="6" t="s">
        <v>78</v>
      </c>
      <c r="E99" s="3"/>
      <c r="F99" s="3"/>
      <c r="G99" s="3"/>
    </row>
    <row r="100" spans="1:7" x14ac:dyDescent="0.25">
      <c r="A100" s="6">
        <v>1715</v>
      </c>
      <c r="B100" s="6" t="str">
        <f>VLOOKUP(A100,CECO!A:C,3,0)</f>
        <v xml:space="preserve">GERENCIA INTEGRAL </v>
      </c>
      <c r="C100" s="6" t="str">
        <f>VLOOKUP(A100,CECO!A:C,2,0)</f>
        <v>Ricardo La Rotta</v>
      </c>
      <c r="D100" s="6" t="s">
        <v>84</v>
      </c>
      <c r="E100" s="3"/>
      <c r="F100" s="3"/>
      <c r="G100" s="3"/>
    </row>
    <row r="101" spans="1:7" x14ac:dyDescent="0.25">
      <c r="A101" s="6">
        <v>1715</v>
      </c>
      <c r="B101" s="6" t="str">
        <f>VLOOKUP(A101,CECO!A:C,3,0)</f>
        <v xml:space="preserve">GERENCIA INTEGRAL </v>
      </c>
      <c r="C101" s="6" t="str">
        <f>VLOOKUP(A101,CECO!A:C,2,0)</f>
        <v>Ricardo La Rotta</v>
      </c>
      <c r="D101" s="6" t="s">
        <v>106</v>
      </c>
      <c r="E101" s="3"/>
      <c r="F101" s="3"/>
      <c r="G101" s="3"/>
    </row>
    <row r="102" spans="1:7" x14ac:dyDescent="0.25">
      <c r="A102" s="6">
        <v>1715</v>
      </c>
      <c r="B102" s="6" t="str">
        <f>VLOOKUP(A102,CECO!A:C,3,0)</f>
        <v xml:space="preserve">GERENCIA INTEGRAL </v>
      </c>
      <c r="C102" s="6" t="str">
        <f>VLOOKUP(A102,CECO!A:C,2,0)</f>
        <v>Ricardo La Rotta</v>
      </c>
      <c r="D102" s="6" t="s">
        <v>82</v>
      </c>
      <c r="E102" s="3"/>
      <c r="F102" s="3"/>
      <c r="G102" s="3"/>
    </row>
    <row r="103" spans="1:7" x14ac:dyDescent="0.25">
      <c r="A103" s="6">
        <v>1715</v>
      </c>
      <c r="B103" s="6" t="str">
        <f>VLOOKUP(A103,CECO!A:C,3,0)</f>
        <v xml:space="preserve">GERENCIA INTEGRAL </v>
      </c>
      <c r="C103" s="6" t="str">
        <f>VLOOKUP(A103,CECO!A:C,2,0)</f>
        <v>Ricardo La Rotta</v>
      </c>
      <c r="D103" s="6" t="s">
        <v>205</v>
      </c>
      <c r="E103" s="3"/>
      <c r="F103" s="3"/>
      <c r="G103" s="3"/>
    </row>
    <row r="104" spans="1:7" x14ac:dyDescent="0.25">
      <c r="A104" s="6">
        <v>1715</v>
      </c>
      <c r="B104" s="6" t="str">
        <f>VLOOKUP(A104,CECO!A:C,3,0)</f>
        <v xml:space="preserve">GERENCIA INTEGRAL </v>
      </c>
      <c r="C104" s="6" t="str">
        <f>VLOOKUP(A104,CECO!A:C,2,0)</f>
        <v>Ricardo La Rotta</v>
      </c>
      <c r="D104" s="6" t="s">
        <v>206</v>
      </c>
      <c r="E104" s="3"/>
      <c r="F104" s="3"/>
      <c r="G104" s="3"/>
    </row>
    <row r="105" spans="1:7" x14ac:dyDescent="0.25">
      <c r="A105" s="5">
        <v>1715</v>
      </c>
      <c r="B105" s="3" t="s">
        <v>13</v>
      </c>
      <c r="C105" s="3" t="s">
        <v>12</v>
      </c>
      <c r="D105" s="8" t="s">
        <v>210</v>
      </c>
      <c r="E105" s="3"/>
      <c r="F105" s="3"/>
      <c r="G105" s="3"/>
    </row>
    <row r="106" spans="1:7" x14ac:dyDescent="0.25">
      <c r="A106" s="6">
        <v>1723</v>
      </c>
      <c r="B106" s="6" t="str">
        <f>VLOOKUP(A106,CECO!A:C,3,0)</f>
        <v>EDIFICIO SANTA MARIA</v>
      </c>
      <c r="C106" s="6" t="str">
        <f>VLOOKUP(A106,CECO!A:C,2,0)</f>
        <v>Adriana Concha</v>
      </c>
      <c r="D106" s="6" t="s">
        <v>0</v>
      </c>
      <c r="E106" s="3"/>
      <c r="F106" s="3"/>
      <c r="G106" s="3"/>
    </row>
    <row r="107" spans="1:7" x14ac:dyDescent="0.25">
      <c r="A107" s="6">
        <v>1723</v>
      </c>
      <c r="B107" s="6" t="str">
        <f>VLOOKUP(A107,CECO!A:C,3,0)</f>
        <v>EDIFICIO SANTA MARIA</v>
      </c>
      <c r="C107" s="6" t="str">
        <f>VLOOKUP(A107,CECO!A:C,2,0)</f>
        <v>Adriana Concha</v>
      </c>
      <c r="D107" s="6" t="s">
        <v>78</v>
      </c>
      <c r="E107" s="3"/>
      <c r="F107" s="3"/>
      <c r="G107" s="3"/>
    </row>
    <row r="108" spans="1:7" x14ac:dyDescent="0.25">
      <c r="A108" s="6">
        <v>1723</v>
      </c>
      <c r="B108" s="6" t="str">
        <f>VLOOKUP(A108,CECO!A:C,3,0)</f>
        <v>EDIFICIO SANTA MARIA</v>
      </c>
      <c r="C108" s="6" t="str">
        <f>VLOOKUP(A108,CECO!A:C,2,0)</f>
        <v>Adriana Concha</v>
      </c>
      <c r="D108" s="6" t="s">
        <v>79</v>
      </c>
      <c r="E108" s="3"/>
      <c r="F108" s="3"/>
      <c r="G108" s="3"/>
    </row>
    <row r="109" spans="1:7" x14ac:dyDescent="0.25">
      <c r="A109" s="6">
        <v>1723</v>
      </c>
      <c r="B109" s="6" t="str">
        <f>VLOOKUP(A109,CECO!A:C,3,0)</f>
        <v>EDIFICIO SANTA MARIA</v>
      </c>
      <c r="C109" s="6" t="str">
        <f>VLOOKUP(A109,CECO!A:C,2,0)</f>
        <v>Adriana Concha</v>
      </c>
      <c r="D109" s="6" t="s">
        <v>80</v>
      </c>
      <c r="E109" s="3"/>
      <c r="F109" s="3"/>
      <c r="G109" s="3"/>
    </row>
    <row r="110" spans="1:7" x14ac:dyDescent="0.25">
      <c r="A110" s="6">
        <v>1723</v>
      </c>
      <c r="B110" s="6" t="str">
        <f>VLOOKUP(A110,CECO!A:C,3,0)</f>
        <v>EDIFICIO SANTA MARIA</v>
      </c>
      <c r="C110" s="6" t="str">
        <f>VLOOKUP(A110,CECO!A:C,2,0)</f>
        <v>Adriana Concha</v>
      </c>
      <c r="D110" s="6" t="s">
        <v>81</v>
      </c>
      <c r="E110" s="3"/>
      <c r="F110" s="3"/>
      <c r="G110" s="3"/>
    </row>
    <row r="111" spans="1:7" x14ac:dyDescent="0.25">
      <c r="A111" s="6">
        <v>1723</v>
      </c>
      <c r="B111" s="6" t="str">
        <f>VLOOKUP(A111,CECO!A:C,3,0)</f>
        <v>EDIFICIO SANTA MARIA</v>
      </c>
      <c r="C111" s="6" t="str">
        <f>VLOOKUP(A111,CECO!A:C,2,0)</f>
        <v>Adriana Concha</v>
      </c>
      <c r="D111" s="6" t="s">
        <v>82</v>
      </c>
      <c r="E111" s="3"/>
      <c r="F111" s="3"/>
      <c r="G111" s="3"/>
    </row>
    <row r="112" spans="1:7" x14ac:dyDescent="0.25">
      <c r="A112" s="6">
        <v>1723</v>
      </c>
      <c r="B112" s="6" t="str">
        <f>VLOOKUP(A112,CECO!A:C,3,0)</f>
        <v>EDIFICIO SANTA MARIA</v>
      </c>
      <c r="C112" s="6" t="str">
        <f>VLOOKUP(A112,CECO!A:C,2,0)</f>
        <v>Adriana Concha</v>
      </c>
      <c r="D112" s="6" t="s">
        <v>83</v>
      </c>
      <c r="E112" s="3"/>
      <c r="F112" s="3"/>
      <c r="G112" s="3"/>
    </row>
    <row r="113" spans="1:7" x14ac:dyDescent="0.25">
      <c r="A113" s="6">
        <v>1723</v>
      </c>
      <c r="B113" s="6" t="str">
        <f>VLOOKUP(A113,CECO!A:C,3,0)</f>
        <v>EDIFICIO SANTA MARIA</v>
      </c>
      <c r="C113" s="6" t="str">
        <f>VLOOKUP(A113,CECO!A:C,2,0)</f>
        <v>Adriana Concha</v>
      </c>
      <c r="D113" s="6" t="s">
        <v>84</v>
      </c>
      <c r="E113" s="3"/>
      <c r="F113" s="3"/>
      <c r="G113" s="3"/>
    </row>
    <row r="114" spans="1:7" x14ac:dyDescent="0.25">
      <c r="A114" s="6">
        <v>1723</v>
      </c>
      <c r="B114" s="6" t="str">
        <f>VLOOKUP(A114,CECO!A:C,3,0)</f>
        <v>EDIFICIO SANTA MARIA</v>
      </c>
      <c r="C114" s="6" t="str">
        <f>VLOOKUP(A114,CECO!A:C,2,0)</f>
        <v>Adriana Concha</v>
      </c>
      <c r="D114" s="6" t="s">
        <v>85</v>
      </c>
      <c r="E114" s="3"/>
      <c r="F114" s="3"/>
      <c r="G114" s="3"/>
    </row>
    <row r="115" spans="1:7" x14ac:dyDescent="0.25">
      <c r="A115" s="6">
        <v>1723</v>
      </c>
      <c r="B115" s="6" t="str">
        <f>VLOOKUP(A115,CECO!A:C,3,0)</f>
        <v>EDIFICIO SANTA MARIA</v>
      </c>
      <c r="C115" s="6" t="str">
        <f>VLOOKUP(A115,CECO!A:C,2,0)</f>
        <v>Adriana Concha</v>
      </c>
      <c r="D115" s="6" t="s">
        <v>86</v>
      </c>
      <c r="E115" s="3"/>
      <c r="F115" s="3"/>
      <c r="G115" s="3"/>
    </row>
    <row r="116" spans="1:7" x14ac:dyDescent="0.25">
      <c r="A116" s="6">
        <v>1723</v>
      </c>
      <c r="B116" s="6" t="str">
        <f>VLOOKUP(A116,CECO!A:C,3,0)</f>
        <v>EDIFICIO SANTA MARIA</v>
      </c>
      <c r="C116" s="6" t="str">
        <f>VLOOKUP(A116,CECO!A:C,2,0)</f>
        <v>Adriana Concha</v>
      </c>
      <c r="D116" s="6" t="s">
        <v>87</v>
      </c>
      <c r="E116" s="3"/>
      <c r="F116" s="3"/>
      <c r="G116" s="3"/>
    </row>
    <row r="117" spans="1:7" x14ac:dyDescent="0.25">
      <c r="A117" s="6">
        <v>1723</v>
      </c>
      <c r="B117" s="6" t="str">
        <f>VLOOKUP(A117,CECO!A:C,3,0)</f>
        <v>EDIFICIO SANTA MARIA</v>
      </c>
      <c r="C117" s="6" t="str">
        <f>VLOOKUP(A117,CECO!A:C,2,0)</f>
        <v>Adriana Concha</v>
      </c>
      <c r="D117" s="6" t="s">
        <v>88</v>
      </c>
      <c r="E117" s="3"/>
      <c r="F117" s="3"/>
      <c r="G117" s="3"/>
    </row>
    <row r="118" spans="1:7" x14ac:dyDescent="0.25">
      <c r="A118" s="6">
        <v>1723</v>
      </c>
      <c r="B118" s="6" t="str">
        <f>VLOOKUP(A118,CECO!A:C,3,0)</f>
        <v>EDIFICIO SANTA MARIA</v>
      </c>
      <c r="C118" s="6" t="str">
        <f>VLOOKUP(A118,CECO!A:C,2,0)</f>
        <v>Adriana Concha</v>
      </c>
      <c r="D118" s="6" t="s">
        <v>89</v>
      </c>
      <c r="E118" s="3"/>
      <c r="F118" s="3"/>
      <c r="G118" s="3"/>
    </row>
    <row r="119" spans="1:7" x14ac:dyDescent="0.25">
      <c r="A119" s="6">
        <v>1723</v>
      </c>
      <c r="B119" s="6" t="str">
        <f>VLOOKUP(A119,CECO!A:C,3,0)</f>
        <v>EDIFICIO SANTA MARIA</v>
      </c>
      <c r="C119" s="6" t="str">
        <f>VLOOKUP(A119,CECO!A:C,2,0)</f>
        <v>Adriana Concha</v>
      </c>
      <c r="D119" s="6" t="s">
        <v>90</v>
      </c>
      <c r="E119" s="3"/>
      <c r="F119" s="3"/>
      <c r="G119" s="3"/>
    </row>
    <row r="120" spans="1:7" x14ac:dyDescent="0.25">
      <c r="A120" s="6">
        <v>1723</v>
      </c>
      <c r="B120" s="6" t="str">
        <f>VLOOKUP(A120,CECO!A:C,3,0)</f>
        <v>EDIFICIO SANTA MARIA</v>
      </c>
      <c r="C120" s="6" t="str">
        <f>VLOOKUP(A120,CECO!A:C,2,0)</f>
        <v>Adriana Concha</v>
      </c>
      <c r="D120" s="6" t="s">
        <v>91</v>
      </c>
      <c r="E120" s="3"/>
      <c r="F120" s="3"/>
      <c r="G120" s="3"/>
    </row>
    <row r="121" spans="1:7" x14ac:dyDescent="0.25">
      <c r="A121" s="6">
        <v>1723</v>
      </c>
      <c r="B121" s="6" t="str">
        <f>VLOOKUP(A121,CECO!A:C,3,0)</f>
        <v>EDIFICIO SANTA MARIA</v>
      </c>
      <c r="C121" s="6" t="str">
        <f>VLOOKUP(A121,CECO!A:C,2,0)</f>
        <v>Adriana Concha</v>
      </c>
      <c r="D121" s="6" t="s">
        <v>92</v>
      </c>
      <c r="E121" s="3"/>
      <c r="F121" s="3"/>
      <c r="G121" s="3"/>
    </row>
    <row r="122" spans="1:7" x14ac:dyDescent="0.25">
      <c r="A122" s="6">
        <v>1723</v>
      </c>
      <c r="B122" s="6" t="str">
        <f>VLOOKUP(A122,CECO!A:C,3,0)</f>
        <v>EDIFICIO SANTA MARIA</v>
      </c>
      <c r="C122" s="6" t="str">
        <f>VLOOKUP(A122,CECO!A:C,2,0)</f>
        <v>Adriana Concha</v>
      </c>
      <c r="D122" s="6" t="s">
        <v>93</v>
      </c>
      <c r="E122" s="3"/>
      <c r="F122" s="3"/>
      <c r="G122" s="3"/>
    </row>
    <row r="123" spans="1:7" x14ac:dyDescent="0.25">
      <c r="A123" s="6">
        <v>1723</v>
      </c>
      <c r="B123" s="6" t="str">
        <f>VLOOKUP(A123,CECO!A:C,3,0)</f>
        <v>EDIFICIO SANTA MARIA</v>
      </c>
      <c r="C123" s="6" t="str">
        <f>VLOOKUP(A123,CECO!A:C,2,0)</f>
        <v>Adriana Concha</v>
      </c>
      <c r="D123" s="6" t="s">
        <v>94</v>
      </c>
      <c r="E123" s="3"/>
      <c r="F123" s="3"/>
      <c r="G123" s="3"/>
    </row>
    <row r="124" spans="1:7" x14ac:dyDescent="0.25">
      <c r="A124" s="6">
        <v>1723</v>
      </c>
      <c r="B124" s="6" t="str">
        <f>VLOOKUP(A124,CECO!A:C,3,0)</f>
        <v>EDIFICIO SANTA MARIA</v>
      </c>
      <c r="C124" s="6" t="str">
        <f>VLOOKUP(A124,CECO!A:C,2,0)</f>
        <v>Adriana Concha</v>
      </c>
      <c r="D124" s="6" t="s">
        <v>95</v>
      </c>
      <c r="E124" s="3"/>
      <c r="F124" s="3"/>
      <c r="G124" s="3"/>
    </row>
    <row r="125" spans="1:7" x14ac:dyDescent="0.25">
      <c r="A125" s="6">
        <v>1723</v>
      </c>
      <c r="B125" s="6" t="str">
        <f>VLOOKUP(A125,CECO!A:C,3,0)</f>
        <v>EDIFICIO SANTA MARIA</v>
      </c>
      <c r="C125" s="6" t="str">
        <f>VLOOKUP(A125,CECO!A:C,2,0)</f>
        <v>Adriana Concha</v>
      </c>
      <c r="D125" s="6" t="s">
        <v>96</v>
      </c>
      <c r="E125" s="3"/>
      <c r="F125" s="3"/>
      <c r="G125" s="3"/>
    </row>
    <row r="126" spans="1:7" x14ac:dyDescent="0.25">
      <c r="A126" s="6">
        <v>1723</v>
      </c>
      <c r="B126" s="6" t="str">
        <f>VLOOKUP(A126,CECO!A:C,3,0)</f>
        <v>EDIFICIO SANTA MARIA</v>
      </c>
      <c r="C126" s="6" t="str">
        <f>VLOOKUP(A126,CECO!A:C,2,0)</f>
        <v>Adriana Concha</v>
      </c>
      <c r="D126" s="6" t="s">
        <v>97</v>
      </c>
      <c r="E126" s="3"/>
      <c r="F126" s="3"/>
      <c r="G126" s="3"/>
    </row>
    <row r="127" spans="1:7" x14ac:dyDescent="0.25">
      <c r="A127" s="6">
        <v>1723</v>
      </c>
      <c r="B127" s="6" t="str">
        <f>VLOOKUP(A127,CECO!A:C,3,0)</f>
        <v>EDIFICIO SANTA MARIA</v>
      </c>
      <c r="C127" s="6" t="str">
        <f>VLOOKUP(A127,CECO!A:C,2,0)</f>
        <v>Adriana Concha</v>
      </c>
      <c r="D127" s="6" t="s">
        <v>98</v>
      </c>
      <c r="E127" s="3"/>
      <c r="F127" s="3"/>
      <c r="G127" s="3"/>
    </row>
    <row r="128" spans="1:7" x14ac:dyDescent="0.25">
      <c r="A128" s="6">
        <v>1723</v>
      </c>
      <c r="B128" s="6" t="str">
        <f>VLOOKUP(A128,CECO!A:C,3,0)</f>
        <v>EDIFICIO SANTA MARIA</v>
      </c>
      <c r="C128" s="6" t="str">
        <f>VLOOKUP(A128,CECO!A:C,2,0)</f>
        <v>Adriana Concha</v>
      </c>
      <c r="D128" s="6" t="s">
        <v>99</v>
      </c>
      <c r="E128" s="3"/>
      <c r="F128" s="3"/>
      <c r="G128" s="3"/>
    </row>
    <row r="129" spans="1:7" x14ac:dyDescent="0.25">
      <c r="A129" s="6">
        <v>1723</v>
      </c>
      <c r="B129" s="6" t="str">
        <f>VLOOKUP(A129,CECO!A:C,3,0)</f>
        <v>EDIFICIO SANTA MARIA</v>
      </c>
      <c r="C129" s="6" t="str">
        <f>VLOOKUP(A129,CECO!A:C,2,0)</f>
        <v>Adriana Concha</v>
      </c>
      <c r="D129" s="6" t="s">
        <v>100</v>
      </c>
      <c r="E129" s="3"/>
      <c r="F129" s="3"/>
      <c r="G129" s="3"/>
    </row>
    <row r="130" spans="1:7" x14ac:dyDescent="0.25">
      <c r="A130" s="6">
        <v>1723</v>
      </c>
      <c r="B130" s="6" t="str">
        <f>VLOOKUP(A130,CECO!A:C,3,0)</f>
        <v>EDIFICIO SANTA MARIA</v>
      </c>
      <c r="C130" s="6" t="str">
        <f>VLOOKUP(A130,CECO!A:C,2,0)</f>
        <v>Adriana Concha</v>
      </c>
      <c r="D130" s="6" t="s">
        <v>101</v>
      </c>
      <c r="E130" s="3"/>
      <c r="F130" s="3"/>
      <c r="G130" s="3"/>
    </row>
    <row r="131" spans="1:7" x14ac:dyDescent="0.25">
      <c r="A131" s="5">
        <v>1723</v>
      </c>
      <c r="B131" s="3" t="s">
        <v>3</v>
      </c>
      <c r="C131" s="3" t="s">
        <v>2</v>
      </c>
      <c r="D131" s="8" t="s">
        <v>210</v>
      </c>
      <c r="E131" s="3"/>
      <c r="F131" s="3"/>
      <c r="G131" s="3"/>
    </row>
    <row r="132" spans="1:7" x14ac:dyDescent="0.25">
      <c r="A132" s="6">
        <v>1734</v>
      </c>
      <c r="B132" s="6" t="str">
        <f>VLOOKUP(A132,CECO!A:C,3,0)</f>
        <v>HOTEL DE LUJO GETSEMANI (FOUR SEASONS) (CARTAGENA)</v>
      </c>
      <c r="C132" s="6" t="str">
        <f>VLOOKUP(A132,CECO!A:C,2,0)</f>
        <v>Julio Ribon</v>
      </c>
      <c r="D132" s="6" t="s">
        <v>0</v>
      </c>
      <c r="E132" s="3"/>
      <c r="F132" s="3"/>
      <c r="G132" s="3"/>
    </row>
    <row r="133" spans="1:7" x14ac:dyDescent="0.25">
      <c r="A133" s="6">
        <v>1734</v>
      </c>
      <c r="B133" s="6" t="str">
        <f>VLOOKUP(A133,CECO!A:C,3,0)</f>
        <v>HOTEL DE LUJO GETSEMANI (FOUR SEASONS) (CARTAGENA)</v>
      </c>
      <c r="C133" s="6" t="str">
        <f>VLOOKUP(A133,CECO!A:C,2,0)</f>
        <v>Julio Ribon</v>
      </c>
      <c r="D133" s="6" t="s">
        <v>78</v>
      </c>
      <c r="E133" s="3"/>
      <c r="F133" s="3"/>
      <c r="G133" s="3"/>
    </row>
    <row r="134" spans="1:7" x14ac:dyDescent="0.25">
      <c r="A134" s="6">
        <v>1734</v>
      </c>
      <c r="B134" s="6" t="str">
        <f>VLOOKUP(A134,CECO!A:C,3,0)</f>
        <v>HOTEL DE LUJO GETSEMANI (FOUR SEASONS) (CARTAGENA)</v>
      </c>
      <c r="C134" s="6" t="str">
        <f>VLOOKUP(A134,CECO!A:C,2,0)</f>
        <v>Julio Ribon</v>
      </c>
      <c r="D134" s="6" t="s">
        <v>196</v>
      </c>
      <c r="E134" s="3"/>
      <c r="F134" s="3"/>
      <c r="G134" s="3"/>
    </row>
    <row r="135" spans="1:7" x14ac:dyDescent="0.25">
      <c r="A135" s="6">
        <v>1734</v>
      </c>
      <c r="B135" s="6" t="str">
        <f>VLOOKUP(A135,CECO!A:C,3,0)</f>
        <v>HOTEL DE LUJO GETSEMANI (FOUR SEASONS) (CARTAGENA)</v>
      </c>
      <c r="C135" s="6" t="str">
        <f>VLOOKUP(A135,CECO!A:C,2,0)</f>
        <v>Julio Ribon</v>
      </c>
      <c r="D135" s="6" t="s">
        <v>84</v>
      </c>
      <c r="E135" s="3"/>
      <c r="F135" s="3"/>
      <c r="G135" s="3"/>
    </row>
    <row r="136" spans="1:7" x14ac:dyDescent="0.25">
      <c r="A136" s="6">
        <v>1734</v>
      </c>
      <c r="B136" s="6" t="str">
        <f>VLOOKUP(A136,CECO!A:C,3,0)</f>
        <v>HOTEL DE LUJO GETSEMANI (FOUR SEASONS) (CARTAGENA)</v>
      </c>
      <c r="C136" s="6" t="str">
        <f>VLOOKUP(A136,CECO!A:C,2,0)</f>
        <v>Julio Ribon</v>
      </c>
      <c r="D136" s="6" t="s">
        <v>197</v>
      </c>
      <c r="E136" s="3"/>
      <c r="F136" s="3"/>
      <c r="G136" s="3"/>
    </row>
    <row r="137" spans="1:7" x14ac:dyDescent="0.25">
      <c r="A137" s="6">
        <v>1734</v>
      </c>
      <c r="B137" s="6" t="str">
        <f>VLOOKUP(A137,CECO!A:C,3,0)</f>
        <v>HOTEL DE LUJO GETSEMANI (FOUR SEASONS) (CARTAGENA)</v>
      </c>
      <c r="C137" s="6" t="str">
        <f>VLOOKUP(A137,CECO!A:C,2,0)</f>
        <v>Julio Ribon</v>
      </c>
      <c r="D137" s="6" t="s">
        <v>83</v>
      </c>
      <c r="E137" s="3"/>
      <c r="F137" s="3"/>
      <c r="G137" s="3"/>
    </row>
    <row r="138" spans="1:7" x14ac:dyDescent="0.25">
      <c r="A138" s="6">
        <v>1734</v>
      </c>
      <c r="B138" s="6" t="str">
        <f>VLOOKUP(A138,CECO!A:C,3,0)</f>
        <v>HOTEL DE LUJO GETSEMANI (FOUR SEASONS) (CARTAGENA)</v>
      </c>
      <c r="C138" s="6" t="str">
        <f>VLOOKUP(A138,CECO!A:C,2,0)</f>
        <v>Julio Ribon</v>
      </c>
      <c r="D138" s="6" t="s">
        <v>198</v>
      </c>
      <c r="E138" s="3"/>
      <c r="F138" s="3"/>
      <c r="G138" s="3"/>
    </row>
    <row r="139" spans="1:7" x14ac:dyDescent="0.25">
      <c r="A139" s="6">
        <v>1734</v>
      </c>
      <c r="B139" s="6" t="str">
        <f>VLOOKUP(A139,CECO!A:C,3,0)</f>
        <v>HOTEL DE LUJO GETSEMANI (FOUR SEASONS) (CARTAGENA)</v>
      </c>
      <c r="C139" s="6" t="str">
        <f>VLOOKUP(A139,CECO!A:C,2,0)</f>
        <v>Julio Ribon</v>
      </c>
      <c r="D139" s="6" t="s">
        <v>199</v>
      </c>
      <c r="E139" s="3"/>
      <c r="F139" s="3"/>
      <c r="G139" s="3"/>
    </row>
    <row r="140" spans="1:7" x14ac:dyDescent="0.25">
      <c r="A140" s="6">
        <v>1734</v>
      </c>
      <c r="B140" s="6" t="str">
        <f>VLOOKUP(A140,CECO!A:C,3,0)</f>
        <v>HOTEL DE LUJO GETSEMANI (FOUR SEASONS) (CARTAGENA)</v>
      </c>
      <c r="C140" s="6" t="str">
        <f>VLOOKUP(A140,CECO!A:C,2,0)</f>
        <v>Julio Ribon</v>
      </c>
      <c r="D140" s="6" t="s">
        <v>112</v>
      </c>
      <c r="E140" s="3"/>
      <c r="F140" s="3"/>
      <c r="G140" s="3"/>
    </row>
    <row r="141" spans="1:7" x14ac:dyDescent="0.25">
      <c r="A141" s="6">
        <v>1734</v>
      </c>
      <c r="B141" s="6" t="str">
        <f>VLOOKUP(A141,CECO!A:C,3,0)</f>
        <v>HOTEL DE LUJO GETSEMANI (FOUR SEASONS) (CARTAGENA)</v>
      </c>
      <c r="C141" s="6" t="str">
        <f>VLOOKUP(A141,CECO!A:C,2,0)</f>
        <v>Julio Ribon</v>
      </c>
      <c r="D141" s="6" t="s">
        <v>88</v>
      </c>
      <c r="E141" s="3"/>
      <c r="F141" s="3"/>
      <c r="G141" s="3"/>
    </row>
    <row r="142" spans="1:7" x14ac:dyDescent="0.25">
      <c r="A142" s="6">
        <v>1734</v>
      </c>
      <c r="B142" s="6" t="str">
        <f>VLOOKUP(A142,CECO!A:C,3,0)</f>
        <v>HOTEL DE LUJO GETSEMANI (FOUR SEASONS) (CARTAGENA)</v>
      </c>
      <c r="C142" s="6" t="str">
        <f>VLOOKUP(A142,CECO!A:C,2,0)</f>
        <v>Julio Ribon</v>
      </c>
      <c r="D142" s="6" t="s">
        <v>89</v>
      </c>
      <c r="E142" s="3"/>
      <c r="F142" s="3"/>
      <c r="G142" s="3"/>
    </row>
    <row r="143" spans="1:7" x14ac:dyDescent="0.25">
      <c r="A143" s="5">
        <v>1734</v>
      </c>
      <c r="B143" s="3" t="s">
        <v>71</v>
      </c>
      <c r="C143" s="3" t="s">
        <v>57</v>
      </c>
      <c r="D143" s="8" t="s">
        <v>210</v>
      </c>
      <c r="E143" s="3"/>
      <c r="F143" s="3"/>
      <c r="G143" s="3"/>
    </row>
    <row r="144" spans="1:7" x14ac:dyDescent="0.25">
      <c r="A144" s="5">
        <v>1739</v>
      </c>
      <c r="B144" s="3" t="s">
        <v>36</v>
      </c>
      <c r="C144" s="3" t="s">
        <v>35</v>
      </c>
      <c r="D144" s="8" t="s">
        <v>210</v>
      </c>
      <c r="E144" s="3"/>
      <c r="F144" s="3"/>
      <c r="G144" s="3"/>
    </row>
    <row r="145" spans="1:7" x14ac:dyDescent="0.25">
      <c r="A145" s="5">
        <v>1744</v>
      </c>
      <c r="B145" s="3" t="s">
        <v>46</v>
      </c>
      <c r="C145" s="3" t="s">
        <v>42</v>
      </c>
      <c r="D145" s="8" t="s">
        <v>210</v>
      </c>
      <c r="E145" s="3"/>
      <c r="F145" s="3"/>
      <c r="G145" s="3"/>
    </row>
    <row r="146" spans="1:7" x14ac:dyDescent="0.25">
      <c r="A146" s="8">
        <v>1751</v>
      </c>
      <c r="B146" s="6" t="str">
        <f>VLOOKUP(A146,CECO!A:C,3,0)</f>
        <v>IROTAMA TORRE C (SANTA MARTA)</v>
      </c>
      <c r="C146" s="6" t="str">
        <f>VLOOKUP(A146,CECO!A:C,2,0)</f>
        <v>Julio Ribon</v>
      </c>
      <c r="D146" s="6" t="s">
        <v>111</v>
      </c>
      <c r="E146" s="3"/>
      <c r="F146" s="3"/>
      <c r="G146" s="3"/>
    </row>
    <row r="147" spans="1:7" x14ac:dyDescent="0.25">
      <c r="A147" s="6">
        <v>1751</v>
      </c>
      <c r="B147" s="6" t="str">
        <f>VLOOKUP(A147,CECO!A:C,3,0)</f>
        <v>IROTAMA TORRE C (SANTA MARTA)</v>
      </c>
      <c r="C147" s="6" t="str">
        <f>VLOOKUP(A147,CECO!A:C,2,0)</f>
        <v>Julio Ribon</v>
      </c>
      <c r="D147" s="6" t="s">
        <v>112</v>
      </c>
      <c r="E147" s="3"/>
      <c r="F147" s="3"/>
      <c r="G147" s="3"/>
    </row>
    <row r="148" spans="1:7" x14ac:dyDescent="0.25">
      <c r="A148" s="5">
        <v>1751</v>
      </c>
      <c r="B148" s="3" t="s">
        <v>72</v>
      </c>
      <c r="C148" s="3" t="s">
        <v>57</v>
      </c>
      <c r="D148" s="8" t="s">
        <v>210</v>
      </c>
      <c r="E148" s="3"/>
      <c r="F148" s="3"/>
      <c r="G148" s="3"/>
    </row>
    <row r="149" spans="1:7" x14ac:dyDescent="0.25">
      <c r="A149" s="5">
        <v>1756</v>
      </c>
      <c r="B149" s="3" t="s">
        <v>20</v>
      </c>
      <c r="C149" s="3" t="s">
        <v>19</v>
      </c>
      <c r="D149" s="8" t="s">
        <v>210</v>
      </c>
      <c r="E149" s="3"/>
      <c r="F149" s="3"/>
      <c r="G149" s="3"/>
    </row>
    <row r="150" spans="1:7" x14ac:dyDescent="0.25">
      <c r="A150" s="6">
        <v>1758</v>
      </c>
      <c r="B150" s="6" t="str">
        <f>VLOOKUP(A150,CECO!A:C,3,0)</f>
        <v>PROYECTOS VARIOS UNI EXTERNADO</v>
      </c>
      <c r="C150" s="6" t="str">
        <f>VLOOKUP(A150,CECO!A:C,2,0)</f>
        <v>Juan Carlos Piraquive</v>
      </c>
      <c r="D150" s="6" t="s">
        <v>0</v>
      </c>
      <c r="E150" s="3"/>
      <c r="F150" s="3"/>
      <c r="G150" s="3"/>
    </row>
    <row r="151" spans="1:7" x14ac:dyDescent="0.25">
      <c r="A151" s="6">
        <v>1758</v>
      </c>
      <c r="B151" s="6" t="str">
        <f>VLOOKUP(A151,CECO!A:C,3,0)</f>
        <v>PROYECTOS VARIOS UNI EXTERNADO</v>
      </c>
      <c r="C151" s="6" t="str">
        <f>VLOOKUP(A151,CECO!A:C,2,0)</f>
        <v>Juan Carlos Piraquive</v>
      </c>
      <c r="D151" s="6" t="s">
        <v>78</v>
      </c>
      <c r="E151" s="3"/>
      <c r="F151" s="3"/>
      <c r="G151" s="3"/>
    </row>
    <row r="152" spans="1:7" x14ac:dyDescent="0.25">
      <c r="A152" s="6">
        <v>1758</v>
      </c>
      <c r="B152" s="6" t="str">
        <f>VLOOKUP(A152,CECO!A:C,3,0)</f>
        <v>PROYECTOS VARIOS UNI EXTERNADO</v>
      </c>
      <c r="C152" s="6" t="str">
        <f>VLOOKUP(A152,CECO!A:C,2,0)</f>
        <v>Juan Carlos Piraquive</v>
      </c>
      <c r="D152" s="6" t="s">
        <v>117</v>
      </c>
      <c r="E152" s="3"/>
      <c r="F152" s="3"/>
      <c r="G152" s="3"/>
    </row>
    <row r="153" spans="1:7" x14ac:dyDescent="0.25">
      <c r="A153" s="5">
        <v>1758</v>
      </c>
      <c r="B153" s="3" t="s">
        <v>22</v>
      </c>
      <c r="C153" s="3" t="s">
        <v>19</v>
      </c>
      <c r="D153" s="8" t="s">
        <v>210</v>
      </c>
      <c r="E153" s="3"/>
      <c r="F153" s="3"/>
      <c r="G153" s="3"/>
    </row>
    <row r="154" spans="1:7" x14ac:dyDescent="0.25">
      <c r="A154" s="5">
        <v>1791</v>
      </c>
      <c r="B154" s="3" t="s">
        <v>75</v>
      </c>
      <c r="C154" s="3" t="s">
        <v>57</v>
      </c>
      <c r="D154" s="8" t="s">
        <v>210</v>
      </c>
      <c r="E154" s="3"/>
      <c r="F154" s="3"/>
      <c r="G154" s="3"/>
    </row>
    <row r="155" spans="1:7" x14ac:dyDescent="0.25">
      <c r="A155" s="7">
        <v>1802</v>
      </c>
      <c r="B155" s="6" t="str">
        <f>VLOOKUP(A155,CECO!A:C,3,0)</f>
        <v xml:space="preserve">ETAPA II PLAZA DE LAS AMÉRICAS </v>
      </c>
      <c r="C155" s="6" t="str">
        <f>VLOOKUP(A155,CECO!A:C,2,0)</f>
        <v>Mauricio Arango</v>
      </c>
      <c r="D155" s="6" t="s">
        <v>78</v>
      </c>
      <c r="E155" s="3"/>
      <c r="F155" s="3"/>
      <c r="G155" s="3"/>
    </row>
    <row r="156" spans="1:7" x14ac:dyDescent="0.25">
      <c r="A156" s="7">
        <v>1802</v>
      </c>
      <c r="B156" s="6" t="str">
        <f>VLOOKUP(A156,CECO!A:C,3,0)</f>
        <v xml:space="preserve">ETAPA II PLAZA DE LAS AMÉRICAS </v>
      </c>
      <c r="C156" s="6" t="str">
        <f>VLOOKUP(A156,CECO!A:C,2,0)</f>
        <v>Mauricio Arango</v>
      </c>
      <c r="D156" s="6" t="s">
        <v>112</v>
      </c>
      <c r="E156" s="3"/>
      <c r="F156" s="3"/>
      <c r="G156" s="3"/>
    </row>
    <row r="157" spans="1:7" x14ac:dyDescent="0.25">
      <c r="A157" s="7">
        <v>1802</v>
      </c>
      <c r="B157" s="6" t="str">
        <f>VLOOKUP(A157,CECO!A:C,3,0)</f>
        <v xml:space="preserve">ETAPA II PLAZA DE LAS AMÉRICAS </v>
      </c>
      <c r="C157" s="6" t="str">
        <f>VLOOKUP(A157,CECO!A:C,2,0)</f>
        <v>Mauricio Arango</v>
      </c>
      <c r="D157" s="6" t="s">
        <v>84</v>
      </c>
      <c r="E157" s="3"/>
      <c r="F157" s="3"/>
      <c r="G157" s="3"/>
    </row>
    <row r="158" spans="1:7" x14ac:dyDescent="0.25">
      <c r="A158" s="7">
        <v>1802</v>
      </c>
      <c r="B158" s="6" t="str">
        <f>VLOOKUP(A158,CECO!A:C,3,0)</f>
        <v xml:space="preserve">ETAPA II PLAZA DE LAS AMÉRICAS </v>
      </c>
      <c r="C158" s="6" t="str">
        <f>VLOOKUP(A158,CECO!A:C,2,0)</f>
        <v>Mauricio Arango</v>
      </c>
      <c r="D158" s="6" t="s">
        <v>115</v>
      </c>
      <c r="E158" s="3"/>
      <c r="F158" s="3"/>
      <c r="G158" s="3"/>
    </row>
    <row r="159" spans="1:7" x14ac:dyDescent="0.25">
      <c r="A159" s="7">
        <v>1802</v>
      </c>
      <c r="B159" s="6" t="str">
        <f>VLOOKUP(A159,CECO!A:C,3,0)</f>
        <v xml:space="preserve">ETAPA II PLAZA DE LAS AMÉRICAS </v>
      </c>
      <c r="C159" s="6" t="str">
        <f>VLOOKUP(A159,CECO!A:C,2,0)</f>
        <v>Mauricio Arango</v>
      </c>
      <c r="D159" s="6" t="s">
        <v>111</v>
      </c>
      <c r="E159" s="3"/>
      <c r="F159" s="3"/>
      <c r="G159" s="3"/>
    </row>
    <row r="160" spans="1:7" x14ac:dyDescent="0.25">
      <c r="A160" s="5">
        <v>1802</v>
      </c>
      <c r="B160" s="3" t="s">
        <v>27</v>
      </c>
      <c r="C160" s="3" t="s">
        <v>24</v>
      </c>
      <c r="D160" s="8" t="s">
        <v>210</v>
      </c>
      <c r="E160" s="3"/>
      <c r="F160" s="3"/>
      <c r="G160" s="3"/>
    </row>
    <row r="161" spans="1:7" x14ac:dyDescent="0.25">
      <c r="A161" s="5">
        <v>1804</v>
      </c>
      <c r="B161" s="3" t="s">
        <v>16</v>
      </c>
      <c r="C161" s="3" t="s">
        <v>12</v>
      </c>
      <c r="D161" s="8" t="s">
        <v>210</v>
      </c>
      <c r="E161" s="3"/>
      <c r="F161" s="3"/>
      <c r="G161" s="3"/>
    </row>
    <row r="162" spans="1:7" x14ac:dyDescent="0.25">
      <c r="A162" s="5">
        <v>1806</v>
      </c>
      <c r="B162" s="3" t="s">
        <v>11</v>
      </c>
      <c r="C162" s="3" t="s">
        <v>10</v>
      </c>
      <c r="D162" s="8" t="s">
        <v>210</v>
      </c>
      <c r="E162" s="3"/>
      <c r="F162" s="3"/>
      <c r="G162" s="3"/>
    </row>
    <row r="163" spans="1:7" x14ac:dyDescent="0.25">
      <c r="A163" s="5">
        <v>1813</v>
      </c>
      <c r="B163" s="3" t="s">
        <v>69</v>
      </c>
      <c r="C163" s="3" t="s">
        <v>50</v>
      </c>
      <c r="D163" s="8" t="s">
        <v>210</v>
      </c>
      <c r="E163" s="3"/>
      <c r="F163" s="3"/>
      <c r="G163" s="3"/>
    </row>
    <row r="164" spans="1:7" x14ac:dyDescent="0.25">
      <c r="A164" s="7">
        <v>1818</v>
      </c>
      <c r="B164" s="6" t="str">
        <f>VLOOKUP(A164,CECO!A:C,3,0)</f>
        <v>BODEGA BAENAMORA</v>
      </c>
      <c r="C164" s="6" t="str">
        <f>VLOOKUP(A164,CECO!A:C,2,0)</f>
        <v xml:space="preserve">Mónica Cabrejo </v>
      </c>
      <c r="D164" s="6" t="s">
        <v>0</v>
      </c>
      <c r="E164" s="3"/>
      <c r="F164" s="3"/>
      <c r="G164" s="3"/>
    </row>
    <row r="165" spans="1:7" x14ac:dyDescent="0.25">
      <c r="A165" s="7">
        <v>1818</v>
      </c>
      <c r="B165" s="6" t="str">
        <f>VLOOKUP(A165,CECO!A:C,3,0)</f>
        <v>BODEGA BAENAMORA</v>
      </c>
      <c r="C165" s="6" t="str">
        <f>VLOOKUP(A165,CECO!A:C,2,0)</f>
        <v xml:space="preserve">Mónica Cabrejo </v>
      </c>
      <c r="D165" s="6" t="s">
        <v>78</v>
      </c>
      <c r="E165" s="3"/>
      <c r="F165" s="3"/>
      <c r="G165" s="3"/>
    </row>
    <row r="166" spans="1:7" x14ac:dyDescent="0.25">
      <c r="A166" s="7">
        <v>1818</v>
      </c>
      <c r="B166" s="6" t="str">
        <f>VLOOKUP(A166,CECO!A:C,3,0)</f>
        <v>BODEGA BAENAMORA</v>
      </c>
      <c r="C166" s="6" t="str">
        <f>VLOOKUP(A166,CECO!A:C,2,0)</f>
        <v xml:space="preserve">Mónica Cabrejo </v>
      </c>
      <c r="D166" s="8" t="s">
        <v>118</v>
      </c>
      <c r="E166" s="3"/>
      <c r="F166" s="3"/>
      <c r="G166" s="3"/>
    </row>
    <row r="167" spans="1:7" x14ac:dyDescent="0.25">
      <c r="A167" s="7">
        <v>1818</v>
      </c>
      <c r="B167" s="6" t="str">
        <f>VLOOKUP(A167,CECO!A:C,3,0)</f>
        <v>BODEGA BAENAMORA</v>
      </c>
      <c r="C167" s="6" t="str">
        <f>VLOOKUP(A167,CECO!A:C,2,0)</f>
        <v xml:space="preserve">Mónica Cabrejo </v>
      </c>
      <c r="D167" s="6" t="s">
        <v>112</v>
      </c>
      <c r="E167" s="3"/>
      <c r="F167" s="3"/>
      <c r="G167" s="3"/>
    </row>
    <row r="168" spans="1:7" x14ac:dyDescent="0.25">
      <c r="A168" s="7">
        <v>1818</v>
      </c>
      <c r="B168" s="6" t="str">
        <f>VLOOKUP(A168,CECO!A:C,3,0)</f>
        <v>BODEGA BAENAMORA</v>
      </c>
      <c r="C168" s="6" t="str">
        <f>VLOOKUP(A168,CECO!A:C,2,0)</f>
        <v xml:space="preserve">Mónica Cabrejo </v>
      </c>
      <c r="D168" s="6" t="s">
        <v>117</v>
      </c>
      <c r="E168" s="3"/>
      <c r="F168" s="3"/>
      <c r="G168" s="3"/>
    </row>
    <row r="169" spans="1:7" x14ac:dyDescent="0.25">
      <c r="A169" s="7">
        <v>1818</v>
      </c>
      <c r="B169" s="6" t="str">
        <f>VLOOKUP(A169,CECO!A:C,3,0)</f>
        <v>BODEGA BAENAMORA</v>
      </c>
      <c r="C169" s="6" t="str">
        <f>VLOOKUP(A169,CECO!A:C,2,0)</f>
        <v xml:space="preserve">Mónica Cabrejo </v>
      </c>
      <c r="D169" s="6" t="s">
        <v>84</v>
      </c>
      <c r="E169" s="3"/>
      <c r="F169" s="3"/>
      <c r="G169" s="3"/>
    </row>
    <row r="170" spans="1:7" x14ac:dyDescent="0.25">
      <c r="A170" s="6">
        <v>1818</v>
      </c>
      <c r="B170" s="6" t="str">
        <f>VLOOKUP(A170,CECO!A:C,3,0)</f>
        <v>BODEGA BAENAMORA</v>
      </c>
      <c r="C170" s="6" t="str">
        <f>VLOOKUP(A170,CECO!A:C,2,0)</f>
        <v xml:space="preserve">Mónica Cabrejo </v>
      </c>
      <c r="D170" s="6" t="s">
        <v>106</v>
      </c>
      <c r="E170" s="3"/>
      <c r="F170" s="3"/>
      <c r="G170" s="3"/>
    </row>
    <row r="171" spans="1:7" x14ac:dyDescent="0.25">
      <c r="A171" s="5">
        <v>1818</v>
      </c>
      <c r="B171" s="3" t="s">
        <v>43</v>
      </c>
      <c r="C171" s="3" t="s">
        <v>42</v>
      </c>
      <c r="D171" s="8" t="s">
        <v>210</v>
      </c>
      <c r="E171" s="3"/>
      <c r="F171" s="3"/>
      <c r="G171" s="3"/>
    </row>
    <row r="172" spans="1:7" x14ac:dyDescent="0.25">
      <c r="A172" s="5">
        <v>1824</v>
      </c>
      <c r="B172" s="3" t="s">
        <v>31</v>
      </c>
      <c r="C172" s="3" t="s">
        <v>30</v>
      </c>
      <c r="D172" s="8" t="s">
        <v>210</v>
      </c>
      <c r="E172" s="3"/>
      <c r="F172" s="3"/>
      <c r="G172" s="3"/>
    </row>
    <row r="173" spans="1:7" x14ac:dyDescent="0.25">
      <c r="A173" s="5">
        <v>1826</v>
      </c>
      <c r="B173" s="3" t="s">
        <v>17</v>
      </c>
      <c r="C173" s="3" t="s">
        <v>12</v>
      </c>
      <c r="D173" s="8" t="s">
        <v>210</v>
      </c>
      <c r="E173" s="3"/>
      <c r="F173" s="3"/>
      <c r="G173" s="3"/>
    </row>
    <row r="174" spans="1:7" x14ac:dyDescent="0.25">
      <c r="A174" s="9">
        <v>1829</v>
      </c>
      <c r="B174" s="6" t="str">
        <f>VLOOKUP(A174,CECO!A:C,3,0)</f>
        <v xml:space="preserve">EDIFICIO NUEVA SEDE CORPORATIVA CINECOLOMBIA </v>
      </c>
      <c r="C174" s="6" t="str">
        <f>VLOOKUP(A174,CECO!A:C,2,0)</f>
        <v xml:space="preserve">Mónica Cabrejo </v>
      </c>
      <c r="D174" s="6" t="s">
        <v>0</v>
      </c>
      <c r="E174" s="3"/>
      <c r="F174" s="3"/>
      <c r="G174" s="3"/>
    </row>
    <row r="175" spans="1:7" x14ac:dyDescent="0.25">
      <c r="A175" s="9">
        <v>1829</v>
      </c>
      <c r="B175" s="6" t="str">
        <f>VLOOKUP(A175,CECO!A:C,3,0)</f>
        <v xml:space="preserve">EDIFICIO NUEVA SEDE CORPORATIVA CINECOLOMBIA </v>
      </c>
      <c r="C175" s="6" t="str">
        <f>VLOOKUP(A175,CECO!A:C,2,0)</f>
        <v xml:space="preserve">Mónica Cabrejo </v>
      </c>
      <c r="D175" s="6" t="s">
        <v>119</v>
      </c>
      <c r="E175" s="3"/>
      <c r="F175" s="3"/>
      <c r="G175" s="3"/>
    </row>
    <row r="176" spans="1:7" x14ac:dyDescent="0.25">
      <c r="A176" s="9">
        <v>1829</v>
      </c>
      <c r="B176" s="6" t="str">
        <f>VLOOKUP(A176,CECO!A:C,3,0)</f>
        <v xml:space="preserve">EDIFICIO NUEVA SEDE CORPORATIVA CINECOLOMBIA </v>
      </c>
      <c r="C176" s="6" t="str">
        <f>VLOOKUP(A176,CECO!A:C,2,0)</f>
        <v xml:space="preserve">Mónica Cabrejo </v>
      </c>
      <c r="D176" s="6" t="s">
        <v>78</v>
      </c>
      <c r="E176" s="3"/>
      <c r="F176" s="3"/>
      <c r="G176" s="3"/>
    </row>
    <row r="177" spans="1:7" x14ac:dyDescent="0.25">
      <c r="A177" s="9">
        <v>1829</v>
      </c>
      <c r="B177" s="6" t="str">
        <f>VLOOKUP(A177,CECO!A:C,3,0)</f>
        <v xml:space="preserve">EDIFICIO NUEVA SEDE CORPORATIVA CINECOLOMBIA </v>
      </c>
      <c r="C177" s="6" t="str">
        <f>VLOOKUP(A177,CECO!A:C,2,0)</f>
        <v xml:space="preserve">Mónica Cabrejo </v>
      </c>
      <c r="D177" s="6" t="s">
        <v>120</v>
      </c>
      <c r="E177" s="3"/>
      <c r="F177" s="3"/>
      <c r="G177" s="3"/>
    </row>
    <row r="178" spans="1:7" x14ac:dyDescent="0.25">
      <c r="A178" s="9">
        <v>1829</v>
      </c>
      <c r="B178" s="6" t="str">
        <f>VLOOKUP(A178,CECO!A:C,3,0)</f>
        <v xml:space="preserve">EDIFICIO NUEVA SEDE CORPORATIVA CINECOLOMBIA </v>
      </c>
      <c r="C178" s="6" t="str">
        <f>VLOOKUP(A178,CECO!A:C,2,0)</f>
        <v xml:space="preserve">Mónica Cabrejo </v>
      </c>
      <c r="D178" s="6" t="s">
        <v>121</v>
      </c>
      <c r="E178" s="3"/>
      <c r="F178" s="3"/>
      <c r="G178" s="3"/>
    </row>
    <row r="179" spans="1:7" x14ac:dyDescent="0.25">
      <c r="A179" s="9">
        <v>1829</v>
      </c>
      <c r="B179" s="6" t="str">
        <f>VLOOKUP(A179,CECO!A:C,3,0)</f>
        <v xml:space="preserve">EDIFICIO NUEVA SEDE CORPORATIVA CINECOLOMBIA </v>
      </c>
      <c r="C179" s="6" t="str">
        <f>VLOOKUP(A179,CECO!A:C,2,0)</f>
        <v xml:space="preserve">Mónica Cabrejo </v>
      </c>
      <c r="D179" s="6" t="s">
        <v>122</v>
      </c>
      <c r="E179" s="3"/>
      <c r="F179" s="3"/>
      <c r="G179" s="3"/>
    </row>
    <row r="180" spans="1:7" x14ac:dyDescent="0.25">
      <c r="A180" s="9">
        <v>1829</v>
      </c>
      <c r="B180" s="6" t="str">
        <f>VLOOKUP(A180,CECO!A:C,3,0)</f>
        <v xml:space="preserve">EDIFICIO NUEVA SEDE CORPORATIVA CINECOLOMBIA </v>
      </c>
      <c r="C180" s="6" t="str">
        <f>VLOOKUP(A180,CECO!A:C,2,0)</f>
        <v xml:space="preserve">Mónica Cabrejo </v>
      </c>
      <c r="D180" s="6" t="s">
        <v>84</v>
      </c>
      <c r="E180" s="3"/>
      <c r="F180" s="3"/>
      <c r="G180" s="3"/>
    </row>
    <row r="181" spans="1:7" x14ac:dyDescent="0.25">
      <c r="A181" s="9">
        <v>1829</v>
      </c>
      <c r="B181" s="6" t="str">
        <f>VLOOKUP(A181,CECO!A:C,3,0)</f>
        <v xml:space="preserve">EDIFICIO NUEVA SEDE CORPORATIVA CINECOLOMBIA </v>
      </c>
      <c r="C181" s="6" t="str">
        <f>VLOOKUP(A181,CECO!A:C,2,0)</f>
        <v xml:space="preserve">Mónica Cabrejo </v>
      </c>
      <c r="D181" s="6" t="s">
        <v>123</v>
      </c>
      <c r="E181" s="3"/>
      <c r="F181" s="3"/>
      <c r="G181" s="3"/>
    </row>
    <row r="182" spans="1:7" x14ac:dyDescent="0.25">
      <c r="A182" s="6">
        <v>1829</v>
      </c>
      <c r="B182" s="6" t="str">
        <f>VLOOKUP(A182,CECO!A:C,3,0)</f>
        <v xml:space="preserve">EDIFICIO NUEVA SEDE CORPORATIVA CINECOLOMBIA </v>
      </c>
      <c r="C182" s="6" t="str">
        <f>VLOOKUP(A182,CECO!A:C,2,0)</f>
        <v xml:space="preserve">Mónica Cabrejo </v>
      </c>
      <c r="D182" s="6" t="s">
        <v>167</v>
      </c>
      <c r="E182" s="3"/>
      <c r="F182" s="3"/>
      <c r="G182" s="3"/>
    </row>
    <row r="183" spans="1:7" x14ac:dyDescent="0.25">
      <c r="A183" s="5">
        <v>1829</v>
      </c>
      <c r="B183" s="3" t="s">
        <v>45</v>
      </c>
      <c r="C183" s="3" t="s">
        <v>42</v>
      </c>
      <c r="D183" s="8" t="s">
        <v>210</v>
      </c>
      <c r="E183" s="3"/>
      <c r="F183" s="3"/>
      <c r="G183" s="3"/>
    </row>
    <row r="184" spans="1:7" x14ac:dyDescent="0.25">
      <c r="A184" s="5">
        <v>1831</v>
      </c>
      <c r="B184" s="3" t="s">
        <v>53</v>
      </c>
      <c r="C184" s="3" t="s">
        <v>50</v>
      </c>
      <c r="D184" s="8" t="s">
        <v>210</v>
      </c>
      <c r="E184" s="3"/>
      <c r="F184" s="3"/>
      <c r="G184" s="3"/>
    </row>
    <row r="185" spans="1:7" x14ac:dyDescent="0.25">
      <c r="A185" s="6">
        <v>1837</v>
      </c>
      <c r="B185" s="6" t="str">
        <f>VLOOKUP(A185,CECO!A:C,3,0)</f>
        <v>CEDI MERCADERIA IBAGUE</v>
      </c>
      <c r="C185" s="6" t="str">
        <f>VLOOKUP(A185,CECO!A:C,2,0)</f>
        <v xml:space="preserve">Ricardo López </v>
      </c>
      <c r="D185" s="6" t="s">
        <v>207</v>
      </c>
      <c r="E185" s="3"/>
      <c r="F185" s="3"/>
      <c r="G185" s="3"/>
    </row>
    <row r="186" spans="1:7" x14ac:dyDescent="0.25">
      <c r="A186" s="6">
        <v>1837</v>
      </c>
      <c r="B186" s="6" t="str">
        <f>VLOOKUP(A186,CECO!A:C,3,0)</f>
        <v>CEDI MERCADERIA IBAGUE</v>
      </c>
      <c r="C186" s="6" t="str">
        <f>VLOOKUP(A186,CECO!A:C,2,0)</f>
        <v xml:space="preserve">Ricardo López </v>
      </c>
      <c r="D186" s="6" t="s">
        <v>208</v>
      </c>
      <c r="E186" s="3"/>
      <c r="F186" s="3"/>
      <c r="G186" s="3"/>
    </row>
    <row r="187" spans="1:7" x14ac:dyDescent="0.25">
      <c r="A187" s="6">
        <v>1837</v>
      </c>
      <c r="B187" s="6" t="str">
        <f>VLOOKUP(A187,CECO!A:C,3,0)</f>
        <v>CEDI MERCADERIA IBAGUE</v>
      </c>
      <c r="C187" s="6" t="str">
        <f>VLOOKUP(A187,CECO!A:C,2,0)</f>
        <v xml:space="preserve">Ricardo López </v>
      </c>
      <c r="D187" s="6" t="s">
        <v>209</v>
      </c>
      <c r="E187" s="3"/>
      <c r="F187" s="3"/>
      <c r="G187" s="3"/>
    </row>
    <row r="188" spans="1:7" x14ac:dyDescent="0.25">
      <c r="A188" s="6">
        <v>1837</v>
      </c>
      <c r="B188" s="6" t="str">
        <f>VLOOKUP(A188,CECO!A:C,3,0)</f>
        <v>CEDI MERCADERIA IBAGUE</v>
      </c>
      <c r="C188" s="6" t="str">
        <f>VLOOKUP(A188,CECO!A:C,2,0)</f>
        <v xml:space="preserve">Ricardo López </v>
      </c>
      <c r="D188" s="6" t="s">
        <v>158</v>
      </c>
      <c r="E188" s="3"/>
      <c r="F188" s="3"/>
      <c r="G188" s="3"/>
    </row>
    <row r="189" spans="1:7" x14ac:dyDescent="0.25">
      <c r="A189" s="5">
        <v>1837</v>
      </c>
      <c r="B189" s="3" t="s">
        <v>39</v>
      </c>
      <c r="C189" s="3" t="s">
        <v>35</v>
      </c>
      <c r="D189" s="8" t="s">
        <v>210</v>
      </c>
      <c r="E189" s="3"/>
      <c r="F189" s="3"/>
      <c r="G189" s="3"/>
    </row>
    <row r="190" spans="1:7" x14ac:dyDescent="0.25">
      <c r="A190" s="6">
        <v>1838</v>
      </c>
      <c r="B190" s="6" t="str">
        <f>VLOOKUP(A190,CECO!A:C,3,0)</f>
        <v>CASA LA BUHARDILLA</v>
      </c>
      <c r="C190" s="6" t="str">
        <f>VLOOKUP(A190,CECO!A:C,2,0)</f>
        <v>Fabio Castro</v>
      </c>
      <c r="D190" s="6" t="s">
        <v>124</v>
      </c>
      <c r="E190" s="3"/>
      <c r="F190" s="3"/>
      <c r="G190" s="3"/>
    </row>
    <row r="191" spans="1:7" x14ac:dyDescent="0.25">
      <c r="A191" s="6">
        <v>1838</v>
      </c>
      <c r="B191" s="6" t="str">
        <f>VLOOKUP(A191,CECO!A:C,3,0)</f>
        <v>CASA LA BUHARDILLA</v>
      </c>
      <c r="C191" s="6" t="str">
        <f>VLOOKUP(A191,CECO!A:C,2,0)</f>
        <v>Fabio Castro</v>
      </c>
      <c r="D191" s="6" t="s">
        <v>125</v>
      </c>
      <c r="E191" s="3"/>
      <c r="F191" s="3"/>
      <c r="G191" s="3"/>
    </row>
    <row r="192" spans="1:7" x14ac:dyDescent="0.25">
      <c r="A192" s="6">
        <v>1838</v>
      </c>
      <c r="B192" s="6" t="str">
        <f>VLOOKUP(A192,CECO!A:C,3,0)</f>
        <v>CASA LA BUHARDILLA</v>
      </c>
      <c r="C192" s="6" t="str">
        <f>VLOOKUP(A192,CECO!A:C,2,0)</f>
        <v>Fabio Castro</v>
      </c>
      <c r="D192" s="6" t="s">
        <v>126</v>
      </c>
      <c r="E192" s="3"/>
      <c r="F192" s="3"/>
      <c r="G192" s="3"/>
    </row>
    <row r="193" spans="1:7" x14ac:dyDescent="0.25">
      <c r="A193" s="5">
        <v>1838</v>
      </c>
      <c r="B193" s="3" t="s">
        <v>32</v>
      </c>
      <c r="C193" s="3" t="s">
        <v>30</v>
      </c>
      <c r="D193" s="8" t="s">
        <v>210</v>
      </c>
      <c r="E193" s="3"/>
      <c r="F193" s="3"/>
      <c r="G193" s="3"/>
    </row>
    <row r="194" spans="1:7" x14ac:dyDescent="0.25">
      <c r="A194" s="6">
        <v>1845</v>
      </c>
      <c r="B194" s="6" t="str">
        <f>VLOOKUP(A194,CECO!A:C,3,0)</f>
        <v>CAMBIO CUBIERTAS CC ANDINO</v>
      </c>
      <c r="C194" s="6" t="str">
        <f>VLOOKUP(A194,CECO!A:C,2,0)</f>
        <v>Carlos Neira</v>
      </c>
      <c r="D194" s="6" t="s">
        <v>0</v>
      </c>
      <c r="E194" s="3"/>
      <c r="F194" s="3"/>
      <c r="G194" s="3"/>
    </row>
    <row r="195" spans="1:7" x14ac:dyDescent="0.25">
      <c r="A195" s="6">
        <v>1845</v>
      </c>
      <c r="B195" s="6" t="str">
        <f>VLOOKUP(A195,CECO!A:C,3,0)</f>
        <v>CAMBIO CUBIERTAS CC ANDINO</v>
      </c>
      <c r="C195" s="6" t="str">
        <f>VLOOKUP(A195,CECO!A:C,2,0)</f>
        <v>Carlos Neira</v>
      </c>
      <c r="D195" s="6" t="s">
        <v>208</v>
      </c>
      <c r="E195" s="3"/>
      <c r="F195" s="3"/>
      <c r="G195" s="3"/>
    </row>
    <row r="196" spans="1:7" x14ac:dyDescent="0.25">
      <c r="A196" s="6">
        <v>1845</v>
      </c>
      <c r="B196" s="6" t="str">
        <f>VLOOKUP(A196,CECO!A:C,3,0)</f>
        <v>CAMBIO CUBIERTAS CC ANDINO</v>
      </c>
      <c r="C196" s="6" t="str">
        <f>VLOOKUP(A196,CECO!A:C,2,0)</f>
        <v>Carlos Neira</v>
      </c>
      <c r="D196" s="6" t="s">
        <v>82</v>
      </c>
      <c r="E196" s="3"/>
      <c r="F196" s="3"/>
      <c r="G196" s="3"/>
    </row>
    <row r="197" spans="1:7" x14ac:dyDescent="0.25">
      <c r="A197" s="6">
        <v>1845</v>
      </c>
      <c r="B197" s="6" t="str">
        <f>VLOOKUP(A197,CECO!A:C,3,0)</f>
        <v>CAMBIO CUBIERTAS CC ANDINO</v>
      </c>
      <c r="C197" s="6" t="str">
        <f>VLOOKUP(A197,CECO!A:C,2,0)</f>
        <v>Carlos Neira</v>
      </c>
      <c r="D197" s="6" t="s">
        <v>84</v>
      </c>
      <c r="E197" s="3"/>
      <c r="F197" s="3"/>
      <c r="G197" s="3"/>
    </row>
    <row r="198" spans="1:7" x14ac:dyDescent="0.25">
      <c r="A198" s="6">
        <v>1845</v>
      </c>
      <c r="B198" s="6" t="str">
        <f>VLOOKUP(A198,CECO!A:C,3,0)</f>
        <v>CAMBIO CUBIERTAS CC ANDINO</v>
      </c>
      <c r="C198" s="6" t="str">
        <f>VLOOKUP(A198,CECO!A:C,2,0)</f>
        <v>Carlos Neira</v>
      </c>
      <c r="D198" s="6" t="s">
        <v>112</v>
      </c>
      <c r="E198" s="3"/>
      <c r="F198" s="3"/>
      <c r="G198" s="3"/>
    </row>
    <row r="199" spans="1:7" x14ac:dyDescent="0.25">
      <c r="A199" s="5">
        <v>1845</v>
      </c>
      <c r="B199" s="3" t="s">
        <v>51</v>
      </c>
      <c r="C199" s="3" t="s">
        <v>50</v>
      </c>
      <c r="D199" s="8" t="s">
        <v>210</v>
      </c>
      <c r="E199" s="3"/>
      <c r="F199" s="3"/>
      <c r="G199" s="3"/>
    </row>
    <row r="200" spans="1:7" x14ac:dyDescent="0.25">
      <c r="A200" s="6">
        <v>1846</v>
      </c>
      <c r="B200" s="6" t="str">
        <f>VLOOKUP(A200,CECO!A:C,3,0)</f>
        <v>URBANISMO PLAZA CLARO CONVENIO IDU 1457</v>
      </c>
      <c r="C200" s="6" t="str">
        <f>VLOOKUP(A200,CECO!A:C,2,0)</f>
        <v>Carlos Neira</v>
      </c>
      <c r="D200" s="6" t="s">
        <v>127</v>
      </c>
      <c r="E200" s="3"/>
      <c r="F200" s="3"/>
      <c r="G200" s="3"/>
    </row>
    <row r="201" spans="1:7" x14ac:dyDescent="0.25">
      <c r="A201" s="6">
        <v>1846</v>
      </c>
      <c r="B201" s="6" t="str">
        <f>VLOOKUP(A201,CECO!A:C,3,0)</f>
        <v>URBANISMO PLAZA CLARO CONVENIO IDU 1457</v>
      </c>
      <c r="C201" s="6" t="str">
        <f>VLOOKUP(A201,CECO!A:C,2,0)</f>
        <v>Carlos Neira</v>
      </c>
      <c r="D201" s="6" t="s">
        <v>128</v>
      </c>
      <c r="E201" s="3"/>
      <c r="F201" s="3"/>
      <c r="G201" s="3"/>
    </row>
    <row r="202" spans="1:7" x14ac:dyDescent="0.25">
      <c r="A202" s="6">
        <v>1846</v>
      </c>
      <c r="B202" s="6" t="str">
        <f>VLOOKUP(A202,CECO!A:C,3,0)</f>
        <v>URBANISMO PLAZA CLARO CONVENIO IDU 1457</v>
      </c>
      <c r="C202" s="6" t="str">
        <f>VLOOKUP(A202,CECO!A:C,2,0)</f>
        <v>Carlos Neira</v>
      </c>
      <c r="D202" s="6" t="s">
        <v>129</v>
      </c>
      <c r="E202" s="3"/>
      <c r="F202" s="3"/>
      <c r="G202" s="3"/>
    </row>
    <row r="203" spans="1:7" x14ac:dyDescent="0.25">
      <c r="A203" s="6">
        <v>1846</v>
      </c>
      <c r="B203" s="6" t="str">
        <f>VLOOKUP(A203,CECO!A:C,3,0)</f>
        <v>URBANISMO PLAZA CLARO CONVENIO IDU 1457</v>
      </c>
      <c r="C203" s="6" t="str">
        <f>VLOOKUP(A203,CECO!A:C,2,0)</f>
        <v>Carlos Neira</v>
      </c>
      <c r="D203" s="6" t="s">
        <v>125</v>
      </c>
      <c r="E203" s="3"/>
      <c r="F203" s="3"/>
      <c r="G203" s="3"/>
    </row>
    <row r="204" spans="1:7" x14ac:dyDescent="0.25">
      <c r="A204" s="6">
        <v>1846</v>
      </c>
      <c r="B204" s="6" t="str">
        <f>VLOOKUP(A204,CECO!A:C,3,0)</f>
        <v>URBANISMO PLAZA CLARO CONVENIO IDU 1457</v>
      </c>
      <c r="C204" s="6" t="str">
        <f>VLOOKUP(A204,CECO!A:C,2,0)</f>
        <v>Carlos Neira</v>
      </c>
      <c r="D204" s="6" t="s">
        <v>130</v>
      </c>
      <c r="E204" s="3"/>
      <c r="F204" s="3"/>
      <c r="G204" s="3"/>
    </row>
    <row r="205" spans="1:7" x14ac:dyDescent="0.25">
      <c r="A205" s="6">
        <v>1846</v>
      </c>
      <c r="B205" s="6" t="str">
        <f>VLOOKUP(A205,CECO!A:C,3,0)</f>
        <v>URBANISMO PLAZA CLARO CONVENIO IDU 1457</v>
      </c>
      <c r="C205" s="6" t="str">
        <f>VLOOKUP(A205,CECO!A:C,2,0)</f>
        <v>Carlos Neira</v>
      </c>
      <c r="D205" s="6" t="s">
        <v>131</v>
      </c>
      <c r="E205" s="3"/>
      <c r="F205" s="3"/>
      <c r="G205" s="3"/>
    </row>
    <row r="206" spans="1:7" x14ac:dyDescent="0.25">
      <c r="A206" s="6">
        <v>1846</v>
      </c>
      <c r="B206" s="6" t="str">
        <f>VLOOKUP(A206,CECO!A:C,3,0)</f>
        <v>URBANISMO PLAZA CLARO CONVENIO IDU 1457</v>
      </c>
      <c r="C206" s="6" t="str">
        <f>VLOOKUP(A206,CECO!A:C,2,0)</f>
        <v>Carlos Neira</v>
      </c>
      <c r="D206" s="6" t="s">
        <v>132</v>
      </c>
      <c r="E206" s="3"/>
      <c r="F206" s="3"/>
      <c r="G206" s="3"/>
    </row>
    <row r="207" spans="1:7" x14ac:dyDescent="0.25">
      <c r="A207" s="6">
        <v>1846</v>
      </c>
      <c r="B207" s="6" t="str">
        <f>VLOOKUP(A207,CECO!A:C,3,0)</f>
        <v>URBANISMO PLAZA CLARO CONVENIO IDU 1457</v>
      </c>
      <c r="C207" s="6" t="str">
        <f>VLOOKUP(A207,CECO!A:C,2,0)</f>
        <v>Carlos Neira</v>
      </c>
      <c r="D207" s="6" t="s">
        <v>133</v>
      </c>
      <c r="E207" s="3"/>
      <c r="F207" s="3"/>
      <c r="G207" s="3"/>
    </row>
    <row r="208" spans="1:7" x14ac:dyDescent="0.25">
      <c r="A208" s="6">
        <v>1846</v>
      </c>
      <c r="B208" s="6" t="str">
        <f>VLOOKUP(A208,CECO!A:C,3,0)</f>
        <v>URBANISMO PLAZA CLARO CONVENIO IDU 1457</v>
      </c>
      <c r="C208" s="6" t="str">
        <f>VLOOKUP(A208,CECO!A:C,2,0)</f>
        <v>Carlos Neira</v>
      </c>
      <c r="D208" s="6" t="s">
        <v>134</v>
      </c>
      <c r="E208" s="3"/>
      <c r="F208" s="3"/>
      <c r="G208" s="3"/>
    </row>
    <row r="209" spans="1:7" x14ac:dyDescent="0.25">
      <c r="A209" s="6">
        <v>1846</v>
      </c>
      <c r="B209" s="6" t="str">
        <f>VLOOKUP(A209,CECO!A:C,3,0)</f>
        <v>URBANISMO PLAZA CLARO CONVENIO IDU 1457</v>
      </c>
      <c r="C209" s="6" t="str">
        <f>VLOOKUP(A209,CECO!A:C,2,0)</f>
        <v>Carlos Neira</v>
      </c>
      <c r="D209" s="6" t="s">
        <v>135</v>
      </c>
      <c r="E209" s="3"/>
      <c r="F209" s="3"/>
      <c r="G209" s="3"/>
    </row>
    <row r="210" spans="1:7" x14ac:dyDescent="0.25">
      <c r="A210" s="6">
        <v>1846</v>
      </c>
      <c r="B210" s="6" t="str">
        <f>VLOOKUP(A210,CECO!A:C,3,0)</f>
        <v>URBANISMO PLAZA CLARO CONVENIO IDU 1457</v>
      </c>
      <c r="C210" s="6" t="str">
        <f>VLOOKUP(A210,CECO!A:C,2,0)</f>
        <v>Carlos Neira</v>
      </c>
      <c r="D210" s="6" t="s">
        <v>136</v>
      </c>
      <c r="E210" s="3"/>
      <c r="F210" s="3"/>
      <c r="G210" s="3"/>
    </row>
    <row r="211" spans="1:7" x14ac:dyDescent="0.25">
      <c r="A211" s="6">
        <v>1846</v>
      </c>
      <c r="B211" s="6" t="str">
        <f>VLOOKUP(A211,CECO!A:C,3,0)</f>
        <v>URBANISMO PLAZA CLARO CONVENIO IDU 1457</v>
      </c>
      <c r="C211" s="6" t="str">
        <f>VLOOKUP(A211,CECO!A:C,2,0)</f>
        <v>Carlos Neira</v>
      </c>
      <c r="D211" s="6" t="s">
        <v>137</v>
      </c>
      <c r="E211" s="3"/>
      <c r="F211" s="3"/>
      <c r="G211" s="3"/>
    </row>
    <row r="212" spans="1:7" x14ac:dyDescent="0.25">
      <c r="A212" s="6">
        <v>1846</v>
      </c>
      <c r="B212" s="6" t="str">
        <f>VLOOKUP(A212,CECO!A:C,3,0)</f>
        <v>URBANISMO PLAZA CLARO CONVENIO IDU 1457</v>
      </c>
      <c r="C212" s="6" t="str">
        <f>VLOOKUP(A212,CECO!A:C,2,0)</f>
        <v>Carlos Neira</v>
      </c>
      <c r="D212" s="6" t="s">
        <v>138</v>
      </c>
      <c r="E212" s="3"/>
      <c r="F212" s="3"/>
      <c r="G212" s="3"/>
    </row>
    <row r="213" spans="1:7" x14ac:dyDescent="0.25">
      <c r="A213" s="6">
        <v>1846</v>
      </c>
      <c r="B213" s="6" t="str">
        <f>VLOOKUP(A213,CECO!A:C,3,0)</f>
        <v>URBANISMO PLAZA CLARO CONVENIO IDU 1457</v>
      </c>
      <c r="C213" s="6" t="str">
        <f>VLOOKUP(A213,CECO!A:C,2,0)</f>
        <v>Carlos Neira</v>
      </c>
      <c r="D213" s="6" t="s">
        <v>139</v>
      </c>
      <c r="E213" s="3"/>
      <c r="F213" s="3"/>
      <c r="G213" s="3"/>
    </row>
    <row r="214" spans="1:7" x14ac:dyDescent="0.25">
      <c r="A214" s="6">
        <v>1846</v>
      </c>
      <c r="B214" s="6" t="str">
        <f>VLOOKUP(A214,CECO!A:C,3,0)</f>
        <v>URBANISMO PLAZA CLARO CONVENIO IDU 1457</v>
      </c>
      <c r="C214" s="6" t="str">
        <f>VLOOKUP(A214,CECO!A:C,2,0)</f>
        <v>Carlos Neira</v>
      </c>
      <c r="D214" s="6" t="s">
        <v>140</v>
      </c>
      <c r="E214" s="3"/>
      <c r="F214" s="3"/>
      <c r="G214" s="3"/>
    </row>
    <row r="215" spans="1:7" x14ac:dyDescent="0.25">
      <c r="A215" s="6">
        <v>1846</v>
      </c>
      <c r="B215" s="6" t="str">
        <f>VLOOKUP(A215,CECO!A:C,3,0)</f>
        <v>URBANISMO PLAZA CLARO CONVENIO IDU 1457</v>
      </c>
      <c r="C215" s="6" t="str">
        <f>VLOOKUP(A215,CECO!A:C,2,0)</f>
        <v>Carlos Neira</v>
      </c>
      <c r="D215" s="6" t="s">
        <v>141</v>
      </c>
      <c r="E215" s="3"/>
      <c r="F215" s="3"/>
      <c r="G215" s="3"/>
    </row>
    <row r="216" spans="1:7" x14ac:dyDescent="0.25">
      <c r="A216" s="6">
        <v>1846</v>
      </c>
      <c r="B216" s="6" t="str">
        <f>VLOOKUP(A216,CECO!A:C,3,0)</f>
        <v>URBANISMO PLAZA CLARO CONVENIO IDU 1457</v>
      </c>
      <c r="C216" s="6" t="str">
        <f>VLOOKUP(A216,CECO!A:C,2,0)</f>
        <v>Carlos Neira</v>
      </c>
      <c r="D216" s="6" t="s">
        <v>142</v>
      </c>
      <c r="E216" s="3"/>
      <c r="F216" s="3"/>
      <c r="G216" s="3"/>
    </row>
    <row r="217" spans="1:7" x14ac:dyDescent="0.25">
      <c r="A217" s="6">
        <v>1846</v>
      </c>
      <c r="B217" s="6" t="str">
        <f>VLOOKUP(A217,CECO!A:C,3,0)</f>
        <v>URBANISMO PLAZA CLARO CONVENIO IDU 1457</v>
      </c>
      <c r="C217" s="6" t="str">
        <f>VLOOKUP(A217,CECO!A:C,2,0)</f>
        <v>Carlos Neira</v>
      </c>
      <c r="D217" s="6" t="s">
        <v>143</v>
      </c>
      <c r="E217" s="3"/>
      <c r="F217" s="3"/>
      <c r="G217" s="3"/>
    </row>
    <row r="218" spans="1:7" x14ac:dyDescent="0.25">
      <c r="A218" s="6">
        <v>1846</v>
      </c>
      <c r="B218" s="6" t="str">
        <f>VLOOKUP(A218,CECO!A:C,3,0)</f>
        <v>URBANISMO PLAZA CLARO CONVENIO IDU 1457</v>
      </c>
      <c r="C218" s="6" t="str">
        <f>VLOOKUP(A218,CECO!A:C,2,0)</f>
        <v>Carlos Neira</v>
      </c>
      <c r="D218" s="6" t="s">
        <v>144</v>
      </c>
      <c r="E218" s="3"/>
      <c r="F218" s="3"/>
      <c r="G218" s="3"/>
    </row>
    <row r="219" spans="1:7" x14ac:dyDescent="0.25">
      <c r="A219" s="6">
        <v>1846</v>
      </c>
      <c r="B219" s="6" t="str">
        <f>VLOOKUP(A219,CECO!A:C,3,0)</f>
        <v>URBANISMO PLAZA CLARO CONVENIO IDU 1457</v>
      </c>
      <c r="C219" s="6" t="str">
        <f>VLOOKUP(A219,CECO!A:C,2,0)</f>
        <v>Carlos Neira</v>
      </c>
      <c r="D219" s="6" t="s">
        <v>78</v>
      </c>
      <c r="E219" s="3"/>
      <c r="F219" s="3"/>
      <c r="G219" s="3"/>
    </row>
    <row r="220" spans="1:7" x14ac:dyDescent="0.25">
      <c r="A220" s="6">
        <v>1846</v>
      </c>
      <c r="B220" s="6" t="str">
        <f>VLOOKUP(A220,CECO!A:C,3,0)</f>
        <v>URBANISMO PLAZA CLARO CONVENIO IDU 1457</v>
      </c>
      <c r="C220" s="6" t="str">
        <f>VLOOKUP(A220,CECO!A:C,2,0)</f>
        <v>Carlos Neira</v>
      </c>
      <c r="D220" s="6" t="s">
        <v>200</v>
      </c>
      <c r="E220" s="3"/>
      <c r="F220" s="3"/>
      <c r="G220" s="3"/>
    </row>
    <row r="221" spans="1:7" x14ac:dyDescent="0.25">
      <c r="A221" s="6">
        <v>1846</v>
      </c>
      <c r="B221" s="6" t="str">
        <f>VLOOKUP(A221,CECO!A:C,3,0)</f>
        <v>URBANISMO PLAZA CLARO CONVENIO IDU 1457</v>
      </c>
      <c r="C221" s="6" t="str">
        <f>VLOOKUP(A221,CECO!A:C,2,0)</f>
        <v>Carlos Neira</v>
      </c>
      <c r="D221" s="6" t="s">
        <v>201</v>
      </c>
      <c r="E221" s="3"/>
      <c r="F221" s="3"/>
      <c r="G221" s="3"/>
    </row>
    <row r="222" spans="1:7" x14ac:dyDescent="0.25">
      <c r="A222" s="6">
        <v>1846</v>
      </c>
      <c r="B222" s="6" t="str">
        <f>VLOOKUP(A222,CECO!A:C,3,0)</f>
        <v>URBANISMO PLAZA CLARO CONVENIO IDU 1457</v>
      </c>
      <c r="C222" s="6" t="str">
        <f>VLOOKUP(A222,CECO!A:C,2,0)</f>
        <v>Carlos Neira</v>
      </c>
      <c r="D222" s="6" t="s">
        <v>202</v>
      </c>
      <c r="E222" s="3"/>
      <c r="F222" s="3"/>
      <c r="G222" s="3"/>
    </row>
    <row r="223" spans="1:7" x14ac:dyDescent="0.25">
      <c r="A223" s="6">
        <v>1846</v>
      </c>
      <c r="B223" s="6" t="str">
        <f>VLOOKUP(A223,CECO!A:C,3,0)</f>
        <v>URBANISMO PLAZA CLARO CONVENIO IDU 1457</v>
      </c>
      <c r="C223" s="6" t="str">
        <f>VLOOKUP(A223,CECO!A:C,2,0)</f>
        <v>Carlos Neira</v>
      </c>
      <c r="D223" s="6" t="s">
        <v>120</v>
      </c>
      <c r="E223" s="3"/>
      <c r="F223" s="3"/>
      <c r="G223" s="3"/>
    </row>
    <row r="224" spans="1:7" x14ac:dyDescent="0.25">
      <c r="A224" s="5">
        <v>1846</v>
      </c>
      <c r="B224" s="3" t="s">
        <v>54</v>
      </c>
      <c r="C224" s="3" t="s">
        <v>50</v>
      </c>
      <c r="D224" s="8" t="s">
        <v>210</v>
      </c>
      <c r="E224" s="3"/>
      <c r="F224" s="3"/>
      <c r="G224" s="3"/>
    </row>
    <row r="225" spans="1:7" x14ac:dyDescent="0.25">
      <c r="A225" s="5">
        <v>1848</v>
      </c>
      <c r="B225" s="3" t="s">
        <v>40</v>
      </c>
      <c r="C225" s="3" t="s">
        <v>35</v>
      </c>
      <c r="D225" s="8" t="s">
        <v>210</v>
      </c>
      <c r="E225" s="3"/>
      <c r="F225" s="3"/>
      <c r="G225" s="3"/>
    </row>
    <row r="226" spans="1:7" x14ac:dyDescent="0.25">
      <c r="A226" s="5">
        <v>1849</v>
      </c>
      <c r="B226" s="3" t="s">
        <v>52</v>
      </c>
      <c r="C226" s="3" t="s">
        <v>50</v>
      </c>
      <c r="D226" s="8" t="s">
        <v>210</v>
      </c>
      <c r="E226" s="3"/>
      <c r="F226" s="3"/>
      <c r="G226" s="3"/>
    </row>
    <row r="227" spans="1:7" x14ac:dyDescent="0.25">
      <c r="A227" s="6">
        <v>1856</v>
      </c>
      <c r="B227" s="6" t="str">
        <f>VLOOKUP(A227,CECO!A:C,3,0)</f>
        <v>DISTRITO 90</v>
      </c>
      <c r="C227" s="6" t="str">
        <f>VLOOKUP(A227,CECO!A:C,2,0)</f>
        <v>Julio Ribon</v>
      </c>
      <c r="D227" s="6" t="s">
        <v>78</v>
      </c>
      <c r="E227" s="3"/>
      <c r="F227" s="3"/>
      <c r="G227" s="3"/>
    </row>
    <row r="228" spans="1:7" x14ac:dyDescent="0.25">
      <c r="A228" s="6">
        <v>1856</v>
      </c>
      <c r="B228" s="6" t="str">
        <f>VLOOKUP(A228,CECO!A:C,3,0)</f>
        <v>DISTRITO 90</v>
      </c>
      <c r="C228" s="6" t="str">
        <f>VLOOKUP(A228,CECO!A:C,2,0)</f>
        <v>Julio Ribon</v>
      </c>
      <c r="D228" s="6" t="s">
        <v>145</v>
      </c>
      <c r="E228" s="3"/>
      <c r="F228" s="3"/>
      <c r="G228" s="3"/>
    </row>
    <row r="229" spans="1:7" x14ac:dyDescent="0.25">
      <c r="A229" s="6">
        <v>1856</v>
      </c>
      <c r="B229" s="6" t="str">
        <f>VLOOKUP(A229,CECO!A:C,3,0)</f>
        <v>DISTRITO 90</v>
      </c>
      <c r="C229" s="6" t="str">
        <f>VLOOKUP(A229,CECO!A:C,2,0)</f>
        <v>Julio Ribon</v>
      </c>
      <c r="D229" s="6" t="s">
        <v>116</v>
      </c>
      <c r="E229" s="3"/>
      <c r="F229" s="3"/>
      <c r="G229" s="3"/>
    </row>
    <row r="230" spans="1:7" x14ac:dyDescent="0.25">
      <c r="A230" s="6">
        <v>1856</v>
      </c>
      <c r="B230" s="6" t="str">
        <f>VLOOKUP(A230,CECO!A:C,3,0)</f>
        <v>DISTRITO 90</v>
      </c>
      <c r="C230" s="6" t="str">
        <f>VLOOKUP(A230,CECO!A:C,2,0)</f>
        <v>Julio Ribon</v>
      </c>
      <c r="D230" s="6" t="s">
        <v>146</v>
      </c>
      <c r="E230" s="3"/>
      <c r="F230" s="3"/>
      <c r="G230" s="3"/>
    </row>
    <row r="231" spans="1:7" x14ac:dyDescent="0.25">
      <c r="A231" s="6">
        <v>1856</v>
      </c>
      <c r="B231" s="6" t="str">
        <f>VLOOKUP(A231,CECO!A:C,3,0)</f>
        <v>DISTRITO 90</v>
      </c>
      <c r="C231" s="6" t="str">
        <f>VLOOKUP(A231,CECO!A:C,2,0)</f>
        <v>Julio Ribon</v>
      </c>
      <c r="D231" s="6" t="s">
        <v>84</v>
      </c>
      <c r="E231" s="3"/>
      <c r="F231" s="3"/>
      <c r="G231" s="3"/>
    </row>
    <row r="232" spans="1:7" x14ac:dyDescent="0.25">
      <c r="A232" s="6">
        <v>1856</v>
      </c>
      <c r="B232" s="6" t="str">
        <f>VLOOKUP(A232,CECO!A:C,3,0)</f>
        <v>DISTRITO 90</v>
      </c>
      <c r="C232" s="6" t="str">
        <f>VLOOKUP(A232,CECO!A:C,2,0)</f>
        <v>Julio Ribon</v>
      </c>
      <c r="D232" s="6" t="s">
        <v>111</v>
      </c>
      <c r="E232" s="3"/>
      <c r="F232" s="3"/>
      <c r="G232" s="3"/>
    </row>
    <row r="233" spans="1:7" x14ac:dyDescent="0.25">
      <c r="A233" s="6">
        <v>1856</v>
      </c>
      <c r="B233" s="6" t="str">
        <f>VLOOKUP(A233,CECO!A:C,3,0)</f>
        <v>DISTRITO 90</v>
      </c>
      <c r="C233" s="6" t="str">
        <f>VLOOKUP(A233,CECO!A:C,2,0)</f>
        <v>Julio Ribon</v>
      </c>
      <c r="D233" s="6" t="s">
        <v>91</v>
      </c>
      <c r="E233" s="3"/>
      <c r="F233" s="3"/>
      <c r="G233" s="3"/>
    </row>
    <row r="234" spans="1:7" x14ac:dyDescent="0.25">
      <c r="A234" s="5">
        <v>1856</v>
      </c>
      <c r="B234" s="3" t="s">
        <v>58</v>
      </c>
      <c r="C234" s="3" t="s">
        <v>57</v>
      </c>
      <c r="D234" s="8" t="s">
        <v>210</v>
      </c>
      <c r="E234" s="3"/>
      <c r="F234" s="3"/>
      <c r="G234" s="3"/>
    </row>
    <row r="235" spans="1:7" x14ac:dyDescent="0.25">
      <c r="A235" s="5">
        <v>1857</v>
      </c>
      <c r="B235" s="3" t="s">
        <v>56</v>
      </c>
      <c r="C235" s="3" t="s">
        <v>50</v>
      </c>
      <c r="D235" s="8" t="s">
        <v>210</v>
      </c>
      <c r="E235" s="3"/>
      <c r="F235" s="3"/>
      <c r="G235" s="3"/>
    </row>
    <row r="236" spans="1:7" x14ac:dyDescent="0.25">
      <c r="A236" s="5">
        <v>1858</v>
      </c>
      <c r="B236" s="3" t="s">
        <v>33</v>
      </c>
      <c r="C236" s="3" t="s">
        <v>30</v>
      </c>
      <c r="D236" s="8" t="s">
        <v>210</v>
      </c>
      <c r="E236" s="3"/>
      <c r="F236" s="3"/>
      <c r="G236" s="3"/>
    </row>
    <row r="237" spans="1:7" x14ac:dyDescent="0.25">
      <c r="A237" s="6">
        <v>1860</v>
      </c>
      <c r="B237" s="6" t="str">
        <f>VLOOKUP(A237,CECO!A:C,3,0)</f>
        <v>EDIFICIO 593</v>
      </c>
      <c r="C237" s="6" t="str">
        <f>VLOOKUP(A237,CECO!A:C,2,0)</f>
        <v>Carlos Neira</v>
      </c>
      <c r="D237" s="6" t="s">
        <v>0</v>
      </c>
      <c r="E237" s="3"/>
      <c r="F237" s="3"/>
      <c r="G237" s="3"/>
    </row>
    <row r="238" spans="1:7" x14ac:dyDescent="0.25">
      <c r="A238" s="6">
        <v>1860</v>
      </c>
      <c r="B238" s="6" t="str">
        <f>VLOOKUP(A238,CECO!A:C,3,0)</f>
        <v>EDIFICIO 593</v>
      </c>
      <c r="C238" s="6" t="str">
        <f>VLOOKUP(A238,CECO!A:C,2,0)</f>
        <v>Carlos Neira</v>
      </c>
      <c r="D238" s="6" t="s">
        <v>116</v>
      </c>
      <c r="E238" s="3"/>
      <c r="F238" s="3"/>
      <c r="G238" s="3"/>
    </row>
    <row r="239" spans="1:7" x14ac:dyDescent="0.25">
      <c r="A239" s="6">
        <v>1860</v>
      </c>
      <c r="B239" s="6" t="str">
        <f>VLOOKUP(A239,CECO!A:C,3,0)</f>
        <v>EDIFICIO 593</v>
      </c>
      <c r="C239" s="6" t="str">
        <f>VLOOKUP(A239,CECO!A:C,2,0)</f>
        <v>Carlos Neira</v>
      </c>
      <c r="D239" s="6" t="s">
        <v>145</v>
      </c>
      <c r="E239" s="3"/>
      <c r="F239" s="3"/>
      <c r="G239" s="3"/>
    </row>
    <row r="240" spans="1:7" x14ac:dyDescent="0.25">
      <c r="A240" s="6">
        <v>1860</v>
      </c>
      <c r="B240" s="6" t="str">
        <f>VLOOKUP(A240,CECO!A:C,3,0)</f>
        <v>EDIFICIO 593</v>
      </c>
      <c r="C240" s="6" t="str">
        <f>VLOOKUP(A240,CECO!A:C,2,0)</f>
        <v>Carlos Neira</v>
      </c>
      <c r="D240" s="6" t="s">
        <v>111</v>
      </c>
      <c r="E240" s="3"/>
      <c r="F240" s="3"/>
      <c r="G240" s="3"/>
    </row>
    <row r="241" spans="1:7" x14ac:dyDescent="0.25">
      <c r="A241" s="5">
        <v>1860</v>
      </c>
      <c r="B241" s="3" t="s">
        <v>55</v>
      </c>
      <c r="C241" s="3" t="s">
        <v>50</v>
      </c>
      <c r="D241" s="8" t="s">
        <v>210</v>
      </c>
      <c r="E241" s="3"/>
      <c r="F241" s="3"/>
      <c r="G241" s="3"/>
    </row>
    <row r="242" spans="1:7" x14ac:dyDescent="0.25">
      <c r="A242" s="6">
        <v>1861</v>
      </c>
      <c r="B242" s="6" t="str">
        <f>VLOOKUP(A242,CECO!A:C,3,0)</f>
        <v>PRIMERA ETAPA MEDIO UNIVERSITARIO SAN DAMIAN</v>
      </c>
      <c r="C242" s="6" t="str">
        <f>VLOOKUP(A242,CECO!A:C,2,0)</f>
        <v xml:space="preserve">Álvaro díaz </v>
      </c>
      <c r="D242" s="6" t="s">
        <v>147</v>
      </c>
      <c r="E242" s="3"/>
      <c r="F242" s="3"/>
      <c r="G242" s="3"/>
    </row>
    <row r="243" spans="1:7" x14ac:dyDescent="0.25">
      <c r="A243" s="6">
        <v>1861</v>
      </c>
      <c r="B243" s="6" t="str">
        <f>VLOOKUP(A243,CECO!A:C,3,0)</f>
        <v>PRIMERA ETAPA MEDIO UNIVERSITARIO SAN DAMIAN</v>
      </c>
      <c r="C243" s="6" t="str">
        <f>VLOOKUP(A243,CECO!A:C,2,0)</f>
        <v xml:space="preserve">Álvaro díaz </v>
      </c>
      <c r="D243" s="6" t="s">
        <v>78</v>
      </c>
      <c r="E243" s="3"/>
      <c r="F243" s="3"/>
      <c r="G243" s="3"/>
    </row>
    <row r="244" spans="1:7" x14ac:dyDescent="0.25">
      <c r="A244" s="6">
        <v>1861</v>
      </c>
      <c r="B244" s="6" t="str">
        <f>VLOOKUP(A244,CECO!A:C,3,0)</f>
        <v>PRIMERA ETAPA MEDIO UNIVERSITARIO SAN DAMIAN</v>
      </c>
      <c r="C244" s="6" t="str">
        <f>VLOOKUP(A244,CECO!A:C,2,0)</f>
        <v xml:space="preserve">Álvaro díaz </v>
      </c>
      <c r="D244" s="6" t="s">
        <v>148</v>
      </c>
      <c r="E244" s="3"/>
      <c r="F244" s="3"/>
      <c r="G244" s="3"/>
    </row>
    <row r="245" spans="1:7" x14ac:dyDescent="0.25">
      <c r="A245" s="6">
        <v>1861</v>
      </c>
      <c r="B245" s="6" t="str">
        <f>VLOOKUP(A245,CECO!A:C,3,0)</f>
        <v>PRIMERA ETAPA MEDIO UNIVERSITARIO SAN DAMIAN</v>
      </c>
      <c r="C245" s="6" t="str">
        <f>VLOOKUP(A245,CECO!A:C,2,0)</f>
        <v xml:space="preserve">Álvaro díaz </v>
      </c>
      <c r="D245" s="6" t="s">
        <v>149</v>
      </c>
      <c r="E245" s="3"/>
      <c r="F245" s="3"/>
      <c r="G245" s="3"/>
    </row>
    <row r="246" spans="1:7" x14ac:dyDescent="0.25">
      <c r="A246" s="6">
        <v>1861</v>
      </c>
      <c r="B246" s="6" t="str">
        <f>VLOOKUP(A246,CECO!A:C,3,0)</f>
        <v>PRIMERA ETAPA MEDIO UNIVERSITARIO SAN DAMIAN</v>
      </c>
      <c r="C246" s="6" t="str">
        <f>VLOOKUP(A246,CECO!A:C,2,0)</f>
        <v xml:space="preserve">Álvaro díaz </v>
      </c>
      <c r="D246" s="6" t="s">
        <v>82</v>
      </c>
      <c r="E246" s="3"/>
      <c r="F246" s="3"/>
      <c r="G246" s="3"/>
    </row>
    <row r="247" spans="1:7" x14ac:dyDescent="0.25">
      <c r="A247" s="6">
        <v>1861</v>
      </c>
      <c r="B247" s="6" t="str">
        <f>VLOOKUP(A247,CECO!A:C,3,0)</f>
        <v>PRIMERA ETAPA MEDIO UNIVERSITARIO SAN DAMIAN</v>
      </c>
      <c r="C247" s="6" t="str">
        <f>VLOOKUP(A247,CECO!A:C,2,0)</f>
        <v xml:space="preserve">Álvaro díaz </v>
      </c>
      <c r="D247" s="6" t="s">
        <v>150</v>
      </c>
      <c r="E247" s="3"/>
      <c r="F247" s="3"/>
      <c r="G247" s="3"/>
    </row>
    <row r="248" spans="1:7" x14ac:dyDescent="0.25">
      <c r="A248" s="6">
        <v>1861</v>
      </c>
      <c r="B248" s="6" t="str">
        <f>VLOOKUP(A248,CECO!A:C,3,0)</f>
        <v>PRIMERA ETAPA MEDIO UNIVERSITARIO SAN DAMIAN</v>
      </c>
      <c r="C248" s="6" t="str">
        <f>VLOOKUP(A248,CECO!A:C,2,0)</f>
        <v xml:space="preserve">Álvaro díaz </v>
      </c>
      <c r="D248" s="6" t="s">
        <v>84</v>
      </c>
      <c r="E248" s="3"/>
      <c r="F248" s="3"/>
      <c r="G248" s="3"/>
    </row>
    <row r="249" spans="1:7" x14ac:dyDescent="0.25">
      <c r="A249" s="6">
        <v>1861</v>
      </c>
      <c r="B249" s="6" t="str">
        <f>VLOOKUP(A249,CECO!A:C,3,0)</f>
        <v>PRIMERA ETAPA MEDIO UNIVERSITARIO SAN DAMIAN</v>
      </c>
      <c r="C249" s="6" t="str">
        <f>VLOOKUP(A249,CECO!A:C,2,0)</f>
        <v xml:space="preserve">Álvaro díaz </v>
      </c>
      <c r="D249" s="6" t="s">
        <v>151</v>
      </c>
      <c r="E249" s="3"/>
      <c r="F249" s="3"/>
      <c r="G249" s="3"/>
    </row>
    <row r="250" spans="1:7" x14ac:dyDescent="0.25">
      <c r="A250" s="6">
        <v>1861</v>
      </c>
      <c r="B250" s="6" t="str">
        <f>VLOOKUP(A250,CECO!A:C,3,0)</f>
        <v>PRIMERA ETAPA MEDIO UNIVERSITARIO SAN DAMIAN</v>
      </c>
      <c r="C250" s="6" t="str">
        <f>VLOOKUP(A250,CECO!A:C,2,0)</f>
        <v xml:space="preserve">Álvaro díaz </v>
      </c>
      <c r="D250" s="6" t="s">
        <v>0</v>
      </c>
      <c r="E250" s="3"/>
      <c r="F250" s="3"/>
      <c r="G250" s="3"/>
    </row>
    <row r="251" spans="1:7" x14ac:dyDescent="0.25">
      <c r="A251" s="6">
        <v>1861</v>
      </c>
      <c r="B251" s="6" t="str">
        <f>VLOOKUP(A251,CECO!A:C,3,0)</f>
        <v>PRIMERA ETAPA MEDIO UNIVERSITARIO SAN DAMIAN</v>
      </c>
      <c r="C251" s="6" t="str">
        <f>VLOOKUP(A251,CECO!A:C,2,0)</f>
        <v xml:space="preserve">Álvaro díaz </v>
      </c>
      <c r="D251" s="6" t="s">
        <v>157</v>
      </c>
      <c r="E251" s="3"/>
      <c r="F251" s="3"/>
      <c r="G251" s="3"/>
    </row>
    <row r="252" spans="1:7" x14ac:dyDescent="0.25">
      <c r="A252" s="5">
        <v>1861</v>
      </c>
      <c r="B252" s="3" t="s">
        <v>7</v>
      </c>
      <c r="C252" s="3" t="s">
        <v>4</v>
      </c>
      <c r="D252" s="8" t="s">
        <v>210</v>
      </c>
      <c r="E252" s="3"/>
      <c r="F252" s="3"/>
      <c r="G252" s="3"/>
    </row>
    <row r="253" spans="1:7" x14ac:dyDescent="0.25">
      <c r="A253" s="6">
        <v>1873</v>
      </c>
      <c r="B253" s="6" t="str">
        <f>VLOOKUP(A253,CECO!A:C,3,0)</f>
        <v>EDIFICIO CALLE 77</v>
      </c>
      <c r="C253" s="6" t="str">
        <f>VLOOKUP(A253,CECO!A:C,2,0)</f>
        <v xml:space="preserve">Ricardo López </v>
      </c>
      <c r="D253" s="6" t="s">
        <v>0</v>
      </c>
      <c r="E253" s="3"/>
      <c r="F253" s="3"/>
      <c r="G253" s="3"/>
    </row>
    <row r="254" spans="1:7" x14ac:dyDescent="0.25">
      <c r="A254" s="6">
        <v>1873</v>
      </c>
      <c r="B254" s="6" t="str">
        <f>VLOOKUP(A254,CECO!A:C,3,0)</f>
        <v>EDIFICIO CALLE 77</v>
      </c>
      <c r="C254" s="6" t="str">
        <f>VLOOKUP(A254,CECO!A:C,2,0)</f>
        <v xml:space="preserve">Ricardo López </v>
      </c>
      <c r="D254" s="6" t="s">
        <v>111</v>
      </c>
      <c r="E254" s="3"/>
      <c r="F254" s="3"/>
      <c r="G254" s="3"/>
    </row>
    <row r="255" spans="1:7" x14ac:dyDescent="0.25">
      <c r="A255" s="6">
        <v>1873</v>
      </c>
      <c r="B255" s="6" t="str">
        <f>VLOOKUP(A255,CECO!A:C,3,0)</f>
        <v>EDIFICIO CALLE 77</v>
      </c>
      <c r="C255" s="6" t="str">
        <f>VLOOKUP(A255,CECO!A:C,2,0)</f>
        <v xml:space="preserve">Ricardo López </v>
      </c>
      <c r="D255" s="6" t="s">
        <v>112</v>
      </c>
      <c r="E255" s="3"/>
      <c r="F255" s="3"/>
      <c r="G255" s="3"/>
    </row>
    <row r="256" spans="1:7" x14ac:dyDescent="0.25">
      <c r="A256" s="6">
        <v>1873</v>
      </c>
      <c r="B256" s="6" t="str">
        <f>VLOOKUP(A256,CECO!A:C,3,0)</f>
        <v>EDIFICIO CALLE 77</v>
      </c>
      <c r="C256" s="6" t="str">
        <f>VLOOKUP(A256,CECO!A:C,2,0)</f>
        <v xml:space="preserve">Ricardo López </v>
      </c>
      <c r="D256" s="6" t="s">
        <v>152</v>
      </c>
      <c r="E256" s="3"/>
      <c r="F256" s="3"/>
      <c r="G256" s="3"/>
    </row>
    <row r="257" spans="1:7" x14ac:dyDescent="0.25">
      <c r="A257" s="5">
        <v>1873</v>
      </c>
      <c r="B257" s="3" t="s">
        <v>41</v>
      </c>
      <c r="C257" s="3" t="s">
        <v>35</v>
      </c>
      <c r="D257" s="8" t="s">
        <v>210</v>
      </c>
      <c r="E257" s="3"/>
      <c r="F257" s="3"/>
      <c r="G257" s="3"/>
    </row>
    <row r="258" spans="1:7" x14ac:dyDescent="0.25">
      <c r="A258" s="6">
        <v>1874</v>
      </c>
      <c r="B258" s="6" t="str">
        <f>VLOOKUP(A258,CECO!A:C,3,0)</f>
        <v>REMODELACIÓN CEDIS HOMECENTER FUNZA</v>
      </c>
      <c r="C258" s="6" t="str">
        <f>VLOOKUP(A258,CECO!A:C,2,0)</f>
        <v>Juan Carlos Piraquive</v>
      </c>
      <c r="D258" s="6" t="s">
        <v>153</v>
      </c>
      <c r="E258" s="3"/>
      <c r="F258" s="3"/>
      <c r="G258" s="3"/>
    </row>
    <row r="259" spans="1:7" x14ac:dyDescent="0.25">
      <c r="A259" s="6">
        <v>1874</v>
      </c>
      <c r="B259" s="6" t="str">
        <f>VLOOKUP(A259,CECO!A:C,3,0)</f>
        <v>REMODELACIÓN CEDIS HOMECENTER FUNZA</v>
      </c>
      <c r="C259" s="6" t="str">
        <f>VLOOKUP(A259,CECO!A:C,2,0)</f>
        <v>Juan Carlos Piraquive</v>
      </c>
      <c r="D259" s="6" t="s">
        <v>154</v>
      </c>
      <c r="E259" s="3"/>
      <c r="F259" s="3"/>
      <c r="G259" s="3"/>
    </row>
    <row r="260" spans="1:7" x14ac:dyDescent="0.25">
      <c r="A260" s="6">
        <v>1874</v>
      </c>
      <c r="B260" s="6" t="str">
        <f>VLOOKUP(A260,CECO!A:C,3,0)</f>
        <v>REMODELACIÓN CEDIS HOMECENTER FUNZA</v>
      </c>
      <c r="C260" s="6" t="str">
        <f>VLOOKUP(A260,CECO!A:C,2,0)</f>
        <v>Juan Carlos Piraquive</v>
      </c>
      <c r="D260" s="6" t="s">
        <v>155</v>
      </c>
      <c r="E260" s="3"/>
      <c r="F260" s="3"/>
      <c r="G260" s="3"/>
    </row>
    <row r="261" spans="1:7" x14ac:dyDescent="0.25">
      <c r="A261" s="6">
        <v>1874</v>
      </c>
      <c r="B261" s="6" t="str">
        <f>VLOOKUP(A261,CECO!A:C,3,0)</f>
        <v>REMODELACIÓN CEDIS HOMECENTER FUNZA</v>
      </c>
      <c r="C261" s="6" t="str">
        <f>VLOOKUP(A261,CECO!A:C,2,0)</f>
        <v>Juan Carlos Piraquive</v>
      </c>
      <c r="D261" s="6" t="s">
        <v>156</v>
      </c>
      <c r="E261" s="3"/>
      <c r="F261" s="3"/>
      <c r="G261" s="3"/>
    </row>
    <row r="262" spans="1:7" x14ac:dyDescent="0.25">
      <c r="A262" s="5">
        <v>1874</v>
      </c>
      <c r="B262" s="3" t="s">
        <v>23</v>
      </c>
      <c r="C262" s="3" t="s">
        <v>19</v>
      </c>
      <c r="D262" s="8" t="s">
        <v>210</v>
      </c>
      <c r="E262" s="3"/>
      <c r="F262" s="3"/>
      <c r="G262" s="3"/>
    </row>
    <row r="263" spans="1:7" x14ac:dyDescent="0.25">
      <c r="A263" s="6">
        <v>1877</v>
      </c>
      <c r="B263" s="6" t="str">
        <f>VLOOKUP(A263,CECO!A:C,3,0)</f>
        <v>REMODELACIÓN CENTRO COMERCIAL PLAZA DE LAS AMÉRICAS</v>
      </c>
      <c r="C263" s="6" t="str">
        <f>VLOOKUP(A263,CECO!A:C,2,0)</f>
        <v>Mauricio Arango</v>
      </c>
      <c r="D263" s="6" t="s">
        <v>78</v>
      </c>
      <c r="E263" s="3"/>
      <c r="F263" s="3"/>
      <c r="G263" s="3"/>
    </row>
    <row r="264" spans="1:7" x14ac:dyDescent="0.25">
      <c r="A264" s="6">
        <v>1877</v>
      </c>
      <c r="B264" s="6" t="str">
        <f>VLOOKUP(A264,CECO!A:C,3,0)</f>
        <v>REMODELACIÓN CENTRO COMERCIAL PLAZA DE LAS AMÉRICAS</v>
      </c>
      <c r="C264" s="6" t="str">
        <f>VLOOKUP(A264,CECO!A:C,2,0)</f>
        <v>Mauricio Arango</v>
      </c>
      <c r="D264" s="6" t="s">
        <v>159</v>
      </c>
      <c r="E264" s="3"/>
      <c r="F264" s="3"/>
      <c r="G264" s="3"/>
    </row>
    <row r="265" spans="1:7" x14ac:dyDescent="0.25">
      <c r="A265" s="6">
        <v>1877</v>
      </c>
      <c r="B265" s="6" t="str">
        <f>VLOOKUP(A265,CECO!A:C,3,0)</f>
        <v>REMODELACIÓN CENTRO COMERCIAL PLAZA DE LAS AMÉRICAS</v>
      </c>
      <c r="C265" s="6" t="str">
        <f>VLOOKUP(A265,CECO!A:C,2,0)</f>
        <v>Mauricio Arango</v>
      </c>
      <c r="D265" s="6" t="s">
        <v>160</v>
      </c>
      <c r="E265" s="3"/>
      <c r="F265" s="3"/>
      <c r="G265" s="3"/>
    </row>
    <row r="266" spans="1:7" x14ac:dyDescent="0.25">
      <c r="A266" s="6">
        <v>1877</v>
      </c>
      <c r="B266" s="6" t="str">
        <f>VLOOKUP(A266,CECO!A:C,3,0)</f>
        <v>REMODELACIÓN CENTRO COMERCIAL PLAZA DE LAS AMÉRICAS</v>
      </c>
      <c r="C266" s="6" t="str">
        <f>VLOOKUP(A266,CECO!A:C,2,0)</f>
        <v>Mauricio Arango</v>
      </c>
      <c r="D266" s="6" t="s">
        <v>84</v>
      </c>
      <c r="E266" s="3"/>
      <c r="F266" s="3"/>
      <c r="G266" s="3"/>
    </row>
    <row r="267" spans="1:7" x14ac:dyDescent="0.25">
      <c r="A267" s="6">
        <v>1877</v>
      </c>
      <c r="B267" s="6" t="str">
        <f>VLOOKUP(A267,CECO!A:C,3,0)</f>
        <v>REMODELACIÓN CENTRO COMERCIAL PLAZA DE LAS AMÉRICAS</v>
      </c>
      <c r="C267" s="6" t="str">
        <f>VLOOKUP(A267,CECO!A:C,2,0)</f>
        <v>Mauricio Arango</v>
      </c>
      <c r="D267" s="6" t="s">
        <v>161</v>
      </c>
      <c r="E267" s="3"/>
      <c r="F267" s="3"/>
      <c r="G267" s="3"/>
    </row>
    <row r="268" spans="1:7" x14ac:dyDescent="0.25">
      <c r="A268" s="6">
        <v>1877</v>
      </c>
      <c r="B268" s="6" t="str">
        <f>VLOOKUP(A268,CECO!A:C,3,0)</f>
        <v>REMODELACIÓN CENTRO COMERCIAL PLAZA DE LAS AMÉRICAS</v>
      </c>
      <c r="C268" s="6" t="str">
        <f>VLOOKUP(A268,CECO!A:C,2,0)</f>
        <v>Mauricio Arango</v>
      </c>
      <c r="D268" s="6" t="s">
        <v>162</v>
      </c>
      <c r="E268" s="3"/>
      <c r="F268" s="3"/>
      <c r="G268" s="3"/>
    </row>
    <row r="269" spans="1:7" x14ac:dyDescent="0.25">
      <c r="A269" s="6">
        <v>1877</v>
      </c>
      <c r="B269" s="6" t="str">
        <f>VLOOKUP(A269,CECO!A:C,3,0)</f>
        <v>REMODELACIÓN CENTRO COMERCIAL PLAZA DE LAS AMÉRICAS</v>
      </c>
      <c r="C269" s="6" t="str">
        <f>VLOOKUP(A269,CECO!A:C,2,0)</f>
        <v>Mauricio Arango</v>
      </c>
      <c r="D269" s="6" t="s">
        <v>163</v>
      </c>
      <c r="E269" s="3"/>
      <c r="F269" s="3"/>
      <c r="G269" s="3"/>
    </row>
    <row r="270" spans="1:7" x14ac:dyDescent="0.25">
      <c r="A270" s="6">
        <v>1877</v>
      </c>
      <c r="B270" s="6" t="str">
        <f>VLOOKUP(A270,CECO!A:C,3,0)</f>
        <v>REMODELACIÓN CENTRO COMERCIAL PLAZA DE LAS AMÉRICAS</v>
      </c>
      <c r="C270" s="6" t="str">
        <f>VLOOKUP(A270,CECO!A:C,2,0)</f>
        <v>Mauricio Arango</v>
      </c>
      <c r="D270" s="6" t="s">
        <v>164</v>
      </c>
      <c r="E270" s="3"/>
      <c r="F270" s="3"/>
      <c r="G270" s="3"/>
    </row>
    <row r="271" spans="1:7" x14ac:dyDescent="0.25">
      <c r="A271" s="6">
        <v>1877</v>
      </c>
      <c r="B271" s="6" t="str">
        <f>VLOOKUP(A271,CECO!A:C,3,0)</f>
        <v>REMODELACIÓN CENTRO COMERCIAL PLAZA DE LAS AMÉRICAS</v>
      </c>
      <c r="C271" s="6" t="str">
        <f>VLOOKUP(A271,CECO!A:C,2,0)</f>
        <v>Mauricio Arango</v>
      </c>
      <c r="D271" s="6" t="s">
        <v>165</v>
      </c>
      <c r="E271" s="3"/>
      <c r="F271" s="3"/>
      <c r="G271" s="3"/>
    </row>
    <row r="272" spans="1:7" x14ac:dyDescent="0.25">
      <c r="A272" s="6">
        <v>1877</v>
      </c>
      <c r="B272" s="6" t="str">
        <f>VLOOKUP(A272,CECO!A:C,3,0)</f>
        <v>REMODELACIÓN CENTRO COMERCIAL PLAZA DE LAS AMÉRICAS</v>
      </c>
      <c r="C272" s="6" t="str">
        <f>VLOOKUP(A272,CECO!A:C,2,0)</f>
        <v>Mauricio Arango</v>
      </c>
      <c r="D272" s="6" t="s">
        <v>158</v>
      </c>
      <c r="E272" s="3"/>
      <c r="F272" s="3"/>
      <c r="G272" s="3"/>
    </row>
    <row r="273" spans="1:7" x14ac:dyDescent="0.25">
      <c r="A273" s="6">
        <v>1877</v>
      </c>
      <c r="B273" s="6" t="str">
        <f>VLOOKUP(A273,CECO!A:C,3,0)</f>
        <v>REMODELACIÓN CENTRO COMERCIAL PLAZA DE LAS AMÉRICAS</v>
      </c>
      <c r="C273" s="6" t="str">
        <f>VLOOKUP(A273,CECO!A:C,2,0)</f>
        <v>Mauricio Arango</v>
      </c>
      <c r="D273" s="6" t="s">
        <v>166</v>
      </c>
      <c r="E273" s="3"/>
      <c r="F273" s="3"/>
      <c r="G273" s="3"/>
    </row>
    <row r="274" spans="1:7" x14ac:dyDescent="0.25">
      <c r="A274" s="6">
        <v>1877</v>
      </c>
      <c r="B274" s="6" t="str">
        <f>VLOOKUP(A274,CECO!A:C,3,0)</f>
        <v>REMODELACIÓN CENTRO COMERCIAL PLAZA DE LAS AMÉRICAS</v>
      </c>
      <c r="C274" s="6" t="str">
        <f>VLOOKUP(A274,CECO!A:C,2,0)</f>
        <v>Mauricio Arango</v>
      </c>
      <c r="D274" s="6" t="s">
        <v>91</v>
      </c>
      <c r="E274" s="3"/>
      <c r="F274" s="3"/>
      <c r="G274" s="3"/>
    </row>
    <row r="275" spans="1:7" x14ac:dyDescent="0.25">
      <c r="A275" s="5">
        <v>1877</v>
      </c>
      <c r="B275" s="3" t="s">
        <v>29</v>
      </c>
      <c r="C275" s="3" t="s">
        <v>24</v>
      </c>
      <c r="D275" s="8" t="s">
        <v>210</v>
      </c>
      <c r="E275" s="3"/>
      <c r="F275" s="3"/>
      <c r="G275" s="3"/>
    </row>
    <row r="276" spans="1:7" x14ac:dyDescent="0.25">
      <c r="A276" s="6">
        <v>1880</v>
      </c>
      <c r="B276" s="6" t="str">
        <f>VLOOKUP(A276,CECO!A:C,3,0)</f>
        <v xml:space="preserve">REPARACIÓN CASAS CENTRO COMERCIAL MALL PLAZA MANIZALES </v>
      </c>
      <c r="C276" s="6" t="str">
        <f>VLOOKUP(A276,CECO!A:C,2,0)</f>
        <v xml:space="preserve">Álvaro díaz </v>
      </c>
      <c r="D276" s="6" t="s">
        <v>0</v>
      </c>
      <c r="E276" s="3"/>
      <c r="F276" s="3"/>
      <c r="G276" s="3"/>
    </row>
    <row r="277" spans="1:7" x14ac:dyDescent="0.25">
      <c r="A277" s="6">
        <v>1880</v>
      </c>
      <c r="B277" s="6" t="str">
        <f>VLOOKUP(A277,CECO!A:C,3,0)</f>
        <v xml:space="preserve">REPARACIÓN CASAS CENTRO COMERCIAL MALL PLAZA MANIZALES </v>
      </c>
      <c r="C277" s="6" t="str">
        <f>VLOOKUP(A277,CECO!A:C,2,0)</f>
        <v xml:space="preserve">Álvaro díaz </v>
      </c>
      <c r="D277" s="6" t="s">
        <v>111</v>
      </c>
      <c r="E277" s="3"/>
      <c r="F277" s="3"/>
      <c r="G277" s="3"/>
    </row>
    <row r="278" spans="1:7" x14ac:dyDescent="0.25">
      <c r="A278" s="6">
        <v>1880</v>
      </c>
      <c r="B278" s="6" t="str">
        <f>VLOOKUP(A278,CECO!A:C,3,0)</f>
        <v xml:space="preserve">REPARACIÓN CASAS CENTRO COMERCIAL MALL PLAZA MANIZALES </v>
      </c>
      <c r="C278" s="6" t="str">
        <f>VLOOKUP(A278,CECO!A:C,2,0)</f>
        <v xml:space="preserve">Álvaro díaz </v>
      </c>
      <c r="D278" s="6" t="s">
        <v>122</v>
      </c>
      <c r="E278" s="3"/>
      <c r="F278" s="3"/>
      <c r="G278" s="3"/>
    </row>
    <row r="279" spans="1:7" x14ac:dyDescent="0.25">
      <c r="A279" s="6">
        <v>1880</v>
      </c>
      <c r="B279" s="6" t="str">
        <f>VLOOKUP(A279,CECO!A:C,3,0)</f>
        <v xml:space="preserve">REPARACIÓN CASAS CENTRO COMERCIAL MALL PLAZA MANIZALES </v>
      </c>
      <c r="C279" s="6" t="str">
        <f>VLOOKUP(A279,CECO!A:C,2,0)</f>
        <v xml:space="preserve">Álvaro díaz </v>
      </c>
      <c r="D279" s="6" t="s">
        <v>86</v>
      </c>
      <c r="E279" s="3"/>
      <c r="F279" s="3"/>
      <c r="G279" s="3"/>
    </row>
    <row r="280" spans="1:7" x14ac:dyDescent="0.25">
      <c r="A280" s="5">
        <v>1880</v>
      </c>
      <c r="B280" s="3" t="s">
        <v>9</v>
      </c>
      <c r="C280" s="3" t="s">
        <v>4</v>
      </c>
      <c r="D280" s="8" t="s">
        <v>210</v>
      </c>
      <c r="E280" s="3"/>
      <c r="F280" s="3"/>
      <c r="G280" s="3"/>
    </row>
    <row r="281" spans="1:7" x14ac:dyDescent="0.25">
      <c r="A281" s="6">
        <v>1881</v>
      </c>
      <c r="B281" s="6" t="str">
        <f>VLOOKUP(A281,CECO!A:C,3,0)</f>
        <v xml:space="preserve">HOTEL IBIS BUDGET MARLY </v>
      </c>
      <c r="C281" s="6" t="str">
        <f>VLOOKUP(A281,CECO!A:C,2,0)</f>
        <v xml:space="preserve">Mónica Cabrejo </v>
      </c>
      <c r="D281" s="6" t="s">
        <v>126</v>
      </c>
      <c r="E281" s="3"/>
      <c r="F281" s="3"/>
      <c r="G281" s="3"/>
    </row>
    <row r="282" spans="1:7" x14ac:dyDescent="0.25">
      <c r="A282" s="6">
        <v>1881</v>
      </c>
      <c r="B282" s="6" t="str">
        <f>VLOOKUP(A282,CECO!A:C,3,0)</f>
        <v xml:space="preserve">HOTEL IBIS BUDGET MARLY </v>
      </c>
      <c r="C282" s="6" t="str">
        <f>VLOOKUP(A282,CECO!A:C,2,0)</f>
        <v xml:space="preserve">Mónica Cabrejo </v>
      </c>
      <c r="D282" s="6" t="s">
        <v>158</v>
      </c>
      <c r="E282" s="3"/>
      <c r="F282" s="3"/>
      <c r="G282" s="3"/>
    </row>
    <row r="283" spans="1:7" x14ac:dyDescent="0.25">
      <c r="A283" s="5">
        <v>1881</v>
      </c>
      <c r="B283" s="3" t="s">
        <v>47</v>
      </c>
      <c r="C283" s="3" t="s">
        <v>42</v>
      </c>
      <c r="D283" s="8" t="s">
        <v>210</v>
      </c>
      <c r="E283" s="3"/>
      <c r="F283" s="3"/>
      <c r="G283" s="3"/>
    </row>
    <row r="284" spans="1:7" x14ac:dyDescent="0.25">
      <c r="A284" s="5">
        <v>1882</v>
      </c>
      <c r="B284" s="3" t="s">
        <v>49</v>
      </c>
      <c r="C284" s="3" t="s">
        <v>48</v>
      </c>
      <c r="D284" s="8" t="s">
        <v>210</v>
      </c>
      <c r="E284" s="3"/>
      <c r="F284" s="3"/>
      <c r="G284" s="3"/>
    </row>
    <row r="285" spans="1:7" x14ac:dyDescent="0.25">
      <c r="A285" s="5">
        <v>1883</v>
      </c>
      <c r="B285" s="3" t="s">
        <v>37</v>
      </c>
      <c r="C285" s="3" t="s">
        <v>35</v>
      </c>
      <c r="D285" s="8" t="s">
        <v>210</v>
      </c>
      <c r="E285" s="3"/>
      <c r="F285" s="3"/>
      <c r="G285" s="3"/>
    </row>
    <row r="286" spans="1:7" x14ac:dyDescent="0.25">
      <c r="A286" s="5">
        <v>1884</v>
      </c>
      <c r="B286" s="3" t="s">
        <v>38</v>
      </c>
      <c r="C286" s="3" t="s">
        <v>35</v>
      </c>
      <c r="D286" s="8" t="s">
        <v>210</v>
      </c>
      <c r="E286" s="3"/>
      <c r="F286" s="3"/>
      <c r="G286" s="3"/>
    </row>
    <row r="287" spans="1:7" x14ac:dyDescent="0.25">
      <c r="A287" s="6">
        <v>1890</v>
      </c>
      <c r="B287" s="6" t="str">
        <f>VLOOKUP(A287,CECO!A:C,3,0)</f>
        <v>CENTRO CIVICO</v>
      </c>
      <c r="C287" s="6" t="str">
        <f>VLOOKUP(A287,CECO!A:C,2,0)</f>
        <v>Fabio Castro</v>
      </c>
      <c r="D287" s="6" t="s">
        <v>0</v>
      </c>
      <c r="E287" s="3"/>
      <c r="F287" s="3"/>
      <c r="G287" s="3"/>
    </row>
    <row r="288" spans="1:7" x14ac:dyDescent="0.25">
      <c r="A288" s="6">
        <v>1890</v>
      </c>
      <c r="B288" s="6" t="str">
        <f>VLOOKUP(A288,CECO!A:C,3,0)</f>
        <v>CENTRO CIVICO</v>
      </c>
      <c r="C288" s="6" t="str">
        <f>VLOOKUP(A288,CECO!A:C,2,0)</f>
        <v>Fabio Castro</v>
      </c>
      <c r="D288" s="6" t="s">
        <v>78</v>
      </c>
      <c r="E288" s="3"/>
      <c r="F288" s="3"/>
      <c r="G288" s="3"/>
    </row>
    <row r="289" spans="1:7" x14ac:dyDescent="0.25">
      <c r="A289" s="6">
        <v>1890</v>
      </c>
      <c r="B289" s="6" t="str">
        <f>VLOOKUP(A289,CECO!A:C,3,0)</f>
        <v>CENTRO CIVICO</v>
      </c>
      <c r="C289" s="6" t="str">
        <f>VLOOKUP(A289,CECO!A:C,2,0)</f>
        <v>Fabio Castro</v>
      </c>
      <c r="D289" s="6" t="s">
        <v>111</v>
      </c>
      <c r="E289" s="3"/>
      <c r="F289" s="3"/>
      <c r="G289" s="3"/>
    </row>
    <row r="290" spans="1:7" x14ac:dyDescent="0.25">
      <c r="A290" s="6">
        <v>1890</v>
      </c>
      <c r="B290" s="6" t="str">
        <f>VLOOKUP(A290,CECO!A:C,3,0)</f>
        <v>CENTRO CIVICO</v>
      </c>
      <c r="C290" s="6" t="str">
        <f>VLOOKUP(A290,CECO!A:C,2,0)</f>
        <v>Fabio Castro</v>
      </c>
      <c r="D290" s="6" t="s">
        <v>84</v>
      </c>
      <c r="E290" s="3"/>
      <c r="F290" s="3"/>
      <c r="G290" s="3"/>
    </row>
    <row r="291" spans="1:7" x14ac:dyDescent="0.25">
      <c r="A291" s="6">
        <v>1890</v>
      </c>
      <c r="B291" s="6" t="str">
        <f>VLOOKUP(A291,CECO!A:C,3,0)</f>
        <v>CENTRO CIVICO</v>
      </c>
      <c r="C291" s="6" t="str">
        <f>VLOOKUP(A291,CECO!A:C,2,0)</f>
        <v>Fabio Castro</v>
      </c>
      <c r="D291" s="6" t="s">
        <v>87</v>
      </c>
      <c r="E291" s="3"/>
      <c r="F291" s="3"/>
      <c r="G291" s="3"/>
    </row>
    <row r="292" spans="1:7" x14ac:dyDescent="0.25">
      <c r="A292" s="6">
        <v>1890</v>
      </c>
      <c r="B292" s="6" t="str">
        <f>VLOOKUP(A292,CECO!A:C,3,0)</f>
        <v>CENTRO CIVICO</v>
      </c>
      <c r="C292" s="6" t="str">
        <f>VLOOKUP(A292,CECO!A:C,2,0)</f>
        <v>Fabio Castro</v>
      </c>
      <c r="D292" s="6" t="s">
        <v>89</v>
      </c>
      <c r="E292" s="3"/>
      <c r="F292" s="3"/>
      <c r="G292" s="3"/>
    </row>
    <row r="293" spans="1:7" x14ac:dyDescent="0.25">
      <c r="A293" s="5">
        <v>1890</v>
      </c>
      <c r="B293" s="3" t="s">
        <v>34</v>
      </c>
      <c r="C293" s="3" t="s">
        <v>30</v>
      </c>
      <c r="D293" s="8" t="s">
        <v>210</v>
      </c>
      <c r="E293" s="3"/>
      <c r="F293" s="3"/>
      <c r="G293" s="3"/>
    </row>
    <row r="294" spans="1:7" x14ac:dyDescent="0.25">
      <c r="A294" s="6">
        <v>1891</v>
      </c>
      <c r="B294" s="6" t="str">
        <f>VLOOKUP(A294,CECO!A:C,3,0)</f>
        <v>PLAZA DE LAS AMÉRICAS ETAPA 3 Y 4</v>
      </c>
      <c r="C294" s="6" t="str">
        <f>VLOOKUP(A294,CECO!A:C,2,0)</f>
        <v>Mauricio Arango</v>
      </c>
      <c r="D294" s="6" t="s">
        <v>78</v>
      </c>
      <c r="E294" s="3"/>
      <c r="F294" s="3"/>
      <c r="G294" s="3"/>
    </row>
    <row r="295" spans="1:7" x14ac:dyDescent="0.25">
      <c r="A295" s="6">
        <v>1891</v>
      </c>
      <c r="B295" s="6" t="str">
        <f>VLOOKUP(A295,CECO!A:C,3,0)</f>
        <v>PLAZA DE LAS AMÉRICAS ETAPA 3 Y 4</v>
      </c>
      <c r="C295" s="6" t="str">
        <f>VLOOKUP(A295,CECO!A:C,2,0)</f>
        <v>Mauricio Arango</v>
      </c>
      <c r="D295" s="6" t="s">
        <v>111</v>
      </c>
      <c r="E295" s="3"/>
      <c r="F295" s="3"/>
      <c r="G295" s="3"/>
    </row>
    <row r="296" spans="1:7" x14ac:dyDescent="0.25">
      <c r="A296" s="6">
        <v>1891</v>
      </c>
      <c r="B296" s="6" t="str">
        <f>VLOOKUP(A296,CECO!A:C,3,0)</f>
        <v>PLAZA DE LAS AMÉRICAS ETAPA 3 Y 4</v>
      </c>
      <c r="C296" s="6" t="str">
        <f>VLOOKUP(A296,CECO!A:C,2,0)</f>
        <v>Mauricio Arango</v>
      </c>
      <c r="D296" s="6" t="s">
        <v>154</v>
      </c>
      <c r="E296" s="3"/>
      <c r="F296" s="3"/>
      <c r="G296" s="3"/>
    </row>
    <row r="297" spans="1:7" x14ac:dyDescent="0.25">
      <c r="A297" s="6">
        <v>1891</v>
      </c>
      <c r="B297" s="6" t="str">
        <f>VLOOKUP(A297,CECO!A:C,3,0)</f>
        <v>PLAZA DE LAS AMÉRICAS ETAPA 3 Y 4</v>
      </c>
      <c r="C297" s="6" t="str">
        <f>VLOOKUP(A297,CECO!A:C,2,0)</f>
        <v>Mauricio Arango</v>
      </c>
      <c r="D297" s="6" t="s">
        <v>84</v>
      </c>
      <c r="E297" s="3"/>
      <c r="F297" s="3"/>
      <c r="G297" s="3"/>
    </row>
    <row r="298" spans="1:7" x14ac:dyDescent="0.25">
      <c r="A298" s="6">
        <v>1891</v>
      </c>
      <c r="B298" s="6" t="str">
        <f>VLOOKUP(A298,CECO!A:C,3,0)</f>
        <v>PLAZA DE LAS AMÉRICAS ETAPA 3 Y 4</v>
      </c>
      <c r="C298" s="6" t="str">
        <f>VLOOKUP(A298,CECO!A:C,2,0)</f>
        <v>Mauricio Arango</v>
      </c>
      <c r="D298" s="6" t="s">
        <v>161</v>
      </c>
      <c r="E298" s="3"/>
      <c r="F298" s="3"/>
      <c r="G298" s="3"/>
    </row>
    <row r="299" spans="1:7" x14ac:dyDescent="0.25">
      <c r="A299" s="6">
        <v>1891</v>
      </c>
      <c r="B299" s="6" t="str">
        <f>VLOOKUP(A299,CECO!A:C,3,0)</f>
        <v>PLAZA DE LAS AMÉRICAS ETAPA 3 Y 4</v>
      </c>
      <c r="C299" s="6" t="str">
        <f>VLOOKUP(A299,CECO!A:C,2,0)</f>
        <v>Mauricio Arango</v>
      </c>
      <c r="D299" s="6" t="s">
        <v>122</v>
      </c>
      <c r="E299" s="3"/>
      <c r="F299" s="3"/>
      <c r="G299" s="3"/>
    </row>
    <row r="300" spans="1:7" x14ac:dyDescent="0.25">
      <c r="A300" s="6">
        <v>1891</v>
      </c>
      <c r="B300" s="6" t="str">
        <f>VLOOKUP(A300,CECO!A:C,3,0)</f>
        <v>PLAZA DE LAS AMÉRICAS ETAPA 3 Y 4</v>
      </c>
      <c r="C300" s="6" t="str">
        <f>VLOOKUP(A300,CECO!A:C,2,0)</f>
        <v>Mauricio Arango</v>
      </c>
      <c r="D300" s="6" t="s">
        <v>158</v>
      </c>
      <c r="E300" s="3"/>
      <c r="F300" s="3"/>
      <c r="G300" s="3"/>
    </row>
    <row r="301" spans="1:7" x14ac:dyDescent="0.25">
      <c r="A301" s="6">
        <v>1891</v>
      </c>
      <c r="B301" s="6" t="str">
        <f>VLOOKUP(A301,CECO!A:C,3,0)</f>
        <v>PLAZA DE LAS AMÉRICAS ETAPA 3 Y 4</v>
      </c>
      <c r="C301" s="6" t="str">
        <f>VLOOKUP(A301,CECO!A:C,2,0)</f>
        <v>Mauricio Arango</v>
      </c>
      <c r="D301" s="6" t="s">
        <v>116</v>
      </c>
      <c r="E301" s="3"/>
      <c r="F301" s="3"/>
      <c r="G301" s="3"/>
    </row>
    <row r="302" spans="1:7" x14ac:dyDescent="0.25">
      <c r="A302" s="5">
        <v>1891</v>
      </c>
      <c r="B302" s="3" t="s">
        <v>28</v>
      </c>
      <c r="C302" s="3" t="s">
        <v>24</v>
      </c>
      <c r="D302" s="8" t="s">
        <v>210</v>
      </c>
      <c r="E302" s="3"/>
      <c r="F302" s="3"/>
      <c r="G302" s="3"/>
    </row>
    <row r="303" spans="1:7" x14ac:dyDescent="0.25">
      <c r="A303" s="6">
        <v>1893</v>
      </c>
      <c r="B303" s="6" t="str">
        <f>VLOOKUP(A303,CECO!A:C,3,0)</f>
        <v>MALL PLAZA CALI (ETAPA 1)</v>
      </c>
      <c r="C303" s="6" t="str">
        <f>VLOOKUP(A303,CECO!A:C,2,0)</f>
        <v>Mauricio Arango</v>
      </c>
      <c r="D303" s="6" t="s">
        <v>0</v>
      </c>
      <c r="E303" s="3"/>
      <c r="F303" s="3"/>
      <c r="G303" s="3"/>
    </row>
    <row r="304" spans="1:7" x14ac:dyDescent="0.25">
      <c r="A304" s="6">
        <v>1893</v>
      </c>
      <c r="B304" s="6" t="str">
        <f>VLOOKUP(A304,CECO!A:C,3,0)</f>
        <v>MALL PLAZA CALI (ETAPA 1)</v>
      </c>
      <c r="C304" s="6" t="str">
        <f>VLOOKUP(A304,CECO!A:C,2,0)</f>
        <v>Mauricio Arango</v>
      </c>
      <c r="D304" s="6" t="s">
        <v>78</v>
      </c>
      <c r="E304" s="3"/>
      <c r="F304" s="3"/>
      <c r="G304" s="3"/>
    </row>
    <row r="305" spans="1:7" x14ac:dyDescent="0.25">
      <c r="A305" s="6">
        <v>1893</v>
      </c>
      <c r="B305" s="6" t="str">
        <f>VLOOKUP(A305,CECO!A:C,3,0)</f>
        <v>MALL PLAZA CALI (ETAPA 1)</v>
      </c>
      <c r="C305" s="6" t="str">
        <f>VLOOKUP(A305,CECO!A:C,2,0)</f>
        <v>Mauricio Arango</v>
      </c>
      <c r="D305" s="6" t="s">
        <v>203</v>
      </c>
      <c r="E305" s="3"/>
      <c r="F305" s="3"/>
      <c r="G305" s="3"/>
    </row>
    <row r="306" spans="1:7" x14ac:dyDescent="0.25">
      <c r="A306" s="6">
        <v>1893</v>
      </c>
      <c r="B306" s="6" t="str">
        <f>VLOOKUP(A306,CECO!A:C,3,0)</f>
        <v>MALL PLAZA CALI (ETAPA 1)</v>
      </c>
      <c r="C306" s="6" t="str">
        <f>VLOOKUP(A306,CECO!A:C,2,0)</f>
        <v>Mauricio Arango</v>
      </c>
      <c r="D306" s="6" t="s">
        <v>204</v>
      </c>
      <c r="E306" s="3"/>
      <c r="F306" s="3"/>
      <c r="G306" s="3"/>
    </row>
    <row r="307" spans="1:7" x14ac:dyDescent="0.25">
      <c r="A307" s="6">
        <v>1893</v>
      </c>
      <c r="B307" s="6" t="str">
        <f>VLOOKUP(A307,CECO!A:C,3,0)</f>
        <v>MALL PLAZA CALI (ETAPA 1)</v>
      </c>
      <c r="C307" s="6" t="str">
        <f>VLOOKUP(A307,CECO!A:C,2,0)</f>
        <v>Mauricio Arango</v>
      </c>
      <c r="D307" s="6" t="s">
        <v>112</v>
      </c>
      <c r="E307" s="3"/>
      <c r="F307" s="3"/>
      <c r="G307" s="3"/>
    </row>
    <row r="308" spans="1:7" x14ac:dyDescent="0.25">
      <c r="A308" s="5">
        <v>1893</v>
      </c>
      <c r="B308" s="3" t="s">
        <v>26</v>
      </c>
      <c r="C308" s="3" t="s">
        <v>24</v>
      </c>
      <c r="D308" s="8" t="s">
        <v>210</v>
      </c>
      <c r="E308" s="3"/>
      <c r="F308" s="3"/>
      <c r="G308" s="3"/>
    </row>
    <row r="309" spans="1:7" x14ac:dyDescent="0.25">
      <c r="A309" s="5">
        <v>1899</v>
      </c>
      <c r="B309" s="3" t="s">
        <v>8</v>
      </c>
      <c r="C309" s="3" t="s">
        <v>4</v>
      </c>
      <c r="D309" s="8" t="s">
        <v>210</v>
      </c>
      <c r="E309" s="3"/>
      <c r="F309" s="3"/>
      <c r="G309" s="3"/>
    </row>
    <row r="310" spans="1:7" x14ac:dyDescent="0.25">
      <c r="A310" s="3" t="s">
        <v>76</v>
      </c>
      <c r="B310" s="3" t="s">
        <v>44</v>
      </c>
      <c r="C310" s="3" t="s">
        <v>42</v>
      </c>
      <c r="D310" s="8" t="s">
        <v>210</v>
      </c>
      <c r="E310" s="3"/>
      <c r="F310" s="3"/>
      <c r="G310" s="3"/>
    </row>
    <row r="311" spans="1:7" x14ac:dyDescent="0.25">
      <c r="B311"/>
    </row>
    <row r="312" spans="1:7" x14ac:dyDescent="0.25">
      <c r="B312"/>
    </row>
    <row r="313" spans="1:7" x14ac:dyDescent="0.25">
      <c r="B313"/>
    </row>
    <row r="314" spans="1:7" x14ac:dyDescent="0.25">
      <c r="B314"/>
    </row>
    <row r="315" spans="1:7" x14ac:dyDescent="0.25">
      <c r="B315"/>
    </row>
    <row r="316" spans="1:7" x14ac:dyDescent="0.25">
      <c r="B316"/>
    </row>
    <row r="317" spans="1:7" x14ac:dyDescent="0.25">
      <c r="B317"/>
    </row>
    <row r="318" spans="1:7" x14ac:dyDescent="0.25">
      <c r="B318"/>
    </row>
    <row r="319" spans="1:7" x14ac:dyDescent="0.25">
      <c r="B319"/>
    </row>
    <row r="320" spans="1:7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</sheetData>
  <sortState ref="A2:D310">
    <sortCondition ref="A2:A310"/>
    <sortCondition ref="C2:C3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Otrosíes</vt:lpstr>
      <vt:lpstr>CECO</vt:lpstr>
      <vt:lpstr>Detalles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Patiño Ascencio</dc:creator>
  <cp:lastModifiedBy>Andres Madrigal C</cp:lastModifiedBy>
  <dcterms:created xsi:type="dcterms:W3CDTF">2019-03-20T16:58:32Z</dcterms:created>
  <dcterms:modified xsi:type="dcterms:W3CDTF">2019-03-28T14:34:19Z</dcterms:modified>
</cp:coreProperties>
</file>