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imevaqueroguisasola/Dropbox/ISAE/ResearchProject/ProjetRecherche/MONOPOLE_3D_py/TIME_DOMAIN/"/>
    </mc:Choice>
  </mc:AlternateContent>
  <bookViews>
    <workbookView xWindow="0" yWindow="460" windowWidth="27320" windowHeight="13540" tabRatio="500"/>
  </bookViews>
  <sheets>
    <sheet name="Hoja2" sheetId="2" r:id="rId1"/>
  </sheets>
  <definedNames>
    <definedName name="TangFarassatPressureDecay" localSheetId="0">Hoja2!$D$87:$E$99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9" i="2" l="1"/>
  <c r="AR10" i="2"/>
  <c r="AR11" i="2"/>
  <c r="AR12" i="2"/>
  <c r="AR13" i="2"/>
  <c r="AR14" i="2"/>
  <c r="AR15" i="2"/>
  <c r="AR16" i="2"/>
  <c r="AP17" i="2"/>
  <c r="AR17" i="2"/>
  <c r="AR8" i="2"/>
  <c r="AP16" i="2"/>
  <c r="AP15" i="2"/>
  <c r="AP14" i="2"/>
  <c r="AP13" i="2"/>
  <c r="AP12" i="2"/>
  <c r="AP11" i="2"/>
  <c r="AP10" i="2"/>
  <c r="AP9" i="2"/>
  <c r="AP8" i="2"/>
  <c r="Z16" i="2"/>
  <c r="AB16" i="2"/>
  <c r="AH14" i="2"/>
  <c r="AJ14" i="2"/>
  <c r="AH13" i="2"/>
  <c r="AJ13" i="2"/>
  <c r="AL15" i="2"/>
  <c r="AN15" i="2"/>
  <c r="AL12" i="2"/>
  <c r="AN12" i="2"/>
  <c r="AL14" i="2"/>
  <c r="AN14" i="2"/>
  <c r="AL9" i="2"/>
  <c r="AN9" i="2"/>
  <c r="AL10" i="2"/>
  <c r="AN10" i="2"/>
  <c r="AL11" i="2"/>
  <c r="AN11" i="2"/>
  <c r="AL13" i="2"/>
  <c r="AN13" i="2"/>
  <c r="AL16" i="2"/>
  <c r="AN16" i="2"/>
  <c r="AL17" i="2"/>
  <c r="AN17" i="2"/>
  <c r="AL8" i="2"/>
  <c r="AN8" i="2"/>
  <c r="AH9" i="2"/>
  <c r="AJ9" i="2"/>
  <c r="AH10" i="2"/>
  <c r="AJ10" i="2"/>
  <c r="AH11" i="2"/>
  <c r="AJ11" i="2"/>
  <c r="AH12" i="2"/>
  <c r="AJ12" i="2"/>
  <c r="AH15" i="2"/>
  <c r="AJ15" i="2"/>
  <c r="AH16" i="2"/>
  <c r="AJ16" i="2"/>
  <c r="AH17" i="2"/>
  <c r="AJ17" i="2"/>
  <c r="AH18" i="2"/>
  <c r="AJ18" i="2"/>
  <c r="AH8" i="2"/>
  <c r="AJ8" i="2"/>
  <c r="AD17" i="2"/>
  <c r="AF17" i="2"/>
  <c r="P23" i="2"/>
  <c r="T23" i="2"/>
  <c r="AD9" i="2"/>
  <c r="AF9" i="2"/>
  <c r="AD10" i="2"/>
  <c r="AF10" i="2"/>
  <c r="AD11" i="2"/>
  <c r="AF11" i="2"/>
  <c r="AD12" i="2"/>
  <c r="AF12" i="2"/>
  <c r="AD13" i="2"/>
  <c r="AF13" i="2"/>
  <c r="AD14" i="2"/>
  <c r="AF14" i="2"/>
  <c r="AD15" i="2"/>
  <c r="AF15" i="2"/>
  <c r="AD16" i="2"/>
  <c r="AF16" i="2"/>
  <c r="AD8" i="2"/>
  <c r="AF8" i="2"/>
  <c r="Z9" i="2"/>
  <c r="AB9" i="2"/>
  <c r="Z10" i="2"/>
  <c r="AB10" i="2"/>
  <c r="Z11" i="2"/>
  <c r="AB11" i="2"/>
  <c r="Z12" i="2"/>
  <c r="AB12" i="2"/>
  <c r="Z13" i="2"/>
  <c r="AB13" i="2"/>
  <c r="Z14" i="2"/>
  <c r="AB14" i="2"/>
  <c r="Z15" i="2"/>
  <c r="AB15" i="2"/>
  <c r="Z17" i="2"/>
  <c r="AB17" i="2"/>
  <c r="Z8" i="2"/>
  <c r="AB8" i="2"/>
  <c r="V9" i="2"/>
  <c r="X9" i="2"/>
  <c r="V10" i="2"/>
  <c r="X10" i="2"/>
  <c r="V11" i="2"/>
  <c r="X11" i="2"/>
  <c r="V12" i="2"/>
  <c r="X12" i="2"/>
  <c r="V13" i="2"/>
  <c r="X13" i="2"/>
  <c r="V14" i="2"/>
  <c r="X14" i="2"/>
  <c r="V15" i="2"/>
  <c r="X15" i="2"/>
  <c r="V16" i="2"/>
  <c r="X16" i="2"/>
  <c r="V17" i="2"/>
  <c r="X17" i="2"/>
  <c r="V18" i="2"/>
  <c r="X18" i="2"/>
  <c r="V19" i="2"/>
  <c r="X19" i="2"/>
  <c r="V8" i="2"/>
  <c r="X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C17" i="2"/>
  <c r="C25" i="2"/>
  <c r="C27" i="2"/>
  <c r="C28" i="2"/>
  <c r="C29" i="2"/>
  <c r="C30" i="2"/>
  <c r="C31" i="2"/>
  <c r="C26" i="2"/>
  <c r="C19" i="2"/>
  <c r="C20" i="2"/>
  <c r="C21" i="2"/>
  <c r="C22" i="2"/>
  <c r="C23" i="2"/>
  <c r="C18" i="2"/>
</calcChain>
</file>

<file path=xl/connections.xml><?xml version="1.0" encoding="utf-8"?>
<connections xmlns="http://schemas.openxmlformats.org/spreadsheetml/2006/main">
  <connection id="1" name="TangFarassatPressureDecay" type="6" refreshedVersion="0" background="1" saveData="1">
    <textPr fileType="mac" sourceFile="/Users/jaimevaqueroguisasola/Dropbox/ISAE/ResearchProject/ProjetRecherche/CYLINDRE_W/BDD/TangFarassatPressureDecay.csv" delimiter=",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<sst xmlns="http://schemas.openxmlformats.org/spreadsheetml/2006/main" count="64" uniqueCount="16">
  <si>
    <t>kdec</t>
  </si>
  <si>
    <t>yo/D</t>
  </si>
  <si>
    <t>nzExt</t>
  </si>
  <si>
    <t>Lhz/lambda</t>
  </si>
  <si>
    <t>Lc/lambda</t>
  </si>
  <si>
    <t>ScaleSurf</t>
  </si>
  <si>
    <t>1/r</t>
  </si>
  <si>
    <t>SCCM</t>
  </si>
  <si>
    <t>ChX</t>
  </si>
  <si>
    <t>16p</t>
  </si>
  <si>
    <t>6p</t>
  </si>
  <si>
    <t>XX</t>
  </si>
  <si>
    <t>Cte Solution</t>
  </si>
  <si>
    <t>Prms</t>
  </si>
  <si>
    <t>DeltaZ/lambda</t>
  </si>
  <si>
    <t>DeltaZ=Lambda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</si>
</sst>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11" fontId="0" fillId="0" borderId="12" xfId="0" applyNumberFormat="1" applyBorder="1"/>
    <xf numFmtId="11" fontId="0" fillId="0" borderId="14" xfId="0" applyNumberFormat="1" applyBorder="1"/>
    <xf numFmtId="0" fontId="0" fillId="0" borderId="0" xfId="0" applyFill="1" applyBorder="1"/>
    <xf numFmtId="11" fontId="0" fillId="0" borderId="0" xfId="0" applyNumberFormat="1" applyFill="1" applyBorder="1"/>
    <xf numFmtId="0" fontId="0" fillId="0" borderId="12" xfId="0" applyFill="1" applyBorder="1"/>
    <xf numFmtId="2" fontId="0" fillId="0" borderId="12" xfId="0" applyNumberFormat="1" applyBorder="1"/>
    <xf numFmtId="11" fontId="0" fillId="0" borderId="15" xfId="0" applyNumberFormat="1" applyFill="1" applyBorder="1"/>
    <xf numFmtId="0" fontId="0" fillId="0" borderId="13" xfId="0" applyFill="1" applyBorder="1"/>
    <xf numFmtId="2" fontId="0" fillId="0" borderId="12" xfId="0" applyNumberFormat="1" applyFill="1" applyBorder="1"/>
    <xf numFmtId="11" fontId="0" fillId="2" borderId="0" xfId="0" applyNumberFormat="1" applyFont="1" applyFill="1" applyBorder="1"/>
    <xf numFmtId="11" fontId="0" fillId="2" borderId="12" xfId="0" applyNumberFormat="1" applyFill="1" applyBorder="1"/>
    <xf numFmtId="11" fontId="0" fillId="2" borderId="15" xfId="0" applyNumberFormat="1" applyFill="1" applyBorder="1"/>
    <xf numFmtId="2" fontId="0" fillId="2" borderId="12" xfId="0" applyNumberFormat="1" applyFill="1" applyBorder="1"/>
    <xf numFmtId="0" fontId="0" fillId="2" borderId="13" xfId="0" applyFill="1" applyBorder="1"/>
    <xf numFmtId="11" fontId="0" fillId="2" borderId="0" xfId="0" applyNumberFormat="1" applyFill="1" applyBorder="1"/>
    <xf numFmtId="0" fontId="0" fillId="2" borderId="16" xfId="0" applyFill="1" applyBorder="1"/>
    <xf numFmtId="2" fontId="0" fillId="0" borderId="14" xfId="0" applyNumberFormat="1" applyFill="1" applyBorder="1"/>
    <xf numFmtId="2" fontId="0" fillId="0" borderId="0" xfId="0" applyNumberFormat="1" applyFill="1"/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400">
                <a:solidFill>
                  <a:schemeClr val="tx1"/>
                </a:solidFill>
                <a:latin typeface="+mj-lt"/>
              </a:rPr>
              <a:t>nz = 31</a:t>
            </a:r>
          </a:p>
        </c:rich>
      </c:tx>
      <c:layout>
        <c:manualLayout>
          <c:xMode val="edge"/>
          <c:yMode val="edge"/>
          <c:x val="0.788542300822621"/>
          <c:y val="0.046228710462287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FW-H Lc 10 lambda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Hoja2!$C$8:$C$13</c:f>
              <c:numCache>
                <c:formatCode>0.00E+00</c:formatCode>
                <c:ptCount val="6"/>
                <c:pt idx="0">
                  <c:v>7.3597834568E-5</c:v>
                </c:pt>
                <c:pt idx="1">
                  <c:v>6.84266466939E-5</c:v>
                </c:pt>
                <c:pt idx="2">
                  <c:v>5.01106873393E-5</c:v>
                </c:pt>
                <c:pt idx="3">
                  <c:v>2.6538106365E-5</c:v>
                </c:pt>
                <c:pt idx="4">
                  <c:v>3.14700239173E-5</c:v>
                </c:pt>
                <c:pt idx="5">
                  <c:v>2.77531638766E-5</c:v>
                </c:pt>
              </c:numCache>
            </c:numRef>
          </c:yVal>
          <c:smooth val="0"/>
        </c:ser>
        <c:ser>
          <c:idx val="1"/>
          <c:order val="1"/>
          <c:tx>
            <c:v>1/sqrt (r/D)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Hoja2!$C$18:$C$23</c:f>
              <c:numCache>
                <c:formatCode>0.00E+00</c:formatCode>
                <c:ptCount val="6"/>
                <c:pt idx="0">
                  <c:v>6.25581593828E-5</c:v>
                </c:pt>
                <c:pt idx="1">
                  <c:v>5.41769552395006E-5</c:v>
                </c:pt>
                <c:pt idx="2">
                  <c:v>3.8308892433891E-5</c:v>
                </c:pt>
                <c:pt idx="3">
                  <c:v>2.70884776197503E-5</c:v>
                </c:pt>
                <c:pt idx="4">
                  <c:v>2.04769643363424E-5</c:v>
                </c:pt>
                <c:pt idx="5">
                  <c:v>1.71322575249815E-5</c:v>
                </c:pt>
              </c:numCache>
            </c:numRef>
          </c:yVal>
          <c:smooth val="0"/>
        </c:ser>
        <c:ser>
          <c:idx val="2"/>
          <c:order val="2"/>
          <c:tx>
            <c:v>1/r/D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Hoja2!$C$26:$C$31</c:f>
              <c:numCache>
                <c:formatCode>0.00E+00</c:formatCode>
                <c:ptCount val="6"/>
                <c:pt idx="0">
                  <c:v>6.62380511112E-5</c:v>
                </c:pt>
                <c:pt idx="1">
                  <c:v>4.96785383334E-5</c:v>
                </c:pt>
                <c:pt idx="2">
                  <c:v>2.48392691667E-5</c:v>
                </c:pt>
                <c:pt idx="3">
                  <c:v>1.241963458335E-5</c:v>
                </c:pt>
                <c:pt idx="4">
                  <c:v>7.09693404762857E-6</c:v>
                </c:pt>
                <c:pt idx="5">
                  <c:v>4.96785383334E-6</c:v>
                </c:pt>
              </c:numCache>
            </c:numRef>
          </c:yVal>
          <c:smooth val="0"/>
        </c:ser>
        <c:ser>
          <c:idx val="3"/>
          <c:order val="3"/>
          <c:tx>
            <c:v>FW-H Lc 15 lambda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Hoja2!$D$8:$D$13</c:f>
              <c:numCache>
                <c:formatCode>0.00E+00</c:formatCode>
                <c:ptCount val="6"/>
                <c:pt idx="0">
                  <c:v>7.65891994879E-5</c:v>
                </c:pt>
                <c:pt idx="1">
                  <c:v>6.63905280447E-5</c:v>
                </c:pt>
                <c:pt idx="2">
                  <c:v>4.71597903683E-5</c:v>
                </c:pt>
                <c:pt idx="3">
                  <c:v>2.96506891626E-5</c:v>
                </c:pt>
                <c:pt idx="4">
                  <c:v>2.3595651055E-5</c:v>
                </c:pt>
                <c:pt idx="5">
                  <c:v>1.79419145343E-5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34528"/>
        <c:axId val="2133344224"/>
      </c:scatterChart>
      <c:valAx>
        <c:axId val="2130734528"/>
        <c:scaling>
          <c:logBase val="10.0"/>
          <c:orientation val="minMax"/>
          <c:max val="120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r/D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3344224"/>
        <c:crossesAt val="4.0E-6"/>
        <c:crossBetween val="midCat"/>
        <c:majorUnit val="10.0"/>
      </c:valAx>
      <c:valAx>
        <c:axId val="2133344224"/>
        <c:scaling>
          <c:logBase val="10.0"/>
          <c:orientation val="minMax"/>
          <c:max val="0.0001"/>
          <c:min val="4.0E-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Prms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734528"/>
        <c:crossesAt val="70.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1/sqrt (r/D)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Hoja2!$C$18:$C$23</c:f>
              <c:numCache>
                <c:formatCode>0.00E+00</c:formatCode>
                <c:ptCount val="6"/>
                <c:pt idx="0">
                  <c:v>6.25581593828E-5</c:v>
                </c:pt>
                <c:pt idx="1">
                  <c:v>5.41769552395006E-5</c:v>
                </c:pt>
                <c:pt idx="2">
                  <c:v>3.8308892433891E-5</c:v>
                </c:pt>
                <c:pt idx="3">
                  <c:v>2.70884776197503E-5</c:v>
                </c:pt>
                <c:pt idx="4">
                  <c:v>2.04769643363424E-5</c:v>
                </c:pt>
                <c:pt idx="5">
                  <c:v>1.71322575249815E-5</c:v>
                </c:pt>
              </c:numCache>
            </c:numRef>
          </c:yVal>
          <c:smooth val="0"/>
        </c:ser>
        <c:ser>
          <c:idx val="3"/>
          <c:order val="1"/>
          <c:tx>
            <c:v>ChX Lc 15 lambda deltaS 3.17e-2 nz31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Hoja2!$J$8:$J$13</c:f>
              <c:numCache>
                <c:formatCode>0.00E+00</c:formatCode>
                <c:ptCount val="6"/>
                <c:pt idx="0">
                  <c:v>7.2125658655E-5</c:v>
                </c:pt>
                <c:pt idx="1">
                  <c:v>6.24742616843E-5</c:v>
                </c:pt>
                <c:pt idx="2">
                  <c:v>4.42063593162E-5</c:v>
                </c:pt>
                <c:pt idx="3">
                  <c:v>2.8260831017E-5</c:v>
                </c:pt>
                <c:pt idx="4">
                  <c:v>2.21864815725E-5</c:v>
                </c:pt>
                <c:pt idx="5">
                  <c:v>1.69951493026E-5</c:v>
                </c:pt>
              </c:numCache>
            </c:numRef>
          </c:yVal>
          <c:smooth val="0"/>
        </c:ser>
        <c:ser>
          <c:idx val="2"/>
          <c:order val="2"/>
          <c:tx>
            <c:v>ChX Lc 15 deltaS 4.25e-3 nz 500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Hoja2!$L$8:$L$13</c:f>
              <c:numCache>
                <c:formatCode>0.00E+00</c:formatCode>
                <c:ptCount val="6"/>
                <c:pt idx="0">
                  <c:v>7.34367364076E-5</c:v>
                </c:pt>
                <c:pt idx="1">
                  <c:v>6.19765257071E-5</c:v>
                </c:pt>
                <c:pt idx="2">
                  <c:v>4.49327828257E-5</c:v>
                </c:pt>
                <c:pt idx="3">
                  <c:v>2.74946941581E-5</c:v>
                </c:pt>
                <c:pt idx="4">
                  <c:v>2.22362437328E-5</c:v>
                </c:pt>
                <c:pt idx="5">
                  <c:v>1.69103704866E-5</c:v>
                </c:pt>
              </c:numCache>
            </c:numRef>
          </c:yVal>
          <c:smooth val="0"/>
        </c:ser>
        <c:ser>
          <c:idx val="0"/>
          <c:order val="3"/>
          <c:tx>
            <c:v>ChX Lc 15 deltaS 4.25e-3 nz 31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Hoja2!$K$8:$K$13</c:f>
              <c:numCache>
                <c:formatCode>0.00E+00</c:formatCode>
                <c:ptCount val="6"/>
                <c:pt idx="0">
                  <c:v>7.24166500526E-5</c:v>
                </c:pt>
                <c:pt idx="1">
                  <c:v>6.26076201264E-5</c:v>
                </c:pt>
                <c:pt idx="2">
                  <c:v>4.44425677523E-5</c:v>
                </c:pt>
                <c:pt idx="3">
                  <c:v>2.82291762576E-5</c:v>
                </c:pt>
                <c:pt idx="4">
                  <c:v>2.22834362193E-5</c:v>
                </c:pt>
                <c:pt idx="5">
                  <c:v>1.70048472732E-5</c:v>
                </c:pt>
              </c:numCache>
            </c:numRef>
          </c:yVal>
          <c:smooth val="0"/>
        </c:ser>
        <c:ser>
          <c:idx val="4"/>
          <c:order val="4"/>
          <c:tx>
            <c:v>ChX Lc 15 deltaS 3.17e-2 nz 500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Hoja2!$I$8:$I$13</c:f>
              <c:numCache>
                <c:formatCode>0.00E+00</c:formatCode>
                <c:ptCount val="6"/>
                <c:pt idx="0">
                  <c:v>7.35250821521E-5</c:v>
                </c:pt>
                <c:pt idx="1">
                  <c:v>6.20506332701E-5</c:v>
                </c:pt>
                <c:pt idx="2">
                  <c:v>4.49870442789E-5</c:v>
                </c:pt>
                <c:pt idx="3">
                  <c:v>2.75277607144E-5</c:v>
                </c:pt>
                <c:pt idx="4">
                  <c:v>2.22628632272E-5</c:v>
                </c:pt>
                <c:pt idx="5">
                  <c:v>1.69306691943E-5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7552"/>
        <c:axId val="2134253776"/>
      </c:scatterChart>
      <c:valAx>
        <c:axId val="2134247552"/>
        <c:scaling>
          <c:logBase val="10.0"/>
          <c:orientation val="minMax"/>
          <c:max val="120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r/D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53776"/>
        <c:crossesAt val="4.0E-6"/>
        <c:crossBetween val="midCat"/>
        <c:majorUnit val="10.0"/>
      </c:valAx>
      <c:valAx>
        <c:axId val="2134253776"/>
        <c:scaling>
          <c:logBase val="10.0"/>
          <c:orientation val="minMax"/>
          <c:max val="0.0001"/>
          <c:min val="1.5E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Prms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47552"/>
        <c:crossesAt val="7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11910455523"/>
          <c:y val="0.351744104604611"/>
          <c:w val="0.318519776938216"/>
          <c:h val="0.5322144647396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1/sqrt (r/D)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Hoja2!$C$18:$C$23</c:f>
              <c:numCache>
                <c:formatCode>0.00E+00</c:formatCode>
                <c:ptCount val="6"/>
                <c:pt idx="0">
                  <c:v>6.25581593828E-5</c:v>
                </c:pt>
                <c:pt idx="1">
                  <c:v>5.41769552395006E-5</c:v>
                </c:pt>
                <c:pt idx="2">
                  <c:v>3.8308892433891E-5</c:v>
                </c:pt>
                <c:pt idx="3">
                  <c:v>2.70884776197503E-5</c:v>
                </c:pt>
                <c:pt idx="4">
                  <c:v>2.04769643363424E-5</c:v>
                </c:pt>
                <c:pt idx="5">
                  <c:v>1.71322575249815E-5</c:v>
                </c:pt>
              </c:numCache>
            </c:numRef>
          </c:yVal>
          <c:smooth val="0"/>
        </c:ser>
        <c:ser>
          <c:idx val="3"/>
          <c:order val="1"/>
          <c:tx>
            <c:v>ChX Lc 15 deltaS 4.25e-3 nz31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Hoja2!$K$8:$K$13</c:f>
              <c:numCache>
                <c:formatCode>0.00E+00</c:formatCode>
                <c:ptCount val="6"/>
                <c:pt idx="0">
                  <c:v>7.24166500526E-5</c:v>
                </c:pt>
                <c:pt idx="1">
                  <c:v>6.26076201264E-5</c:v>
                </c:pt>
                <c:pt idx="2">
                  <c:v>4.44425677523E-5</c:v>
                </c:pt>
                <c:pt idx="3">
                  <c:v>2.82291762576E-5</c:v>
                </c:pt>
                <c:pt idx="4">
                  <c:v>2.22834362193E-5</c:v>
                </c:pt>
                <c:pt idx="5">
                  <c:v>1.70048472732E-5</c:v>
                </c:pt>
              </c:numCache>
            </c:numRef>
          </c:yVal>
          <c:smooth val="0"/>
        </c:ser>
        <c:ser>
          <c:idx val="2"/>
          <c:order val="2"/>
          <c:tx>
            <c:v>ChX Lc 15 deltaS 4.25e-3 nz 200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Hoja2!$M$8:$M$13</c:f>
              <c:numCache>
                <c:formatCode>0.00E+00</c:formatCode>
                <c:ptCount val="6"/>
                <c:pt idx="0">
                  <c:v>7.34964287196E-5</c:v>
                </c:pt>
                <c:pt idx="1">
                  <c:v>6.20537677498E-5</c:v>
                </c:pt>
                <c:pt idx="2">
                  <c:v>4.49814153788E-5</c:v>
                </c:pt>
                <c:pt idx="3">
                  <c:v>2.75282513718E-5</c:v>
                </c:pt>
                <c:pt idx="4">
                  <c:v>2.22645119144E-5</c:v>
                </c:pt>
                <c:pt idx="5">
                  <c:v>1.69325108164E-5</c:v>
                </c:pt>
              </c:numCache>
            </c:numRef>
          </c:yVal>
          <c:smooth val="0"/>
        </c:ser>
        <c:ser>
          <c:idx val="0"/>
          <c:order val="3"/>
          <c:tx>
            <c:v>ChX Lc 15 deltaS 4.25e-3 nz 500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Hoja2!$H$8:$H$13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Hoja2!$L$8:$L$13</c:f>
              <c:numCache>
                <c:formatCode>0.00E+00</c:formatCode>
                <c:ptCount val="6"/>
                <c:pt idx="0">
                  <c:v>7.34367364076E-5</c:v>
                </c:pt>
                <c:pt idx="1">
                  <c:v>6.19765257071E-5</c:v>
                </c:pt>
                <c:pt idx="2">
                  <c:v>4.49327828257E-5</c:v>
                </c:pt>
                <c:pt idx="3">
                  <c:v>2.74946941581E-5</c:v>
                </c:pt>
                <c:pt idx="4">
                  <c:v>2.22362437328E-5</c:v>
                </c:pt>
                <c:pt idx="5">
                  <c:v>1.69103704866E-5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82144"/>
        <c:axId val="2130833136"/>
      </c:scatterChart>
      <c:valAx>
        <c:axId val="2134182144"/>
        <c:scaling>
          <c:logBase val="10.0"/>
          <c:orientation val="minMax"/>
          <c:max val="120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r/D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833136"/>
        <c:crossesAt val="4.0E-6"/>
        <c:crossBetween val="midCat"/>
        <c:majorUnit val="10.0"/>
      </c:valAx>
      <c:valAx>
        <c:axId val="2130833136"/>
        <c:scaling>
          <c:logBase val="10.0"/>
          <c:orientation val="minMax"/>
          <c:max val="0.0001"/>
          <c:min val="1.5E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Prms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182144"/>
        <c:crossesAt val="70.0"/>
        <c:crossBetween val="midCat"/>
        <c:majorUnit val="10.0"/>
        <c:minorUnit val="1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11910455523"/>
          <c:y val="0.351744104604611"/>
          <c:w val="0.308126401660899"/>
          <c:h val="0.2424956621113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Asymptote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Hoja2!$P$8:$P$23</c:f>
              <c:numCache>
                <c:formatCode>General</c:formatCode>
                <c:ptCount val="16"/>
                <c:pt idx="0">
                  <c:v>0.2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25.0</c:v>
                </c:pt>
                <c:pt idx="12">
                  <c:v>28.0</c:v>
                </c:pt>
                <c:pt idx="13">
                  <c:v>30.0</c:v>
                </c:pt>
                <c:pt idx="14">
                  <c:v>34.0</c:v>
                </c:pt>
                <c:pt idx="15">
                  <c:v>48.0</c:v>
                </c:pt>
              </c:numCache>
            </c:numRef>
          </c:xVal>
          <c:yVal>
            <c:numRef>
              <c:f>Hoja2!$Q$8:$Q$23</c:f>
              <c:numCache>
                <c:formatCode>0.00E+00</c:formatCode>
                <c:ptCount val="16"/>
                <c:pt idx="0">
                  <c:v>7.2125658655E-5</c:v>
                </c:pt>
                <c:pt idx="1">
                  <c:v>7.2125658655E-5</c:v>
                </c:pt>
                <c:pt idx="2">
                  <c:v>7.2125658655E-5</c:v>
                </c:pt>
                <c:pt idx="3">
                  <c:v>7.2125658655E-5</c:v>
                </c:pt>
                <c:pt idx="4">
                  <c:v>7.2125658655E-5</c:v>
                </c:pt>
                <c:pt idx="5">
                  <c:v>7.2125658655E-5</c:v>
                </c:pt>
                <c:pt idx="6">
                  <c:v>7.2125658655E-5</c:v>
                </c:pt>
                <c:pt idx="7">
                  <c:v>7.2125658655E-5</c:v>
                </c:pt>
                <c:pt idx="8">
                  <c:v>7.2125658655E-5</c:v>
                </c:pt>
                <c:pt idx="9">
                  <c:v>7.2125658655E-5</c:v>
                </c:pt>
                <c:pt idx="10">
                  <c:v>7.2125658655E-5</c:v>
                </c:pt>
                <c:pt idx="11">
                  <c:v>7.2125658655E-5</c:v>
                </c:pt>
                <c:pt idx="12">
                  <c:v>7.2125658655E-5</c:v>
                </c:pt>
                <c:pt idx="13">
                  <c:v>7.2125658655E-5</c:v>
                </c:pt>
                <c:pt idx="14">
                  <c:v>7.2125658655E-5</c:v>
                </c:pt>
                <c:pt idx="15">
                  <c:v>7.2125658655E-5</c:v>
                </c:pt>
              </c:numCache>
            </c:numRef>
          </c:yVal>
          <c:smooth val="0"/>
        </c:ser>
        <c:ser>
          <c:idx val="1"/>
          <c:order val="1"/>
          <c:tx>
            <c:v>nz 51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Hoja2!$V$8:$V$19</c:f>
              <c:numCache>
                <c:formatCode>0.00E+00</c:formatCode>
                <c:ptCount val="12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34.0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</c:numCache>
            </c:numRef>
          </c:xVal>
          <c:yVal>
            <c:numRef>
              <c:f>Hoja2!$W$8:$W$19</c:f>
              <c:numCache>
                <c:formatCode>0.00E+00</c:formatCode>
                <c:ptCount val="12"/>
                <c:pt idx="0">
                  <c:v>8.75371102641E-6</c:v>
                </c:pt>
                <c:pt idx="1">
                  <c:v>7.97583070559E-5</c:v>
                </c:pt>
                <c:pt idx="2">
                  <c:v>7.15193293292E-5</c:v>
                </c:pt>
                <c:pt idx="3">
                  <c:v>7.15207771379E-5</c:v>
                </c:pt>
                <c:pt idx="4">
                  <c:v>7.23706131698E-5</c:v>
                </c:pt>
                <c:pt idx="5">
                  <c:v>7.22869912256E-5</c:v>
                </c:pt>
                <c:pt idx="6">
                  <c:v>7.24529617002E-5</c:v>
                </c:pt>
                <c:pt idx="7">
                  <c:v>7.26106850262E-5</c:v>
                </c:pt>
                <c:pt idx="8">
                  <c:v>7.31846200109E-5</c:v>
                </c:pt>
                <c:pt idx="9">
                  <c:v>7.36082568985E-5</c:v>
                </c:pt>
                <c:pt idx="10">
                  <c:v>7.30023490126E-5</c:v>
                </c:pt>
                <c:pt idx="11">
                  <c:v>7.13066015928E-5</c:v>
                </c:pt>
              </c:numCache>
            </c:numRef>
          </c:yVal>
          <c:smooth val="0"/>
        </c:ser>
        <c:ser>
          <c:idx val="4"/>
          <c:order val="2"/>
          <c:tx>
            <c:v>nz 40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Hoja2!$AD$8:$AD$17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34.0</c:v>
                </c:pt>
                <c:pt idx="9">
                  <c:v>36.0</c:v>
                </c:pt>
              </c:numCache>
            </c:numRef>
          </c:xVal>
          <c:yVal>
            <c:numRef>
              <c:f>Hoja2!$AE$8:$AE$17</c:f>
              <c:numCache>
                <c:formatCode>0.00E+00</c:formatCode>
                <c:ptCount val="10"/>
                <c:pt idx="0">
                  <c:v>8.7537091734E-6</c:v>
                </c:pt>
                <c:pt idx="1">
                  <c:v>7.97423890063E-5</c:v>
                </c:pt>
                <c:pt idx="2">
                  <c:v>7.15556173948E-5</c:v>
                </c:pt>
                <c:pt idx="3">
                  <c:v>7.17740384969E-5</c:v>
                </c:pt>
                <c:pt idx="4">
                  <c:v>7.24541684197E-5</c:v>
                </c:pt>
                <c:pt idx="5">
                  <c:v>7.28287114353E-5</c:v>
                </c:pt>
                <c:pt idx="6">
                  <c:v>7.21828425484E-5</c:v>
                </c:pt>
                <c:pt idx="7">
                  <c:v>7.22495731368E-5</c:v>
                </c:pt>
                <c:pt idx="8">
                  <c:v>7.2526584951E-5</c:v>
                </c:pt>
                <c:pt idx="9">
                  <c:v>7.44847484777E-5</c:v>
                </c:pt>
              </c:numCache>
            </c:numRef>
          </c:yVal>
          <c:smooth val="0"/>
        </c:ser>
        <c:ser>
          <c:idx val="2"/>
          <c:order val="3"/>
          <c:tx>
            <c:v>nz 35</c:v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Hoja2!$Z$8:$Z$17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32.0</c:v>
                </c:pt>
                <c:pt idx="9">
                  <c:v>34.0</c:v>
                </c:pt>
              </c:numCache>
            </c:numRef>
          </c:xVal>
          <c:yVal>
            <c:numRef>
              <c:f>Hoja2!$AA$8:$AA$17</c:f>
              <c:numCache>
                <c:formatCode>0.00E+00</c:formatCode>
                <c:ptCount val="10"/>
                <c:pt idx="0">
                  <c:v>8.75370767647E-6</c:v>
                </c:pt>
                <c:pt idx="1">
                  <c:v>7.97347839357E-5</c:v>
                </c:pt>
                <c:pt idx="2">
                  <c:v>7.1444588806E-5</c:v>
                </c:pt>
                <c:pt idx="3">
                  <c:v>7.1891623421E-5</c:v>
                </c:pt>
                <c:pt idx="4">
                  <c:v>7.21863633545E-5</c:v>
                </c:pt>
                <c:pt idx="5">
                  <c:v>7.27989586225E-5</c:v>
                </c:pt>
                <c:pt idx="6">
                  <c:v>7.13813159788E-5</c:v>
                </c:pt>
                <c:pt idx="7">
                  <c:v>7.06100446533E-5</c:v>
                </c:pt>
                <c:pt idx="8">
                  <c:v>6.94644875023E-5</c:v>
                </c:pt>
                <c:pt idx="9">
                  <c:v>5.166692228E-5</c:v>
                </c:pt>
              </c:numCache>
            </c:numRef>
          </c:yVal>
          <c:smooth val="0"/>
        </c:ser>
        <c:ser>
          <c:idx val="3"/>
          <c:order val="4"/>
          <c:tx>
            <c:v>nz 31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Hoja2!$P$8:$P$22</c:f>
              <c:numCache>
                <c:formatCode>General</c:formatCode>
                <c:ptCount val="15"/>
                <c:pt idx="0">
                  <c:v>0.2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25.0</c:v>
                </c:pt>
                <c:pt idx="12">
                  <c:v>28.0</c:v>
                </c:pt>
                <c:pt idx="13">
                  <c:v>30.0</c:v>
                </c:pt>
                <c:pt idx="14">
                  <c:v>34.0</c:v>
                </c:pt>
              </c:numCache>
            </c:numRef>
          </c:xVal>
          <c:yVal>
            <c:numRef>
              <c:f>Hoja2!$S$8:$S$22</c:f>
              <c:numCache>
                <c:formatCode>0.00E+00</c:formatCode>
                <c:ptCount val="15"/>
                <c:pt idx="0">
                  <c:v>8.75370591205E-6</c:v>
                </c:pt>
                <c:pt idx="1">
                  <c:v>4.32000778559E-5</c:v>
                </c:pt>
                <c:pt idx="2">
                  <c:v>7.97303559473E-5</c:v>
                </c:pt>
                <c:pt idx="3">
                  <c:v>7.37382158369E-5</c:v>
                </c:pt>
                <c:pt idx="4">
                  <c:v>7.99566578407E-5</c:v>
                </c:pt>
                <c:pt idx="5">
                  <c:v>7.15771424122E-5</c:v>
                </c:pt>
                <c:pt idx="6">
                  <c:v>7.0404230849E-5</c:v>
                </c:pt>
                <c:pt idx="7">
                  <c:v>7.22417825352E-5</c:v>
                </c:pt>
                <c:pt idx="8">
                  <c:v>7.25788857963E-5</c:v>
                </c:pt>
                <c:pt idx="9">
                  <c:v>7.23481107432E-5</c:v>
                </c:pt>
                <c:pt idx="10">
                  <c:v>7.19627660665E-5</c:v>
                </c:pt>
                <c:pt idx="11">
                  <c:v>7.35150620292E-5</c:v>
                </c:pt>
                <c:pt idx="12">
                  <c:v>6.96133569327E-5</c:v>
                </c:pt>
                <c:pt idx="13">
                  <c:v>5.48422251296E-5</c:v>
                </c:pt>
                <c:pt idx="14">
                  <c:v>3.21447194369E-5</c:v>
                </c:pt>
              </c:numCache>
            </c:numRef>
          </c:yVal>
          <c:smooth val="0"/>
        </c:ser>
        <c:ser>
          <c:idx val="5"/>
          <c:order val="5"/>
          <c:tx>
            <c:v>nz 23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Hoja2!$AH$8:$AH$19</c:f>
              <c:numCache>
                <c:formatCode>0.00E+00</c:formatCode>
                <c:ptCount val="12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25.0</c:v>
                </c:pt>
                <c:pt idx="8">
                  <c:v>28.0</c:v>
                </c:pt>
                <c:pt idx="9">
                  <c:v>30.0</c:v>
                </c:pt>
                <c:pt idx="10">
                  <c:v>34.0</c:v>
                </c:pt>
              </c:numCache>
            </c:numRef>
          </c:xVal>
          <c:yVal>
            <c:numRef>
              <c:f>Hoja2!$AI$8:$AI$19</c:f>
              <c:numCache>
                <c:formatCode>0.00E+00</c:formatCode>
                <c:ptCount val="12"/>
                <c:pt idx="0">
                  <c:v>8.75369903527E-6</c:v>
                </c:pt>
                <c:pt idx="1">
                  <c:v>7.96937302101E-5</c:v>
                </c:pt>
                <c:pt idx="2">
                  <c:v>7.13959600396E-5</c:v>
                </c:pt>
                <c:pt idx="3">
                  <c:v>7.36530809541E-5</c:v>
                </c:pt>
                <c:pt idx="4">
                  <c:v>7.32342141175E-5</c:v>
                </c:pt>
                <c:pt idx="5">
                  <c:v>7.24733652559E-5</c:v>
                </c:pt>
                <c:pt idx="6">
                  <c:v>6.92119061414E-5</c:v>
                </c:pt>
                <c:pt idx="7">
                  <c:v>4.68717838574E-5</c:v>
                </c:pt>
                <c:pt idx="8">
                  <c:v>0.00018622236074</c:v>
                </c:pt>
                <c:pt idx="9">
                  <c:v>0.000180878324513</c:v>
                </c:pt>
                <c:pt idx="10">
                  <c:v>9.84698725952E-5</c:v>
                </c:pt>
              </c:numCache>
            </c:numRef>
          </c:yVal>
          <c:smooth val="0"/>
        </c:ser>
        <c:ser>
          <c:idx val="6"/>
          <c:order val="6"/>
          <c:tx>
            <c:v>nz 18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Hoja2!$AL$8:$AL$17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25.0</c:v>
                </c:pt>
              </c:numCache>
            </c:numRef>
          </c:xVal>
          <c:yVal>
            <c:numRef>
              <c:f>Hoja2!$AM$8:$AM$17</c:f>
              <c:numCache>
                <c:formatCode>0.00E+00</c:formatCode>
                <c:ptCount val="10"/>
                <c:pt idx="0">
                  <c:v>8.7536890021E-6</c:v>
                </c:pt>
                <c:pt idx="1">
                  <c:v>7.96258865974E-5</c:v>
                </c:pt>
                <c:pt idx="2">
                  <c:v>7.14782777101E-5</c:v>
                </c:pt>
                <c:pt idx="3">
                  <c:v>7.2758839245E-5</c:v>
                </c:pt>
                <c:pt idx="4">
                  <c:v>7.541440652E-5</c:v>
                </c:pt>
                <c:pt idx="5">
                  <c:v>7.72065935198E-5</c:v>
                </c:pt>
                <c:pt idx="6">
                  <c:v>8.08449900395E-5</c:v>
                </c:pt>
                <c:pt idx="7">
                  <c:v>6.50530314039E-5</c:v>
                </c:pt>
                <c:pt idx="8">
                  <c:v>0.000152534473027</c:v>
                </c:pt>
                <c:pt idx="9">
                  <c:v>0.000149981685911</c:v>
                </c:pt>
              </c:numCache>
            </c:numRef>
          </c:yVal>
          <c:smooth val="0"/>
        </c:ser>
        <c:ser>
          <c:idx val="7"/>
          <c:order val="7"/>
          <c:tx>
            <c:v>nz 10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Hoja2!$AP$8:$AP$17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32.0</c:v>
                </c:pt>
              </c:numCache>
            </c:numRef>
          </c:xVal>
          <c:yVal>
            <c:numRef>
              <c:f>Hoja2!$AQ$8:$AQ$17</c:f>
              <c:numCache>
                <c:formatCode>0.00E+00</c:formatCode>
                <c:ptCount val="10"/>
                <c:pt idx="0">
                  <c:v>8.75362512259E-6</c:v>
                </c:pt>
                <c:pt idx="1">
                  <c:v>7.92627437795E-5</c:v>
                </c:pt>
                <c:pt idx="2">
                  <c:v>7.29894404859E-5</c:v>
                </c:pt>
                <c:pt idx="3">
                  <c:v>0.000124038647562</c:v>
                </c:pt>
                <c:pt idx="5">
                  <c:v>0.000181577741726</c:v>
                </c:pt>
                <c:pt idx="8">
                  <c:v>0.000174659647173</c:v>
                </c:pt>
                <c:pt idx="9">
                  <c:v>0.000232626562628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26256"/>
        <c:axId val="2134332400"/>
      </c:scatterChart>
      <c:valAx>
        <c:axId val="2134326256"/>
        <c:scaling>
          <c:orientation val="minMax"/>
          <c:max val="5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s-ES_tradnl" sz="2000">
                    <a:solidFill>
                      <a:schemeClr val="tx1"/>
                    </a:solidFill>
                    <a:latin typeface="+mj-lt"/>
                  </a:rPr>
                  <a:t>Lc</a:t>
                </a: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/</a:t>
                </a:r>
                <a:r>
                  <a:rPr lang="es-ES_tradnl" sz="2000">
                    <a:solidFill>
                      <a:schemeClr val="tx1"/>
                    </a:solidFill>
                    <a:latin typeface="+mj-lt"/>
                  </a:rPr>
                  <a:t>lambda</a:t>
                </a:r>
                <a:endParaRPr lang="mr-IN" sz="2000">
                  <a:solidFill>
                    <a:schemeClr val="tx1"/>
                  </a:solidFill>
                  <a:latin typeface="+mj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332400"/>
        <c:crosses val="autoZero"/>
        <c:crossBetween val="midCat"/>
      </c:valAx>
      <c:valAx>
        <c:axId val="213433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Prms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3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110193172079"/>
          <c:y val="0.37455201316609"/>
          <c:w val="0.167695908799096"/>
          <c:h val="0.360010724150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DeltaZ = lambda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Hoja2!$P$8:$P$23</c:f>
              <c:numCache>
                <c:formatCode>General</c:formatCode>
                <c:ptCount val="16"/>
                <c:pt idx="0">
                  <c:v>0.2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25.0</c:v>
                </c:pt>
                <c:pt idx="12">
                  <c:v>28.0</c:v>
                </c:pt>
                <c:pt idx="13">
                  <c:v>30.0</c:v>
                </c:pt>
                <c:pt idx="14">
                  <c:v>34.0</c:v>
                </c:pt>
                <c:pt idx="15">
                  <c:v>48.0</c:v>
                </c:pt>
              </c:numCache>
            </c:numRef>
          </c:xVal>
          <c:yVal>
            <c:numRef>
              <c:f>Hoja2!$R$8:$R$23</c:f>
              <c:numCache>
                <c:formatCode>0.00E+00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nz 51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Hoja2!$V$8:$V$19</c:f>
              <c:numCache>
                <c:formatCode>0.00E+00</c:formatCode>
                <c:ptCount val="12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34.0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</c:numCache>
            </c:numRef>
          </c:xVal>
          <c:yVal>
            <c:numRef>
              <c:f>Hoja2!$X$8:$X$19</c:f>
              <c:numCache>
                <c:formatCode>General</c:formatCode>
                <c:ptCount val="12"/>
                <c:pt idx="0">
                  <c:v>0.004</c:v>
                </c:pt>
                <c:pt idx="1">
                  <c:v>0.04</c:v>
                </c:pt>
                <c:pt idx="2">
                  <c:v>0.16</c:v>
                </c:pt>
                <c:pt idx="3">
                  <c:v>0.28</c:v>
                </c:pt>
                <c:pt idx="4">
                  <c:v>0.4</c:v>
                </c:pt>
                <c:pt idx="5">
                  <c:v>0.5</c:v>
                </c:pt>
                <c:pt idx="6">
                  <c:v>0.56</c:v>
                </c:pt>
                <c:pt idx="7">
                  <c:v>0.6</c:v>
                </c:pt>
                <c:pt idx="8">
                  <c:v>0.68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</c:numCache>
            </c:numRef>
          </c:yVal>
          <c:smooth val="0"/>
        </c:ser>
        <c:ser>
          <c:idx val="4"/>
          <c:order val="2"/>
          <c:tx>
            <c:v>nz 40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Hoja2!$AD$8:$AD$17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34.0</c:v>
                </c:pt>
                <c:pt idx="9">
                  <c:v>36.0</c:v>
                </c:pt>
              </c:numCache>
            </c:numRef>
          </c:xVal>
          <c:yVal>
            <c:numRef>
              <c:f>Hoja2!$AF$8:$AF$17</c:f>
              <c:numCache>
                <c:formatCode>General</c:formatCode>
                <c:ptCount val="10"/>
                <c:pt idx="0">
                  <c:v>0.00512820512820513</c:v>
                </c:pt>
                <c:pt idx="1">
                  <c:v>0.0512820512820513</c:v>
                </c:pt>
                <c:pt idx="2">
                  <c:v>0.205128205128205</c:v>
                </c:pt>
                <c:pt idx="3">
                  <c:v>0.358974358974359</c:v>
                </c:pt>
                <c:pt idx="4">
                  <c:v>0.512820512820513</c:v>
                </c:pt>
                <c:pt idx="5">
                  <c:v>0.641025641025641</c:v>
                </c:pt>
                <c:pt idx="6">
                  <c:v>0.717948717948718</c:v>
                </c:pt>
                <c:pt idx="7">
                  <c:v>0.769230769230769</c:v>
                </c:pt>
                <c:pt idx="8">
                  <c:v>0.871794871794872</c:v>
                </c:pt>
                <c:pt idx="9">
                  <c:v>0.923076923076923</c:v>
                </c:pt>
              </c:numCache>
            </c:numRef>
          </c:yVal>
          <c:smooth val="0"/>
        </c:ser>
        <c:ser>
          <c:idx val="1"/>
          <c:order val="3"/>
          <c:tx>
            <c:v>nz 35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8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Hoja2!$Z$8:$Z$17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25.0</c:v>
                </c:pt>
                <c:pt idx="6">
                  <c:v>28.0</c:v>
                </c:pt>
                <c:pt idx="7">
                  <c:v>30.0</c:v>
                </c:pt>
                <c:pt idx="8">
                  <c:v>32.0</c:v>
                </c:pt>
                <c:pt idx="9">
                  <c:v>34.0</c:v>
                </c:pt>
              </c:numCache>
            </c:numRef>
          </c:xVal>
          <c:yVal>
            <c:numRef>
              <c:f>Hoja2!$AB$8:$AB$17</c:f>
              <c:numCache>
                <c:formatCode>General</c:formatCode>
                <c:ptCount val="10"/>
                <c:pt idx="0">
                  <c:v>0.00588235294117647</c:v>
                </c:pt>
                <c:pt idx="1">
                  <c:v>0.0588235294117647</c:v>
                </c:pt>
                <c:pt idx="2">
                  <c:v>0.235294117647059</c:v>
                </c:pt>
                <c:pt idx="3">
                  <c:v>0.411764705882353</c:v>
                </c:pt>
                <c:pt idx="4">
                  <c:v>0.588235294117647</c:v>
                </c:pt>
                <c:pt idx="5">
                  <c:v>0.735294117647059</c:v>
                </c:pt>
                <c:pt idx="6">
                  <c:v>0.823529411764706</c:v>
                </c:pt>
                <c:pt idx="7">
                  <c:v>0.882352941176471</c:v>
                </c:pt>
                <c:pt idx="8">
                  <c:v>0.941176470588235</c:v>
                </c:pt>
                <c:pt idx="9">
                  <c:v>1.0</c:v>
                </c:pt>
              </c:numCache>
            </c:numRef>
          </c:yVal>
          <c:smooth val="0"/>
        </c:ser>
        <c:ser>
          <c:idx val="3"/>
          <c:order val="4"/>
          <c:tx>
            <c:v>nz 31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2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Hoja2!$P$8:$P$22</c:f>
              <c:numCache>
                <c:formatCode>General</c:formatCode>
                <c:ptCount val="15"/>
                <c:pt idx="0">
                  <c:v>0.2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22.0</c:v>
                </c:pt>
                <c:pt idx="11">
                  <c:v>25.0</c:v>
                </c:pt>
                <c:pt idx="12">
                  <c:v>28.0</c:v>
                </c:pt>
                <c:pt idx="13">
                  <c:v>30.0</c:v>
                </c:pt>
                <c:pt idx="14">
                  <c:v>34.0</c:v>
                </c:pt>
              </c:numCache>
            </c:numRef>
          </c:xVal>
          <c:yVal>
            <c:numRef>
              <c:f>Hoja2!$T$8:$T$22</c:f>
              <c:numCache>
                <c:formatCode>General</c:formatCode>
                <c:ptCount val="15"/>
                <c:pt idx="0">
                  <c:v>0.00666666666666667</c:v>
                </c:pt>
                <c:pt idx="1">
                  <c:v>0.0333333333333333</c:v>
                </c:pt>
                <c:pt idx="2">
                  <c:v>0.0666666666666667</c:v>
                </c:pt>
                <c:pt idx="3">
                  <c:v>0.133333333333333</c:v>
                </c:pt>
                <c:pt idx="4">
                  <c:v>0.2</c:v>
                </c:pt>
                <c:pt idx="5">
                  <c:v>0.266666666666667</c:v>
                </c:pt>
                <c:pt idx="6">
                  <c:v>0.333333333333333</c:v>
                </c:pt>
                <c:pt idx="7">
                  <c:v>0.466666666666667</c:v>
                </c:pt>
                <c:pt idx="8">
                  <c:v>0.533333333333333</c:v>
                </c:pt>
                <c:pt idx="9">
                  <c:v>0.666666666666667</c:v>
                </c:pt>
                <c:pt idx="10">
                  <c:v>0.733333333333333</c:v>
                </c:pt>
                <c:pt idx="11">
                  <c:v>0.833333333333333</c:v>
                </c:pt>
                <c:pt idx="12">
                  <c:v>0.933333333333333</c:v>
                </c:pt>
                <c:pt idx="13">
                  <c:v>1.0</c:v>
                </c:pt>
                <c:pt idx="14">
                  <c:v>1.133333333333333</c:v>
                </c:pt>
              </c:numCache>
            </c:numRef>
          </c:yVal>
          <c:smooth val="0"/>
        </c:ser>
        <c:ser>
          <c:idx val="2"/>
          <c:order val="5"/>
          <c:tx>
            <c:v>nz 23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Hoja2!$AH$8:$AH$19</c:f>
              <c:numCache>
                <c:formatCode>0.00E+00</c:formatCode>
                <c:ptCount val="12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25.0</c:v>
                </c:pt>
                <c:pt idx="8">
                  <c:v>28.0</c:v>
                </c:pt>
                <c:pt idx="9">
                  <c:v>30.0</c:v>
                </c:pt>
                <c:pt idx="10">
                  <c:v>34.0</c:v>
                </c:pt>
              </c:numCache>
            </c:numRef>
          </c:xVal>
          <c:yVal>
            <c:numRef>
              <c:f>Hoja2!$AJ$8:$AJ$19</c:f>
              <c:numCache>
                <c:formatCode>General</c:formatCode>
                <c:ptCount val="12"/>
                <c:pt idx="0">
                  <c:v>0.00909090909090909</c:v>
                </c:pt>
                <c:pt idx="1">
                  <c:v>0.0909090909090909</c:v>
                </c:pt>
                <c:pt idx="2">
                  <c:v>0.363636363636364</c:v>
                </c:pt>
                <c:pt idx="3">
                  <c:v>0.636363636363636</c:v>
                </c:pt>
                <c:pt idx="4">
                  <c:v>0.909090909090909</c:v>
                </c:pt>
                <c:pt idx="5">
                  <c:v>0.954545454545455</c:v>
                </c:pt>
                <c:pt idx="6">
                  <c:v>1.0</c:v>
                </c:pt>
                <c:pt idx="7">
                  <c:v>1.136363636363636</c:v>
                </c:pt>
                <c:pt idx="8">
                  <c:v>1.272727272727273</c:v>
                </c:pt>
                <c:pt idx="9">
                  <c:v>1.363636363636363</c:v>
                </c:pt>
                <c:pt idx="10">
                  <c:v>1.545454545454545</c:v>
                </c:pt>
              </c:numCache>
            </c:numRef>
          </c:yVal>
          <c:smooth val="0"/>
        </c:ser>
        <c:ser>
          <c:idx val="5"/>
          <c:order val="6"/>
          <c:tx>
            <c:v>nz 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Hoja2!$AL$8:$AL$17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25.0</c:v>
                </c:pt>
              </c:numCache>
            </c:numRef>
          </c:xVal>
          <c:yVal>
            <c:numRef>
              <c:f>Hoja2!$AN$8:$AN$17</c:f>
              <c:numCache>
                <c:formatCode>General</c:formatCode>
                <c:ptCount val="10"/>
                <c:pt idx="0">
                  <c:v>0.0117647058823529</c:v>
                </c:pt>
                <c:pt idx="1">
                  <c:v>0.117647058823529</c:v>
                </c:pt>
                <c:pt idx="2">
                  <c:v>0.470588235294118</c:v>
                </c:pt>
                <c:pt idx="3">
                  <c:v>0.588235294117647</c:v>
                </c:pt>
                <c:pt idx="4">
                  <c:v>0.705882352941176</c:v>
                </c:pt>
                <c:pt idx="5">
                  <c:v>0.823529411764706</c:v>
                </c:pt>
                <c:pt idx="6">
                  <c:v>0.941176470588235</c:v>
                </c:pt>
                <c:pt idx="7">
                  <c:v>1.058823529411765</c:v>
                </c:pt>
                <c:pt idx="8">
                  <c:v>1.176470588235294</c:v>
                </c:pt>
                <c:pt idx="9">
                  <c:v>1.470588235294118</c:v>
                </c:pt>
              </c:numCache>
            </c:numRef>
          </c:yVal>
          <c:smooth val="0"/>
        </c:ser>
        <c:ser>
          <c:idx val="7"/>
          <c:order val="7"/>
          <c:tx>
            <c:v>nz 10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Hoja2!$AP$8:$AP$17</c:f>
              <c:numCache>
                <c:formatCode>0.00E+00</c:formatCode>
                <c:ptCount val="10"/>
                <c:pt idx="0">
                  <c:v>0.2</c:v>
                </c:pt>
                <c:pt idx="1">
                  <c:v>2.0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32.0</c:v>
                </c:pt>
              </c:numCache>
            </c:numRef>
          </c:xVal>
          <c:yVal>
            <c:numRef>
              <c:f>Hoja2!$AR$8:$AR$17</c:f>
              <c:numCache>
                <c:formatCode>General</c:formatCode>
                <c:ptCount val="10"/>
                <c:pt idx="0">
                  <c:v>0.0222222222222222</c:v>
                </c:pt>
                <c:pt idx="1">
                  <c:v>0.222222222222222</c:v>
                </c:pt>
                <c:pt idx="2">
                  <c:v>0.888888888888889</c:v>
                </c:pt>
                <c:pt idx="3">
                  <c:v>1.111111111111111</c:v>
                </c:pt>
                <c:pt idx="4">
                  <c:v>1.333333333333333</c:v>
                </c:pt>
                <c:pt idx="5">
                  <c:v>1.555555555555556</c:v>
                </c:pt>
                <c:pt idx="6">
                  <c:v>1.777777777777778</c:v>
                </c:pt>
                <c:pt idx="7">
                  <c:v>2.0</c:v>
                </c:pt>
                <c:pt idx="8">
                  <c:v>2.222222222222222</c:v>
                </c:pt>
                <c:pt idx="9">
                  <c:v>3.555555555555555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51120"/>
        <c:axId val="2133461024"/>
      </c:scatterChart>
      <c:valAx>
        <c:axId val="213345112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s-ES_tradnl" sz="2000">
                    <a:solidFill>
                      <a:schemeClr val="tx1"/>
                    </a:solidFill>
                    <a:latin typeface="+mj-lt"/>
                  </a:rPr>
                  <a:t>Lc</a:t>
                </a: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/</a:t>
                </a:r>
                <a:r>
                  <a:rPr lang="es-ES_tradnl" sz="2000">
                    <a:solidFill>
                      <a:schemeClr val="tx1"/>
                    </a:solidFill>
                    <a:latin typeface="+mj-lt"/>
                  </a:rPr>
                  <a:t>lambda</a:t>
                </a:r>
                <a:endParaRPr lang="mr-IN" sz="2000">
                  <a:solidFill>
                    <a:schemeClr val="tx1"/>
                  </a:solidFill>
                  <a:latin typeface="+mj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3461024"/>
        <c:crosses val="autoZero"/>
        <c:crossBetween val="midCat"/>
      </c:valAx>
      <c:valAx>
        <c:axId val="2133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DeltaZ/lambda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345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9544464061"/>
          <c:y val="0.376855747376566"/>
          <c:w val="0.0870455654576842"/>
          <c:h val="0.484991324222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1/sqrt (r/D)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Hoja2!$B$8:$B$13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Hoja2!$C$18:$C$23</c:f>
              <c:numCache>
                <c:formatCode>0.00E+00</c:formatCode>
                <c:ptCount val="6"/>
                <c:pt idx="0">
                  <c:v>6.25581593828E-5</c:v>
                </c:pt>
                <c:pt idx="1">
                  <c:v>5.41769552395006E-5</c:v>
                </c:pt>
                <c:pt idx="2">
                  <c:v>3.8308892433891E-5</c:v>
                </c:pt>
                <c:pt idx="3">
                  <c:v>2.70884776197503E-5</c:v>
                </c:pt>
                <c:pt idx="4">
                  <c:v>2.04769643363424E-5</c:v>
                </c:pt>
                <c:pt idx="5">
                  <c:v>1.71322575249815E-5</c:v>
                </c:pt>
              </c:numCache>
            </c:numRef>
          </c:yVal>
          <c:smooth val="0"/>
        </c:ser>
        <c:ser>
          <c:idx val="3"/>
          <c:order val="1"/>
          <c:tx>
            <c:v>AdvTime Lc 15 deltaS nz 35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Hoja2!$A$87:$A$92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Hoja2!$B$87:$B$92</c:f>
              <c:numCache>
                <c:formatCode>0.00E+00</c:formatCode>
                <c:ptCount val="6"/>
                <c:pt idx="0">
                  <c:v>8.8404490767E-5</c:v>
                </c:pt>
                <c:pt idx="1">
                  <c:v>7.59346342928E-5</c:v>
                </c:pt>
                <c:pt idx="2">
                  <c:v>5.44360734964E-5</c:v>
                </c:pt>
                <c:pt idx="3">
                  <c:v>3.42953980609E-5</c:v>
                </c:pt>
                <c:pt idx="4">
                  <c:v>2.7198380516E-5</c:v>
                </c:pt>
                <c:pt idx="5">
                  <c:v>2.07537046901E-5</c:v>
                </c:pt>
              </c:numCache>
            </c:numRef>
          </c:yVal>
          <c:smooth val="0"/>
        </c:ser>
        <c:ser>
          <c:idx val="0"/>
          <c:order val="2"/>
          <c:tx>
            <c:v>Tang (Farassat)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Hoja2!$D$87:$D$99</c:f>
              <c:numCache>
                <c:formatCode>General</c:formatCode>
                <c:ptCount val="13"/>
                <c:pt idx="0">
                  <c:v>50.1166838018747</c:v>
                </c:pt>
                <c:pt idx="1">
                  <c:v>74.71003321695029</c:v>
                </c:pt>
                <c:pt idx="2">
                  <c:v>177.65495686474</c:v>
                </c:pt>
                <c:pt idx="3">
                  <c:v>250.894492538307</c:v>
                </c:pt>
                <c:pt idx="4">
                  <c:v>349.528455531857</c:v>
                </c:pt>
                <c:pt idx="5">
                  <c:v>452.058106584571</c:v>
                </c:pt>
                <c:pt idx="6">
                  <c:v>549.939938152704</c:v>
                </c:pt>
                <c:pt idx="7">
                  <c:v>651.565823909198</c:v>
                </c:pt>
                <c:pt idx="8">
                  <c:v>751.109405462925</c:v>
                </c:pt>
                <c:pt idx="9">
                  <c:v>854.054724013691</c:v>
                </c:pt>
                <c:pt idx="10">
                  <c:v>964.584659216107</c:v>
                </c:pt>
                <c:pt idx="11">
                  <c:v>1045.89445401569</c:v>
                </c:pt>
                <c:pt idx="12">
                  <c:v>1205.53384904374</c:v>
                </c:pt>
              </c:numCache>
            </c:numRef>
          </c:xVal>
          <c:yVal>
            <c:numRef>
              <c:f>Hoja2!$E$87:$E$99</c:f>
              <c:numCache>
                <c:formatCode>General</c:formatCode>
                <c:ptCount val="13"/>
                <c:pt idx="0">
                  <c:v>9.880552461679E-5</c:v>
                </c:pt>
                <c:pt idx="1">
                  <c:v>8.02548837793548E-5</c:v>
                </c:pt>
                <c:pt idx="2">
                  <c:v>5.24062983145374E-5</c:v>
                </c:pt>
                <c:pt idx="3">
                  <c:v>4.57895640933435E-5</c:v>
                </c:pt>
                <c:pt idx="4">
                  <c:v>3.75772695287169E-5</c:v>
                </c:pt>
                <c:pt idx="5">
                  <c:v>3.45857625326876E-5</c:v>
                </c:pt>
                <c:pt idx="6">
                  <c:v>2.63740327540453E-5</c:v>
                </c:pt>
                <c:pt idx="7">
                  <c:v>3.1509465620013E-5</c:v>
                </c:pt>
                <c:pt idx="8">
                  <c:v>3.05474953119856E-5</c:v>
                </c:pt>
                <c:pt idx="9">
                  <c:v>2.61261181708067E-5</c:v>
                </c:pt>
                <c:pt idx="10">
                  <c:v>2.28159114467345E-5</c:v>
                </c:pt>
                <c:pt idx="11">
                  <c:v>1.81361157752333E-5</c:v>
                </c:pt>
                <c:pt idx="12">
                  <c:v>1.61732592573405E-5</c:v>
                </c:pt>
              </c:numCache>
            </c:numRef>
          </c:yVal>
          <c:smooth val="0"/>
        </c:ser>
        <c:ser>
          <c:idx val="2"/>
          <c:order val="3"/>
          <c:tx>
            <c:v>Frequentiel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Hoja2!$A$87:$A$92</c:f>
              <c:numCache>
                <c:formatCode>General</c:formatCode>
                <c:ptCount val="6"/>
                <c:pt idx="0">
                  <c:v>75.0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1000.0</c:v>
                </c:pt>
              </c:numCache>
            </c:numRef>
          </c:xVal>
          <c:yVal>
            <c:numRef>
              <c:f>Hoja2!$C$87:$C$92</c:f>
              <c:numCache>
                <c:formatCode>0.00E+00</c:formatCode>
                <c:ptCount val="6"/>
                <c:pt idx="0">
                  <c:v>7.91642072725204E-5</c:v>
                </c:pt>
                <c:pt idx="1">
                  <c:v>6.85451803725232E-5</c:v>
                </c:pt>
                <c:pt idx="2">
                  <c:v>4.84614888973853E-5</c:v>
                </c:pt>
                <c:pt idx="3">
                  <c:v>3.42669744109081E-5</c:v>
                </c:pt>
                <c:pt idx="4">
                  <c:v>2.59035693465043E-5</c:v>
                </c:pt>
                <c:pt idx="5">
                  <c:v>2.16725840901967E-5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84928"/>
        <c:axId val="2134491312"/>
      </c:scatterChart>
      <c:valAx>
        <c:axId val="2134484928"/>
        <c:scaling>
          <c:logBase val="10.0"/>
          <c:orientation val="minMax"/>
          <c:max val="121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mr-IN" sz="2000">
                    <a:solidFill>
                      <a:schemeClr val="tx1"/>
                    </a:solidFill>
                    <a:latin typeface="+mj-lt"/>
                  </a:rPr>
                  <a:t>r/D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491312"/>
        <c:crossesAt val="4.0E-6"/>
        <c:crossBetween val="midCat"/>
        <c:majorUnit val="10.0"/>
      </c:valAx>
      <c:valAx>
        <c:axId val="2134491312"/>
        <c:scaling>
          <c:logBase val="10.0"/>
          <c:orientation val="minMax"/>
          <c:max val="0.0001"/>
          <c:min val="1.5E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+mj-lt"/>
                  </a:rPr>
                  <a:t>Prms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E+00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484928"/>
        <c:crossesAt val="70.0"/>
        <c:crossBetween val="midCat"/>
        <c:majorUnit val="10.0"/>
        <c:minorUnit val="1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41568147286"/>
          <c:y val="0.338437046826845"/>
          <c:w val="0.254358431852714"/>
          <c:h val="0.2424956621113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268111</xdr:colOff>
      <xdr:row>42</xdr:row>
      <xdr:rowOff>162278</xdr:rowOff>
    </xdr:from>
    <xdr:to>
      <xdr:col>9</xdr:col>
      <xdr:colOff>788811</xdr:colOff>
      <xdr:row>67</xdr:row>
      <xdr:rowOff>90311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239889</xdr:colOff>
      <xdr:row>55</xdr:row>
      <xdr:rowOff>126999</xdr:rowOff>
    </xdr:from>
    <xdr:to>
      <xdr:col>12</xdr:col>
      <xdr:colOff>244121</xdr:colOff>
      <xdr:row>83</xdr:row>
      <xdr:rowOff>163688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225778</xdr:colOff>
      <xdr:row>27</xdr:row>
      <xdr:rowOff>56444</xdr:rowOff>
    </xdr:from>
    <xdr:to>
      <xdr:col>12</xdr:col>
      <xdr:colOff>230010</xdr:colOff>
      <xdr:row>55</xdr:row>
      <xdr:rowOff>93132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747889</xdr:colOff>
      <xdr:row>24</xdr:row>
      <xdr:rowOff>155223</xdr:rowOff>
    </xdr:from>
    <xdr:to>
      <xdr:col>27</xdr:col>
      <xdr:colOff>752122</xdr:colOff>
      <xdr:row>52</xdr:row>
      <xdr:rowOff>191911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326572</xdr:colOff>
      <xdr:row>53</xdr:row>
      <xdr:rowOff>72571</xdr:rowOff>
    </xdr:from>
    <xdr:to>
      <xdr:col>27</xdr:col>
      <xdr:colOff>381001</xdr:colOff>
      <xdr:row>81</xdr:row>
      <xdr:rowOff>109259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393700</xdr:colOff>
      <xdr:row>88</xdr:row>
      <xdr:rowOff>88900</xdr:rowOff>
    </xdr:from>
    <xdr:to>
      <xdr:col>18</xdr:col>
      <xdr:colOff>575732</xdr:colOff>
      <xdr:row>116</xdr:row>
      <xdr:rowOff>125588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ngFarassatPressureDeca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9"/>
  <sheetViews>
    <sheetView tabSelected="1" topLeftCell="A6" workbookViewId="0">
      <selection activeCell="K8" activeCellId="1" sqref="H8:H13 K8:M13"/>
    </sheetView>
  </sheetViews>
  <sheetFormatPr baseColWidth="10" defaultRowHeight="16" x14ac:dyDescent="0.2"/>
  <cols>
    <col min="4" max="4" width="12.1640625" bestFit="1" customWidth="1"/>
    <col min="5" max="5" width="11.83203125" bestFit="1" customWidth="1"/>
    <col min="20" max="20" width="13.5" bestFit="1" customWidth="1"/>
    <col min="23" max="23" width="14.33203125" customWidth="1"/>
  </cols>
  <sheetData>
    <row r="1" spans="2:44" x14ac:dyDescent="0.2">
      <c r="B1" t="s">
        <v>7</v>
      </c>
      <c r="H1" s="3" t="s">
        <v>8</v>
      </c>
      <c r="I1" s="4"/>
      <c r="J1" s="4"/>
      <c r="K1" s="4"/>
      <c r="L1" s="4"/>
      <c r="M1" s="5"/>
      <c r="O1" t="s">
        <v>8</v>
      </c>
    </row>
    <row r="2" spans="2:44" x14ac:dyDescent="0.2">
      <c r="B2" t="s">
        <v>2</v>
      </c>
      <c r="C2">
        <v>31</v>
      </c>
      <c r="D2">
        <v>31</v>
      </c>
      <c r="E2">
        <v>201</v>
      </c>
      <c r="H2" s="6" t="s">
        <v>2</v>
      </c>
      <c r="I2" s="7">
        <v>500</v>
      </c>
      <c r="J2" s="7">
        <v>31</v>
      </c>
      <c r="K2" s="7">
        <v>31</v>
      </c>
      <c r="L2" s="7">
        <v>500</v>
      </c>
      <c r="M2" s="8">
        <v>200</v>
      </c>
      <c r="O2" t="s">
        <v>2</v>
      </c>
      <c r="P2" t="s">
        <v>11</v>
      </c>
      <c r="Q2" s="7"/>
      <c r="R2" s="7"/>
      <c r="S2" s="14">
        <v>31</v>
      </c>
      <c r="T2" s="16"/>
      <c r="U2" s="14"/>
      <c r="V2" s="15"/>
      <c r="W2" s="15">
        <v>51</v>
      </c>
      <c r="X2" s="16"/>
      <c r="Y2" s="14"/>
      <c r="Z2" s="15"/>
      <c r="AA2" s="15">
        <v>35</v>
      </c>
      <c r="AB2" s="16"/>
      <c r="AC2" s="14"/>
      <c r="AD2" s="15"/>
      <c r="AE2" s="15">
        <v>40</v>
      </c>
      <c r="AF2" s="16"/>
      <c r="AG2" s="14"/>
      <c r="AH2" s="15"/>
      <c r="AI2" s="15">
        <v>23</v>
      </c>
      <c r="AJ2" s="16"/>
      <c r="AK2" s="14"/>
      <c r="AL2" s="15"/>
      <c r="AM2" s="15">
        <v>18</v>
      </c>
      <c r="AN2" s="16"/>
      <c r="AO2" s="14"/>
      <c r="AP2" s="15"/>
      <c r="AQ2" s="15">
        <v>10</v>
      </c>
      <c r="AR2" s="16"/>
    </row>
    <row r="3" spans="2:44" x14ac:dyDescent="0.2">
      <c r="B3" t="s">
        <v>3</v>
      </c>
      <c r="C3">
        <v>5</v>
      </c>
      <c r="D3">
        <v>7.5</v>
      </c>
      <c r="E3">
        <v>7.5</v>
      </c>
      <c r="H3" s="6" t="s">
        <v>3</v>
      </c>
      <c r="I3" s="7">
        <v>7.5</v>
      </c>
      <c r="J3" s="7">
        <v>7.5</v>
      </c>
      <c r="K3" s="7">
        <v>7.5</v>
      </c>
      <c r="L3" s="7">
        <v>7.5</v>
      </c>
      <c r="M3" s="8">
        <v>7.5</v>
      </c>
      <c r="O3" t="s">
        <v>1</v>
      </c>
      <c r="P3" t="s">
        <v>11</v>
      </c>
      <c r="Q3" s="7"/>
      <c r="R3" s="7"/>
      <c r="S3" s="17">
        <v>75</v>
      </c>
      <c r="T3" s="18"/>
      <c r="U3" s="17"/>
      <c r="V3" s="7"/>
      <c r="W3" s="7">
        <v>75</v>
      </c>
      <c r="X3" s="18"/>
      <c r="Y3" s="17"/>
      <c r="Z3" s="7"/>
      <c r="AA3" s="7">
        <v>75</v>
      </c>
      <c r="AB3" s="18"/>
      <c r="AC3" s="17"/>
      <c r="AD3" s="7"/>
      <c r="AE3" s="7">
        <v>75</v>
      </c>
      <c r="AF3" s="18"/>
      <c r="AG3" s="17"/>
      <c r="AH3" s="7"/>
      <c r="AI3" s="7">
        <v>75</v>
      </c>
      <c r="AJ3" s="18"/>
      <c r="AK3" s="17"/>
      <c r="AL3" s="7"/>
      <c r="AM3" s="7">
        <v>75</v>
      </c>
      <c r="AN3" s="18"/>
      <c r="AO3" s="17"/>
      <c r="AP3" s="7"/>
      <c r="AQ3" s="7">
        <v>75</v>
      </c>
      <c r="AR3" s="18"/>
    </row>
    <row r="4" spans="2:44" x14ac:dyDescent="0.2">
      <c r="B4" t="s">
        <v>4</v>
      </c>
      <c r="C4">
        <v>10</v>
      </c>
      <c r="D4">
        <v>15</v>
      </c>
      <c r="E4">
        <v>15</v>
      </c>
      <c r="H4" s="6" t="s">
        <v>4</v>
      </c>
      <c r="I4" s="7">
        <v>15</v>
      </c>
      <c r="J4" s="7">
        <v>15</v>
      </c>
      <c r="K4" s="7">
        <v>15</v>
      </c>
      <c r="L4" s="7">
        <v>15</v>
      </c>
      <c r="M4" s="8">
        <v>15</v>
      </c>
      <c r="O4" t="s">
        <v>5</v>
      </c>
      <c r="P4" t="s">
        <v>11</v>
      </c>
      <c r="Q4" s="7"/>
      <c r="R4" s="7"/>
      <c r="S4" s="17">
        <v>15</v>
      </c>
      <c r="T4" s="18"/>
      <c r="U4" s="17"/>
      <c r="V4" s="7"/>
      <c r="W4" s="7">
        <v>15</v>
      </c>
      <c r="X4" s="18"/>
      <c r="Y4" s="17"/>
      <c r="Z4" s="7"/>
      <c r="AA4" s="7">
        <v>15</v>
      </c>
      <c r="AB4" s="18"/>
      <c r="AC4" s="17"/>
      <c r="AD4" s="7"/>
      <c r="AE4" s="7">
        <v>15</v>
      </c>
      <c r="AF4" s="18"/>
      <c r="AG4" s="17"/>
      <c r="AH4" s="7"/>
      <c r="AI4" s="7">
        <v>15</v>
      </c>
      <c r="AJ4" s="18"/>
      <c r="AK4" s="17"/>
      <c r="AL4" s="7"/>
      <c r="AM4" s="7">
        <v>15</v>
      </c>
      <c r="AN4" s="18"/>
      <c r="AO4" s="17"/>
      <c r="AP4" s="7"/>
      <c r="AQ4" s="7">
        <v>15</v>
      </c>
      <c r="AR4" s="18"/>
    </row>
    <row r="5" spans="2:44" x14ac:dyDescent="0.2">
      <c r="B5" t="s">
        <v>5</v>
      </c>
      <c r="C5">
        <v>15</v>
      </c>
      <c r="D5">
        <v>15</v>
      </c>
      <c r="E5">
        <v>5</v>
      </c>
      <c r="H5" s="6" t="s">
        <v>5</v>
      </c>
      <c r="I5" s="7">
        <v>15</v>
      </c>
      <c r="J5" s="7">
        <v>15</v>
      </c>
      <c r="K5" s="7">
        <v>2</v>
      </c>
      <c r="L5" s="7">
        <v>2</v>
      </c>
      <c r="M5" s="8">
        <v>2</v>
      </c>
      <c r="P5" t="s">
        <v>11</v>
      </c>
      <c r="Q5" s="7"/>
      <c r="R5" s="7"/>
      <c r="S5" s="17" t="s">
        <v>9</v>
      </c>
      <c r="T5" s="18"/>
      <c r="U5" s="17"/>
      <c r="V5" s="7"/>
      <c r="W5" s="7" t="s">
        <v>9</v>
      </c>
      <c r="X5" s="18"/>
      <c r="Y5" s="17"/>
      <c r="Z5" s="7"/>
      <c r="AA5" s="7" t="s">
        <v>9</v>
      </c>
      <c r="AB5" s="18"/>
      <c r="AC5" s="17"/>
      <c r="AD5" s="7"/>
      <c r="AE5" s="7" t="s">
        <v>9</v>
      </c>
      <c r="AF5" s="18"/>
      <c r="AG5" s="17"/>
      <c r="AH5" s="7"/>
      <c r="AI5" s="7" t="s">
        <v>9</v>
      </c>
      <c r="AJ5" s="18"/>
      <c r="AK5" s="17"/>
      <c r="AL5" s="7"/>
      <c r="AM5" s="7" t="s">
        <v>9</v>
      </c>
      <c r="AN5" s="18"/>
      <c r="AO5" s="17"/>
      <c r="AP5" s="7"/>
      <c r="AQ5" s="7" t="s">
        <v>9</v>
      </c>
      <c r="AR5" s="18"/>
    </row>
    <row r="6" spans="2:44" x14ac:dyDescent="0.2">
      <c r="H6" s="6"/>
      <c r="I6" s="7" t="s">
        <v>9</v>
      </c>
      <c r="J6" s="7" t="s">
        <v>10</v>
      </c>
      <c r="K6" s="7" t="s">
        <v>9</v>
      </c>
      <c r="L6" s="7" t="s">
        <v>9</v>
      </c>
      <c r="M6" s="8" t="s">
        <v>9</v>
      </c>
      <c r="Q6" s="7"/>
      <c r="R6" s="7"/>
      <c r="S6" s="17"/>
      <c r="T6" s="18"/>
      <c r="U6" s="17"/>
      <c r="V6" s="7"/>
      <c r="W6" s="7"/>
      <c r="X6" s="18"/>
      <c r="Y6" s="17"/>
      <c r="Z6" s="7"/>
      <c r="AA6" s="7"/>
      <c r="AB6" s="18"/>
      <c r="AC6" s="17"/>
      <c r="AD6" s="7"/>
      <c r="AE6" s="7"/>
      <c r="AF6" s="18"/>
      <c r="AG6" s="17"/>
      <c r="AH6" s="7"/>
      <c r="AI6" s="7"/>
      <c r="AJ6" s="18"/>
      <c r="AK6" s="17"/>
      <c r="AL6" s="7"/>
      <c r="AM6" s="7"/>
      <c r="AN6" s="18"/>
      <c r="AO6" s="17"/>
      <c r="AP6" s="7"/>
      <c r="AQ6" s="7"/>
      <c r="AR6" s="18"/>
    </row>
    <row r="7" spans="2:44" x14ac:dyDescent="0.2">
      <c r="B7" t="s">
        <v>1</v>
      </c>
      <c r="H7" s="6" t="s">
        <v>1</v>
      </c>
      <c r="I7" s="7"/>
      <c r="J7" s="7"/>
      <c r="K7" s="7"/>
      <c r="L7" s="7"/>
      <c r="M7" s="8"/>
      <c r="O7" t="s">
        <v>3</v>
      </c>
      <c r="P7" t="s">
        <v>4</v>
      </c>
      <c r="Q7" s="7" t="s">
        <v>12</v>
      </c>
      <c r="R7" s="22" t="s">
        <v>15</v>
      </c>
      <c r="S7" s="17" t="s">
        <v>13</v>
      </c>
      <c r="T7" s="18" t="s">
        <v>14</v>
      </c>
      <c r="U7" s="24" t="s">
        <v>3</v>
      </c>
      <c r="V7" s="7" t="s">
        <v>4</v>
      </c>
      <c r="W7" s="7" t="s">
        <v>13</v>
      </c>
      <c r="X7" s="18" t="s">
        <v>14</v>
      </c>
      <c r="Y7" s="24" t="s">
        <v>3</v>
      </c>
      <c r="Z7" s="7" t="s">
        <v>4</v>
      </c>
      <c r="AA7" s="7" t="s">
        <v>13</v>
      </c>
      <c r="AB7" s="18" t="s">
        <v>14</v>
      </c>
      <c r="AC7" s="24" t="s">
        <v>3</v>
      </c>
      <c r="AD7" s="7" t="s">
        <v>4</v>
      </c>
      <c r="AE7" s="7" t="s">
        <v>13</v>
      </c>
      <c r="AF7" s="18" t="s">
        <v>14</v>
      </c>
      <c r="AG7" s="24" t="s">
        <v>3</v>
      </c>
      <c r="AH7" s="7" t="s">
        <v>4</v>
      </c>
      <c r="AI7" s="7" t="s">
        <v>13</v>
      </c>
      <c r="AJ7" s="18" t="s">
        <v>14</v>
      </c>
      <c r="AK7" s="24" t="s">
        <v>3</v>
      </c>
      <c r="AL7" s="7" t="s">
        <v>4</v>
      </c>
      <c r="AM7" s="7" t="s">
        <v>13</v>
      </c>
      <c r="AN7" s="18" t="s">
        <v>14</v>
      </c>
      <c r="AO7" s="24" t="s">
        <v>3</v>
      </c>
      <c r="AP7" s="7" t="s">
        <v>4</v>
      </c>
      <c r="AQ7" s="7" t="s">
        <v>13</v>
      </c>
      <c r="AR7" s="18" t="s">
        <v>14</v>
      </c>
    </row>
    <row r="8" spans="2:44" x14ac:dyDescent="0.2">
      <c r="B8">
        <v>75</v>
      </c>
      <c r="C8" s="1">
        <v>7.3597834568000001E-5</v>
      </c>
      <c r="D8" s="1">
        <v>7.6589199487900003E-5</v>
      </c>
      <c r="E8" s="1">
        <v>7.7939985061199995E-5</v>
      </c>
      <c r="H8" s="6">
        <v>75</v>
      </c>
      <c r="I8" s="9">
        <v>7.3525082152099995E-5</v>
      </c>
      <c r="J8" s="9">
        <v>7.2125658654999998E-5</v>
      </c>
      <c r="K8" s="9">
        <v>7.2416650052599998E-5</v>
      </c>
      <c r="L8" s="9">
        <v>7.3436736407599999E-5</v>
      </c>
      <c r="M8" s="10">
        <v>7.3496428719599998E-5</v>
      </c>
      <c r="O8" s="2">
        <v>0.1</v>
      </c>
      <c r="P8">
        <f>2*O8</f>
        <v>0.2</v>
      </c>
      <c r="Q8" s="9">
        <v>7.2125658654999998E-5</v>
      </c>
      <c r="R8" s="9">
        <v>1</v>
      </c>
      <c r="S8" s="20">
        <v>8.7537059120499995E-6</v>
      </c>
      <c r="T8" s="18">
        <f>P8/($S$2-1)</f>
        <v>6.6666666666666671E-3</v>
      </c>
      <c r="U8" s="25">
        <v>0.1</v>
      </c>
      <c r="V8" s="9">
        <f>U8*2</f>
        <v>0.2</v>
      </c>
      <c r="W8" s="23">
        <v>8.7537110264100001E-6</v>
      </c>
      <c r="X8" s="18">
        <f>V8/($W$2-1)</f>
        <v>4.0000000000000001E-3</v>
      </c>
      <c r="Y8" s="25">
        <v>0.1</v>
      </c>
      <c r="Z8" s="9">
        <f>Y8*2</f>
        <v>0.2</v>
      </c>
      <c r="AA8" s="23">
        <v>8.75370767647E-6</v>
      </c>
      <c r="AB8" s="18">
        <f>Z8/($AA$2-1)</f>
        <v>5.8823529411764705E-3</v>
      </c>
      <c r="AC8" s="25">
        <v>0.1</v>
      </c>
      <c r="AD8" s="9">
        <f>AC8*2</f>
        <v>0.2</v>
      </c>
      <c r="AE8" s="23">
        <v>8.7537091733999993E-6</v>
      </c>
      <c r="AF8" s="18">
        <f>AD8/($AE$2-1)</f>
        <v>5.1282051282051282E-3</v>
      </c>
      <c r="AG8" s="25">
        <v>0.1</v>
      </c>
      <c r="AH8" s="9">
        <f>AG8*2</f>
        <v>0.2</v>
      </c>
      <c r="AI8" s="23">
        <v>8.7536990352700008E-6</v>
      </c>
      <c r="AJ8" s="18">
        <f t="shared" ref="AJ8:AJ18" si="0">AH8/($AI$2-1)</f>
        <v>9.0909090909090922E-3</v>
      </c>
      <c r="AK8" s="25">
        <v>0.1</v>
      </c>
      <c r="AL8" s="9">
        <f>AK8*2</f>
        <v>0.2</v>
      </c>
      <c r="AM8" s="23">
        <v>8.7536890021000001E-6</v>
      </c>
      <c r="AN8" s="18">
        <f>AL8/($AM$2-1)</f>
        <v>1.1764705882352941E-2</v>
      </c>
      <c r="AO8" s="25">
        <v>0.1</v>
      </c>
      <c r="AP8" s="9">
        <f>AO8*2</f>
        <v>0.2</v>
      </c>
      <c r="AQ8" s="23">
        <v>8.7536251225899997E-6</v>
      </c>
      <c r="AR8" s="18">
        <f>AP8/($AQ$2-1)</f>
        <v>2.2222222222222223E-2</v>
      </c>
    </row>
    <row r="9" spans="2:44" x14ac:dyDescent="0.2">
      <c r="B9">
        <v>100</v>
      </c>
      <c r="C9" s="1">
        <v>6.8426646693899994E-5</v>
      </c>
      <c r="D9" s="1">
        <v>6.6390528044699999E-5</v>
      </c>
      <c r="E9" s="1">
        <v>6.5953051290900004E-5</v>
      </c>
      <c r="H9" s="6">
        <v>100</v>
      </c>
      <c r="I9" s="9">
        <v>6.2050633270100005E-5</v>
      </c>
      <c r="J9" s="9">
        <v>6.2474261684300001E-5</v>
      </c>
      <c r="K9" s="9">
        <v>6.2607620126399997E-5</v>
      </c>
      <c r="L9" s="9">
        <v>6.1976525707099994E-5</v>
      </c>
      <c r="M9" s="10">
        <v>6.2053767749799997E-5</v>
      </c>
      <c r="O9" s="2">
        <v>0.5</v>
      </c>
      <c r="P9">
        <f t="shared" ref="P9:P23" si="1">2*O9</f>
        <v>1</v>
      </c>
      <c r="Q9" s="9">
        <v>7.2125658654999998E-5</v>
      </c>
      <c r="R9" s="9">
        <v>1</v>
      </c>
      <c r="S9" s="20">
        <v>4.3200077855899997E-5</v>
      </c>
      <c r="T9" s="18">
        <f t="shared" ref="T9:T23" si="2">P9/($S$2-1)</f>
        <v>3.3333333333333333E-2</v>
      </c>
      <c r="U9" s="25">
        <v>1</v>
      </c>
      <c r="V9" s="9">
        <f t="shared" ref="V9:V19" si="3">U9*2</f>
        <v>2</v>
      </c>
      <c r="W9" s="23">
        <v>7.9758307055899998E-5</v>
      </c>
      <c r="X9" s="18">
        <f t="shared" ref="X9:X19" si="4">V9/($W$2-1)</f>
        <v>0.04</v>
      </c>
      <c r="Y9" s="25">
        <v>1</v>
      </c>
      <c r="Z9" s="9">
        <f t="shared" ref="Z9:Z17" si="5">Y9*2</f>
        <v>2</v>
      </c>
      <c r="AA9" s="23">
        <v>7.9734783935699998E-5</v>
      </c>
      <c r="AB9" s="18">
        <f t="shared" ref="AB9:AB17" si="6">Z9/($AA$2-1)</f>
        <v>5.8823529411764705E-2</v>
      </c>
      <c r="AC9" s="25">
        <v>1</v>
      </c>
      <c r="AD9" s="9">
        <f t="shared" ref="AD9:AD17" si="7">AC9*2</f>
        <v>2</v>
      </c>
      <c r="AE9" s="23">
        <v>7.9742389006300001E-5</v>
      </c>
      <c r="AF9" s="18">
        <f t="shared" ref="AF9:AF17" si="8">AD9/($AE$2-1)</f>
        <v>5.128205128205128E-2</v>
      </c>
      <c r="AG9" s="25">
        <v>1</v>
      </c>
      <c r="AH9" s="9">
        <f t="shared" ref="AH9:AH18" si="9">AG9*2</f>
        <v>2</v>
      </c>
      <c r="AI9" s="23">
        <v>7.9693730210099998E-5</v>
      </c>
      <c r="AJ9" s="18">
        <f t="shared" si="0"/>
        <v>9.0909090909090912E-2</v>
      </c>
      <c r="AK9" s="25">
        <v>1</v>
      </c>
      <c r="AL9" s="9">
        <f t="shared" ref="AL9:AL17" si="10">AK9*2</f>
        <v>2</v>
      </c>
      <c r="AM9" s="23">
        <v>7.9625886597399999E-5</v>
      </c>
      <c r="AN9" s="18">
        <f t="shared" ref="AN9:AN17" si="11">AL9/($AM$2-1)</f>
        <v>0.11764705882352941</v>
      </c>
      <c r="AO9" s="25">
        <v>1</v>
      </c>
      <c r="AP9" s="9">
        <f t="shared" ref="AP9:AP17" si="12">AO9*2</f>
        <v>2</v>
      </c>
      <c r="AQ9" s="23">
        <v>7.92627437795E-5</v>
      </c>
      <c r="AR9" s="18">
        <f t="shared" ref="AR9:AR17" si="13">AP9/($AQ$2-1)</f>
        <v>0.22222222222222221</v>
      </c>
    </row>
    <row r="10" spans="2:44" x14ac:dyDescent="0.2">
      <c r="B10">
        <v>200</v>
      </c>
      <c r="C10" s="1">
        <v>5.0110687339299998E-5</v>
      </c>
      <c r="D10" s="1">
        <v>4.7159790368300003E-5</v>
      </c>
      <c r="E10" s="1">
        <v>4.7782113202100001E-5</v>
      </c>
      <c r="H10" s="6">
        <v>200</v>
      </c>
      <c r="I10" s="9">
        <v>4.4987044278899999E-5</v>
      </c>
      <c r="J10" s="9">
        <v>4.42063593162E-5</v>
      </c>
      <c r="K10" s="9">
        <v>4.44425677523E-5</v>
      </c>
      <c r="L10" s="9">
        <v>4.4932782825699998E-5</v>
      </c>
      <c r="M10" s="10">
        <v>4.4981415378800002E-5</v>
      </c>
      <c r="O10" s="2">
        <v>1</v>
      </c>
      <c r="P10">
        <f t="shared" si="1"/>
        <v>2</v>
      </c>
      <c r="Q10" s="9">
        <v>7.2125658654999998E-5</v>
      </c>
      <c r="R10" s="9">
        <v>1</v>
      </c>
      <c r="S10" s="20">
        <v>7.9730355947300007E-5</v>
      </c>
      <c r="T10" s="18">
        <f t="shared" si="2"/>
        <v>6.6666666666666666E-2</v>
      </c>
      <c r="U10" s="25">
        <v>4</v>
      </c>
      <c r="V10" s="9">
        <f t="shared" si="3"/>
        <v>8</v>
      </c>
      <c r="W10" s="23">
        <v>7.1519329329199996E-5</v>
      </c>
      <c r="X10" s="18">
        <f t="shared" si="4"/>
        <v>0.16</v>
      </c>
      <c r="Y10" s="25">
        <v>4</v>
      </c>
      <c r="Z10" s="9">
        <f t="shared" si="5"/>
        <v>8</v>
      </c>
      <c r="AA10" s="23">
        <v>7.1444588805999999E-5</v>
      </c>
      <c r="AB10" s="18">
        <f t="shared" si="6"/>
        <v>0.23529411764705882</v>
      </c>
      <c r="AC10" s="25">
        <v>4</v>
      </c>
      <c r="AD10" s="9">
        <f t="shared" si="7"/>
        <v>8</v>
      </c>
      <c r="AE10" s="23">
        <v>7.15556173948E-5</v>
      </c>
      <c r="AF10" s="18">
        <f t="shared" si="8"/>
        <v>0.20512820512820512</v>
      </c>
      <c r="AG10" s="25">
        <v>4</v>
      </c>
      <c r="AH10" s="9">
        <f t="shared" si="9"/>
        <v>8</v>
      </c>
      <c r="AI10" s="23">
        <v>7.1395960039599999E-5</v>
      </c>
      <c r="AJ10" s="18">
        <f t="shared" si="0"/>
        <v>0.36363636363636365</v>
      </c>
      <c r="AK10" s="25">
        <v>4</v>
      </c>
      <c r="AL10" s="9">
        <f t="shared" si="10"/>
        <v>8</v>
      </c>
      <c r="AM10" s="23">
        <v>7.1478277710100002E-5</v>
      </c>
      <c r="AN10" s="18">
        <f t="shared" si="11"/>
        <v>0.47058823529411764</v>
      </c>
      <c r="AO10" s="25">
        <v>4</v>
      </c>
      <c r="AP10" s="9">
        <f t="shared" si="12"/>
        <v>8</v>
      </c>
      <c r="AQ10" s="23">
        <v>7.2989440485899995E-5</v>
      </c>
      <c r="AR10" s="18">
        <f t="shared" si="13"/>
        <v>0.88888888888888884</v>
      </c>
    </row>
    <row r="11" spans="2:44" x14ac:dyDescent="0.2">
      <c r="B11">
        <v>400</v>
      </c>
      <c r="C11" s="1">
        <v>2.6538106365000001E-5</v>
      </c>
      <c r="D11" s="1">
        <v>2.9650689162599999E-5</v>
      </c>
      <c r="E11" s="1">
        <v>2.9039505568099999E-5</v>
      </c>
      <c r="H11" s="6">
        <v>400</v>
      </c>
      <c r="I11" s="9">
        <v>2.75277607144E-5</v>
      </c>
      <c r="J11" s="9">
        <v>2.8260831016999999E-5</v>
      </c>
      <c r="K11" s="9">
        <v>2.82291762576E-5</v>
      </c>
      <c r="L11" s="9">
        <v>2.74946941581E-5</v>
      </c>
      <c r="M11" s="10">
        <v>2.7528251371800001E-5</v>
      </c>
      <c r="O11" s="2">
        <v>2</v>
      </c>
      <c r="P11">
        <f t="shared" si="1"/>
        <v>4</v>
      </c>
      <c r="Q11" s="9">
        <v>7.2125658654999998E-5</v>
      </c>
      <c r="R11" s="9">
        <v>1</v>
      </c>
      <c r="S11" s="20">
        <v>7.3738215836900007E-5</v>
      </c>
      <c r="T11" s="18">
        <f t="shared" si="2"/>
        <v>0.13333333333333333</v>
      </c>
      <c r="U11" s="25">
        <v>7</v>
      </c>
      <c r="V11" s="9">
        <f t="shared" si="3"/>
        <v>14</v>
      </c>
      <c r="W11" s="23">
        <v>7.1520777137900005E-5</v>
      </c>
      <c r="X11" s="18">
        <f t="shared" si="4"/>
        <v>0.28000000000000003</v>
      </c>
      <c r="Y11" s="25">
        <v>7</v>
      </c>
      <c r="Z11" s="9">
        <f t="shared" si="5"/>
        <v>14</v>
      </c>
      <c r="AA11" s="23">
        <v>7.1891623420999997E-5</v>
      </c>
      <c r="AB11" s="18">
        <f t="shared" si="6"/>
        <v>0.41176470588235292</v>
      </c>
      <c r="AC11" s="25">
        <v>7</v>
      </c>
      <c r="AD11" s="9">
        <f t="shared" si="7"/>
        <v>14</v>
      </c>
      <c r="AE11" s="23">
        <v>7.1774038496899998E-5</v>
      </c>
      <c r="AF11" s="18">
        <f t="shared" si="8"/>
        <v>0.35897435897435898</v>
      </c>
      <c r="AG11" s="25">
        <v>7</v>
      </c>
      <c r="AH11" s="9">
        <f t="shared" si="9"/>
        <v>14</v>
      </c>
      <c r="AI11" s="23">
        <v>7.3653080954099999E-5</v>
      </c>
      <c r="AJ11" s="18">
        <f t="shared" si="0"/>
        <v>0.63636363636363635</v>
      </c>
      <c r="AK11" s="25">
        <v>5</v>
      </c>
      <c r="AL11" s="9">
        <f t="shared" si="10"/>
        <v>10</v>
      </c>
      <c r="AM11" s="23">
        <v>7.2758839245000003E-5</v>
      </c>
      <c r="AN11" s="18">
        <f t="shared" si="11"/>
        <v>0.58823529411764708</v>
      </c>
      <c r="AO11" s="25">
        <v>5</v>
      </c>
      <c r="AP11" s="9">
        <f t="shared" si="12"/>
        <v>10</v>
      </c>
      <c r="AQ11" s="23">
        <v>1.2403864756199999E-4</v>
      </c>
      <c r="AR11" s="18">
        <f t="shared" si="13"/>
        <v>1.1111111111111112</v>
      </c>
    </row>
    <row r="12" spans="2:44" x14ac:dyDescent="0.2">
      <c r="B12">
        <v>700</v>
      </c>
      <c r="C12" s="1">
        <v>3.14700239173E-5</v>
      </c>
      <c r="D12" s="1">
        <v>2.3595651054999998E-5</v>
      </c>
      <c r="E12" s="1">
        <v>2.3413634583346399E-5</v>
      </c>
      <c r="H12" s="6">
        <v>700</v>
      </c>
      <c r="I12" s="9">
        <v>2.2262863227199998E-5</v>
      </c>
      <c r="J12" s="9">
        <v>2.2186481572500001E-5</v>
      </c>
      <c r="K12" s="9">
        <v>2.2283436219300001E-5</v>
      </c>
      <c r="L12" s="9">
        <v>2.22362437328E-5</v>
      </c>
      <c r="M12" s="10">
        <v>2.2264511914399998E-5</v>
      </c>
      <c r="O12" s="2">
        <v>3</v>
      </c>
      <c r="P12">
        <f t="shared" si="1"/>
        <v>6</v>
      </c>
      <c r="Q12" s="9">
        <v>7.2125658654999998E-5</v>
      </c>
      <c r="R12" s="9">
        <v>1</v>
      </c>
      <c r="S12" s="20">
        <v>7.9956657840699996E-5</v>
      </c>
      <c r="T12" s="18">
        <f t="shared" si="2"/>
        <v>0.2</v>
      </c>
      <c r="U12" s="25">
        <v>10</v>
      </c>
      <c r="V12" s="9">
        <f t="shared" si="3"/>
        <v>20</v>
      </c>
      <c r="W12" s="23">
        <v>7.2370613169799996E-5</v>
      </c>
      <c r="X12" s="18">
        <f t="shared" si="4"/>
        <v>0.4</v>
      </c>
      <c r="Y12" s="25">
        <v>10</v>
      </c>
      <c r="Z12" s="9">
        <f t="shared" si="5"/>
        <v>20</v>
      </c>
      <c r="AA12" s="23">
        <v>7.2186363354500001E-5</v>
      </c>
      <c r="AB12" s="18">
        <f t="shared" si="6"/>
        <v>0.58823529411764708</v>
      </c>
      <c r="AC12" s="25">
        <v>10</v>
      </c>
      <c r="AD12" s="9">
        <f t="shared" si="7"/>
        <v>20</v>
      </c>
      <c r="AE12" s="23">
        <v>7.2454168419700001E-5</v>
      </c>
      <c r="AF12" s="18">
        <f t="shared" si="8"/>
        <v>0.51282051282051277</v>
      </c>
      <c r="AG12" s="25">
        <v>10</v>
      </c>
      <c r="AH12" s="9">
        <f t="shared" si="9"/>
        <v>20</v>
      </c>
      <c r="AI12" s="23">
        <v>7.32342141175E-5</v>
      </c>
      <c r="AJ12" s="18">
        <f t="shared" si="0"/>
        <v>0.90909090909090906</v>
      </c>
      <c r="AK12" s="25">
        <v>6</v>
      </c>
      <c r="AL12" s="9">
        <f t="shared" si="10"/>
        <v>12</v>
      </c>
      <c r="AM12" s="23">
        <v>7.5414406520000002E-5</v>
      </c>
      <c r="AN12" s="18">
        <f t="shared" si="11"/>
        <v>0.70588235294117652</v>
      </c>
      <c r="AO12" s="25">
        <v>6</v>
      </c>
      <c r="AP12" s="9">
        <f t="shared" si="12"/>
        <v>12</v>
      </c>
      <c r="AQ12" s="23"/>
      <c r="AR12" s="18">
        <f t="shared" si="13"/>
        <v>1.3333333333333333</v>
      </c>
    </row>
    <row r="13" spans="2:44" ht="17" thickBot="1" x14ac:dyDescent="0.25">
      <c r="B13">
        <v>1000</v>
      </c>
      <c r="C13" s="1">
        <v>2.77531638766E-5</v>
      </c>
      <c r="D13" s="1">
        <v>1.7941914534300001E-5</v>
      </c>
      <c r="E13" s="1">
        <v>1.78856118119E-5</v>
      </c>
      <c r="H13" s="11">
        <v>1000</v>
      </c>
      <c r="I13" s="12">
        <v>1.6930669194299999E-5</v>
      </c>
      <c r="J13" s="12">
        <v>1.69951493026E-5</v>
      </c>
      <c r="K13" s="12">
        <v>1.70048472732E-5</v>
      </c>
      <c r="L13" s="12">
        <v>1.6910370486599999E-5</v>
      </c>
      <c r="M13" s="13">
        <v>1.6932510816399999E-5</v>
      </c>
      <c r="O13" s="2">
        <v>4</v>
      </c>
      <c r="P13">
        <f t="shared" si="1"/>
        <v>8</v>
      </c>
      <c r="Q13" s="9">
        <v>7.2125658654999998E-5</v>
      </c>
      <c r="R13" s="9">
        <v>1</v>
      </c>
      <c r="S13" s="20">
        <v>7.1577142412200003E-5</v>
      </c>
      <c r="T13" s="18">
        <f t="shared" si="2"/>
        <v>0.26666666666666666</v>
      </c>
      <c r="U13" s="25">
        <v>12.5</v>
      </c>
      <c r="V13" s="9">
        <f t="shared" si="3"/>
        <v>25</v>
      </c>
      <c r="W13" s="23">
        <v>7.2286991225600005E-5</v>
      </c>
      <c r="X13" s="18">
        <f t="shared" si="4"/>
        <v>0.5</v>
      </c>
      <c r="Y13" s="25">
        <v>12.5</v>
      </c>
      <c r="Z13" s="9">
        <f t="shared" si="5"/>
        <v>25</v>
      </c>
      <c r="AA13" s="23">
        <v>7.2798958622500001E-5</v>
      </c>
      <c r="AB13" s="18">
        <f t="shared" si="6"/>
        <v>0.73529411764705888</v>
      </c>
      <c r="AC13" s="25">
        <v>12.5</v>
      </c>
      <c r="AD13" s="9">
        <f t="shared" si="7"/>
        <v>25</v>
      </c>
      <c r="AE13" s="23">
        <v>7.2828711435299996E-5</v>
      </c>
      <c r="AF13" s="18">
        <f t="shared" si="8"/>
        <v>0.64102564102564108</v>
      </c>
      <c r="AG13" s="25">
        <v>10.5</v>
      </c>
      <c r="AH13" s="9">
        <f t="shared" si="9"/>
        <v>21</v>
      </c>
      <c r="AI13" s="23">
        <v>7.2473365255899997E-5</v>
      </c>
      <c r="AJ13" s="18">
        <f t="shared" si="0"/>
        <v>0.95454545454545459</v>
      </c>
      <c r="AK13" s="25">
        <v>7</v>
      </c>
      <c r="AL13" s="9">
        <f t="shared" si="10"/>
        <v>14</v>
      </c>
      <c r="AM13" s="23">
        <v>7.7206593519800004E-5</v>
      </c>
      <c r="AN13" s="18">
        <f t="shared" si="11"/>
        <v>0.82352941176470584</v>
      </c>
      <c r="AO13" s="25">
        <v>7</v>
      </c>
      <c r="AP13" s="9">
        <f t="shared" si="12"/>
        <v>14</v>
      </c>
      <c r="AQ13" s="23">
        <v>1.81577741726E-4</v>
      </c>
      <c r="AR13" s="18">
        <f t="shared" si="13"/>
        <v>1.5555555555555556</v>
      </c>
    </row>
    <row r="14" spans="2:44" x14ac:dyDescent="0.2">
      <c r="O14" s="2">
        <v>5</v>
      </c>
      <c r="P14">
        <f t="shared" si="1"/>
        <v>10</v>
      </c>
      <c r="Q14" s="9">
        <v>7.2125658654999998E-5</v>
      </c>
      <c r="R14" s="9">
        <v>1</v>
      </c>
      <c r="S14" s="20">
        <v>7.0404230849000003E-5</v>
      </c>
      <c r="T14" s="18">
        <f t="shared" si="2"/>
        <v>0.33333333333333331</v>
      </c>
      <c r="U14" s="25">
        <v>14</v>
      </c>
      <c r="V14" s="9">
        <f t="shared" si="3"/>
        <v>28</v>
      </c>
      <c r="W14" s="23">
        <v>7.2452961700200002E-5</v>
      </c>
      <c r="X14" s="18">
        <f t="shared" si="4"/>
        <v>0.56000000000000005</v>
      </c>
      <c r="Y14" s="25">
        <v>14</v>
      </c>
      <c r="Z14" s="9">
        <f t="shared" si="5"/>
        <v>28</v>
      </c>
      <c r="AA14" s="23">
        <v>7.1381315978799996E-5</v>
      </c>
      <c r="AB14" s="18">
        <f t="shared" si="6"/>
        <v>0.82352941176470584</v>
      </c>
      <c r="AC14" s="25">
        <v>14</v>
      </c>
      <c r="AD14" s="9">
        <f t="shared" si="7"/>
        <v>28</v>
      </c>
      <c r="AE14" s="23">
        <v>7.2182842548399994E-5</v>
      </c>
      <c r="AF14" s="18">
        <f t="shared" si="8"/>
        <v>0.71794871794871795</v>
      </c>
      <c r="AG14" s="32">
        <v>11</v>
      </c>
      <c r="AH14" s="34">
        <f t="shared" si="9"/>
        <v>22</v>
      </c>
      <c r="AI14" s="29">
        <v>6.9211906141400004E-5</v>
      </c>
      <c r="AJ14" s="33">
        <f t="shared" si="0"/>
        <v>1</v>
      </c>
      <c r="AK14" s="25">
        <v>8</v>
      </c>
      <c r="AL14" s="9">
        <f t="shared" si="10"/>
        <v>16</v>
      </c>
      <c r="AM14" s="34">
        <v>8.0844990039499994E-5</v>
      </c>
      <c r="AN14" s="33">
        <f t="shared" si="11"/>
        <v>0.94117647058823528</v>
      </c>
      <c r="AO14" s="25">
        <v>8</v>
      </c>
      <c r="AP14" s="9">
        <f t="shared" si="12"/>
        <v>16</v>
      </c>
      <c r="AQ14" s="34"/>
      <c r="AR14" s="18">
        <f t="shared" si="13"/>
        <v>1.7777777777777777</v>
      </c>
    </row>
    <row r="15" spans="2:44" x14ac:dyDescent="0.2">
      <c r="O15" s="2">
        <v>7</v>
      </c>
      <c r="P15">
        <f t="shared" si="1"/>
        <v>14</v>
      </c>
      <c r="Q15" s="9">
        <v>7.2125658654999998E-5</v>
      </c>
      <c r="R15" s="9">
        <v>1</v>
      </c>
      <c r="S15" s="20">
        <v>7.2241782535199998E-5</v>
      </c>
      <c r="T15" s="18">
        <f t="shared" si="2"/>
        <v>0.46666666666666667</v>
      </c>
      <c r="U15" s="25">
        <v>15</v>
      </c>
      <c r="V15" s="9">
        <f t="shared" si="3"/>
        <v>30</v>
      </c>
      <c r="W15" s="23">
        <v>7.2610685026200001E-5</v>
      </c>
      <c r="X15" s="18">
        <f t="shared" si="4"/>
        <v>0.6</v>
      </c>
      <c r="Y15" s="25">
        <v>15</v>
      </c>
      <c r="Z15" s="9">
        <f t="shared" si="5"/>
        <v>30</v>
      </c>
      <c r="AA15" s="23">
        <v>7.0610044653299995E-5</v>
      </c>
      <c r="AB15" s="18">
        <f t="shared" si="6"/>
        <v>0.88235294117647056</v>
      </c>
      <c r="AC15" s="25">
        <v>15</v>
      </c>
      <c r="AD15" s="9">
        <f t="shared" si="7"/>
        <v>30</v>
      </c>
      <c r="AE15" s="23">
        <v>7.2249573136800002E-5</v>
      </c>
      <c r="AF15" s="18">
        <f t="shared" si="8"/>
        <v>0.76923076923076927</v>
      </c>
      <c r="AG15" s="25">
        <v>12.5</v>
      </c>
      <c r="AH15" s="9">
        <f t="shared" si="9"/>
        <v>25</v>
      </c>
      <c r="AI15" s="23">
        <v>4.6871783857400001E-5</v>
      </c>
      <c r="AJ15" s="18">
        <f t="shared" si="0"/>
        <v>1.1363636363636365</v>
      </c>
      <c r="AK15" s="25">
        <v>9</v>
      </c>
      <c r="AL15" s="9">
        <f t="shared" si="10"/>
        <v>18</v>
      </c>
      <c r="AM15" s="34">
        <v>6.5053031403900004E-5</v>
      </c>
      <c r="AN15" s="33">
        <f t="shared" si="11"/>
        <v>1.0588235294117647</v>
      </c>
      <c r="AO15" s="25">
        <v>9</v>
      </c>
      <c r="AP15" s="9">
        <f t="shared" si="12"/>
        <v>18</v>
      </c>
      <c r="AQ15" s="34"/>
      <c r="AR15" s="18">
        <f t="shared" si="13"/>
        <v>2</v>
      </c>
    </row>
    <row r="16" spans="2:44" x14ac:dyDescent="0.2">
      <c r="J16" s="1"/>
      <c r="K16" s="1"/>
      <c r="O16" s="2">
        <v>8</v>
      </c>
      <c r="P16">
        <f t="shared" si="1"/>
        <v>16</v>
      </c>
      <c r="Q16" s="9">
        <v>7.2125658654999998E-5</v>
      </c>
      <c r="R16" s="9">
        <v>1</v>
      </c>
      <c r="S16" s="20">
        <v>7.2578885796300007E-5</v>
      </c>
      <c r="T16" s="18">
        <f t="shared" si="2"/>
        <v>0.53333333333333333</v>
      </c>
      <c r="U16" s="25">
        <v>17</v>
      </c>
      <c r="V16" s="9">
        <f t="shared" si="3"/>
        <v>34</v>
      </c>
      <c r="W16" s="23">
        <v>7.3184620010899998E-5</v>
      </c>
      <c r="X16" s="18">
        <f t="shared" si="4"/>
        <v>0.68</v>
      </c>
      <c r="Y16" s="25">
        <v>16</v>
      </c>
      <c r="Z16" s="9">
        <f t="shared" si="5"/>
        <v>32</v>
      </c>
      <c r="AA16" s="34">
        <v>6.9464487502300001E-5</v>
      </c>
      <c r="AB16" s="33">
        <f t="shared" si="6"/>
        <v>0.94117647058823528</v>
      </c>
      <c r="AC16" s="25">
        <v>17</v>
      </c>
      <c r="AD16" s="9">
        <f t="shared" si="7"/>
        <v>34</v>
      </c>
      <c r="AE16" s="23">
        <v>7.2526584950999995E-5</v>
      </c>
      <c r="AF16" s="18">
        <f t="shared" si="8"/>
        <v>0.87179487179487181</v>
      </c>
      <c r="AG16" s="25">
        <v>14</v>
      </c>
      <c r="AH16" s="9">
        <f t="shared" si="9"/>
        <v>28</v>
      </c>
      <c r="AI16" s="23">
        <v>1.8622236074000001E-4</v>
      </c>
      <c r="AJ16" s="18">
        <f t="shared" si="0"/>
        <v>1.2727272727272727</v>
      </c>
      <c r="AK16" s="25">
        <v>10</v>
      </c>
      <c r="AL16" s="9">
        <f t="shared" si="10"/>
        <v>20</v>
      </c>
      <c r="AM16" s="23">
        <v>1.5253447302699999E-4</v>
      </c>
      <c r="AN16" s="18">
        <f t="shared" si="11"/>
        <v>1.1764705882352942</v>
      </c>
      <c r="AO16" s="25">
        <v>10</v>
      </c>
      <c r="AP16" s="9">
        <f t="shared" si="12"/>
        <v>20</v>
      </c>
      <c r="AQ16" s="23">
        <v>1.74659647173E-4</v>
      </c>
      <c r="AR16" s="18">
        <f t="shared" si="13"/>
        <v>2.2222222222222223</v>
      </c>
    </row>
    <row r="17" spans="2:44" x14ac:dyDescent="0.2">
      <c r="B17" t="s">
        <v>0</v>
      </c>
      <c r="C17" s="1">
        <f>0.85*C8*SQRT(B8)</f>
        <v>5.4176955239500647E-4</v>
      </c>
      <c r="J17" s="1"/>
      <c r="K17" s="1"/>
      <c r="O17" s="2">
        <v>10</v>
      </c>
      <c r="P17">
        <f t="shared" si="1"/>
        <v>20</v>
      </c>
      <c r="Q17" s="9">
        <v>7.2125658654999998E-5</v>
      </c>
      <c r="R17" s="9">
        <v>1</v>
      </c>
      <c r="S17" s="20">
        <v>7.2348110743200003E-5</v>
      </c>
      <c r="T17" s="18">
        <f t="shared" si="2"/>
        <v>0.66666666666666663</v>
      </c>
      <c r="U17" s="25">
        <v>18</v>
      </c>
      <c r="V17" s="23">
        <f t="shared" si="3"/>
        <v>36</v>
      </c>
      <c r="W17" s="9">
        <v>7.3608256898499995E-5</v>
      </c>
      <c r="X17" s="18">
        <f t="shared" si="4"/>
        <v>0.72</v>
      </c>
      <c r="Y17" s="25">
        <v>17</v>
      </c>
      <c r="Z17" s="9">
        <f t="shared" si="5"/>
        <v>34</v>
      </c>
      <c r="AA17" s="23">
        <v>5.166692228E-5</v>
      </c>
      <c r="AB17" s="18">
        <f t="shared" si="6"/>
        <v>1</v>
      </c>
      <c r="AC17" s="28">
        <v>18</v>
      </c>
      <c r="AD17" s="23">
        <f t="shared" si="7"/>
        <v>36</v>
      </c>
      <c r="AE17" s="1">
        <v>7.4484748477699999E-5</v>
      </c>
      <c r="AF17" s="27">
        <f t="shared" si="8"/>
        <v>0.92307692307692313</v>
      </c>
      <c r="AG17" s="25">
        <v>15</v>
      </c>
      <c r="AH17" s="9">
        <f t="shared" si="9"/>
        <v>30</v>
      </c>
      <c r="AI17" s="23">
        <v>1.8087832451300001E-4</v>
      </c>
      <c r="AJ17" s="18">
        <f t="shared" si="0"/>
        <v>1.3636363636363635</v>
      </c>
      <c r="AK17" s="25">
        <v>12.5</v>
      </c>
      <c r="AL17" s="9">
        <f t="shared" si="10"/>
        <v>25</v>
      </c>
      <c r="AM17" s="23">
        <v>1.4998168591099999E-4</v>
      </c>
      <c r="AN17" s="18">
        <f t="shared" si="11"/>
        <v>1.4705882352941178</v>
      </c>
      <c r="AO17" s="25">
        <v>16</v>
      </c>
      <c r="AP17" s="9">
        <f t="shared" si="12"/>
        <v>32</v>
      </c>
      <c r="AQ17" s="23">
        <v>2.3262656262800001E-4</v>
      </c>
      <c r="AR17" s="18">
        <f t="shared" si="13"/>
        <v>3.5555555555555554</v>
      </c>
    </row>
    <row r="18" spans="2:44" x14ac:dyDescent="0.2">
      <c r="C18" s="1">
        <f>$C$17/SQRT(B8)</f>
        <v>6.2558159382800001E-5</v>
      </c>
      <c r="J18" s="1"/>
      <c r="K18" s="1"/>
      <c r="O18" s="2">
        <v>11</v>
      </c>
      <c r="P18">
        <f t="shared" si="1"/>
        <v>22</v>
      </c>
      <c r="Q18" s="9">
        <v>7.2125658654999998E-5</v>
      </c>
      <c r="R18" s="9">
        <v>1</v>
      </c>
      <c r="S18" s="20">
        <v>7.1962766066500003E-5</v>
      </c>
      <c r="T18" s="18">
        <f t="shared" si="2"/>
        <v>0.73333333333333328</v>
      </c>
      <c r="U18" s="25">
        <v>20</v>
      </c>
      <c r="V18" s="23">
        <f t="shared" si="3"/>
        <v>40</v>
      </c>
      <c r="W18" s="9">
        <v>7.3002349012600006E-5</v>
      </c>
      <c r="X18" s="18">
        <f t="shared" si="4"/>
        <v>0.8</v>
      </c>
      <c r="AG18" s="25">
        <v>17</v>
      </c>
      <c r="AH18" s="9">
        <f t="shared" si="9"/>
        <v>34</v>
      </c>
      <c r="AI18" s="23">
        <v>9.8469872595200003E-5</v>
      </c>
      <c r="AJ18" s="18">
        <f t="shared" si="0"/>
        <v>1.5454545454545454</v>
      </c>
      <c r="AK18" s="25"/>
      <c r="AL18" s="9"/>
      <c r="AM18" s="23"/>
      <c r="AN18" s="18"/>
    </row>
    <row r="19" spans="2:44" x14ac:dyDescent="0.2">
      <c r="C19" s="1">
        <f t="shared" ref="C19:C23" si="14">$C$17/SQRT(B9)</f>
        <v>5.417695523950065E-5</v>
      </c>
      <c r="J19" s="1"/>
      <c r="K19" s="1"/>
      <c r="O19" s="2">
        <v>12.5</v>
      </c>
      <c r="P19">
        <f t="shared" si="1"/>
        <v>25</v>
      </c>
      <c r="Q19" s="9">
        <v>7.2125658654999998E-5</v>
      </c>
      <c r="R19" s="9">
        <v>1</v>
      </c>
      <c r="S19" s="20">
        <v>7.3515062029200004E-5</v>
      </c>
      <c r="T19" s="18">
        <f t="shared" si="2"/>
        <v>0.83333333333333337</v>
      </c>
      <c r="U19" s="36">
        <v>22</v>
      </c>
      <c r="V19" s="26">
        <f t="shared" si="3"/>
        <v>44</v>
      </c>
      <c r="W19" s="31">
        <v>7.1306601592800001E-5</v>
      </c>
      <c r="X19" s="35">
        <f t="shared" si="4"/>
        <v>0.88</v>
      </c>
      <c r="AG19" s="28"/>
      <c r="AH19" s="23"/>
      <c r="AI19" s="1"/>
      <c r="AJ19" s="18"/>
      <c r="AK19" s="25"/>
      <c r="AL19" s="9"/>
      <c r="AM19" s="23"/>
      <c r="AN19" s="18"/>
    </row>
    <row r="20" spans="2:44" x14ac:dyDescent="0.2">
      <c r="C20" s="1">
        <f t="shared" si="14"/>
        <v>3.830889243389096E-5</v>
      </c>
      <c r="J20" s="1"/>
      <c r="K20" s="1"/>
      <c r="O20" s="37">
        <v>14</v>
      </c>
      <c r="P20">
        <f t="shared" si="1"/>
        <v>28</v>
      </c>
      <c r="Q20" s="9">
        <v>7.2125658654999998E-5</v>
      </c>
      <c r="R20" s="9">
        <v>1</v>
      </c>
      <c r="S20" s="30">
        <v>6.9613356932700002E-5</v>
      </c>
      <c r="T20" s="33">
        <f t="shared" si="2"/>
        <v>0.93333333333333335</v>
      </c>
      <c r="AK20" s="28"/>
      <c r="AL20" s="23"/>
      <c r="AM20" s="1"/>
      <c r="AN20" s="18"/>
    </row>
    <row r="21" spans="2:44" x14ac:dyDescent="0.2">
      <c r="C21" s="1">
        <f t="shared" si="14"/>
        <v>2.7088477619750325E-5</v>
      </c>
      <c r="J21" s="1"/>
      <c r="K21" s="1"/>
      <c r="O21" s="2">
        <v>15</v>
      </c>
      <c r="P21">
        <f t="shared" si="1"/>
        <v>30</v>
      </c>
      <c r="Q21" s="9">
        <v>7.2125658654999998E-5</v>
      </c>
      <c r="R21" s="9">
        <v>1</v>
      </c>
      <c r="S21" s="20">
        <v>5.4842225129600002E-5</v>
      </c>
      <c r="T21" s="18">
        <f t="shared" si="2"/>
        <v>1</v>
      </c>
    </row>
    <row r="22" spans="2:44" x14ac:dyDescent="0.2">
      <c r="C22" s="1">
        <f t="shared" si="14"/>
        <v>2.0476964336342355E-5</v>
      </c>
      <c r="O22" s="2">
        <v>17</v>
      </c>
      <c r="P22">
        <f t="shared" si="1"/>
        <v>34</v>
      </c>
      <c r="Q22" s="9">
        <v>7.2125658654999998E-5</v>
      </c>
      <c r="R22" s="9">
        <v>1</v>
      </c>
      <c r="S22" s="21">
        <v>3.2144719436899997E-5</v>
      </c>
      <c r="T22" s="19">
        <f t="shared" si="2"/>
        <v>1.1333333333333333</v>
      </c>
    </row>
    <row r="23" spans="2:44" x14ac:dyDescent="0.2">
      <c r="C23" s="1">
        <f t="shared" si="14"/>
        <v>1.7132257524981511E-5</v>
      </c>
      <c r="O23" s="2">
        <v>24</v>
      </c>
      <c r="P23">
        <f t="shared" si="1"/>
        <v>48</v>
      </c>
      <c r="Q23" s="9">
        <v>7.2125658654999998E-5</v>
      </c>
      <c r="R23" s="9">
        <v>1</v>
      </c>
      <c r="T23" s="27">
        <f t="shared" si="2"/>
        <v>1.6</v>
      </c>
    </row>
    <row r="24" spans="2:44" x14ac:dyDescent="0.2">
      <c r="O24" s="2"/>
      <c r="Q24" s="9"/>
      <c r="R24" s="9"/>
    </row>
    <row r="25" spans="2:44" x14ac:dyDescent="0.2">
      <c r="B25" t="s">
        <v>6</v>
      </c>
      <c r="C25" s="1">
        <f>0.9*C8*B8</f>
        <v>4.9678538333399998E-3</v>
      </c>
      <c r="Q25" s="9"/>
      <c r="R25" s="9"/>
    </row>
    <row r="26" spans="2:44" x14ac:dyDescent="0.2">
      <c r="C26" s="1">
        <f>$C$25/B8</f>
        <v>6.6238051111200001E-5</v>
      </c>
    </row>
    <row r="27" spans="2:44" x14ac:dyDescent="0.2">
      <c r="C27" s="1">
        <f t="shared" ref="C27:C31" si="15">$C$25/B9</f>
        <v>4.9678538333400001E-5</v>
      </c>
    </row>
    <row r="28" spans="2:44" x14ac:dyDescent="0.2">
      <c r="C28" s="1">
        <f t="shared" si="15"/>
        <v>2.48392691667E-5</v>
      </c>
    </row>
    <row r="29" spans="2:44" x14ac:dyDescent="0.2">
      <c r="C29" s="1">
        <f t="shared" si="15"/>
        <v>1.241963458335E-5</v>
      </c>
    </row>
    <row r="30" spans="2:44" x14ac:dyDescent="0.2">
      <c r="C30" s="1">
        <f t="shared" si="15"/>
        <v>7.0969340476285714E-6</v>
      </c>
    </row>
    <row r="31" spans="2:44" x14ac:dyDescent="0.2">
      <c r="C31" s="1">
        <f t="shared" si="15"/>
        <v>4.9678538333399999E-6</v>
      </c>
    </row>
    <row r="87" spans="1:5" x14ac:dyDescent="0.2">
      <c r="A87">
        <v>75</v>
      </c>
      <c r="B87" s="1">
        <v>8.8404490766999999E-5</v>
      </c>
      <c r="C87" s="1">
        <v>7.9164207272520399E-5</v>
      </c>
      <c r="D87">
        <v>50.1166838018747</v>
      </c>
      <c r="E87">
        <v>9.8805524616790006E-5</v>
      </c>
    </row>
    <row r="88" spans="1:5" x14ac:dyDescent="0.2">
      <c r="A88">
        <v>100</v>
      </c>
      <c r="B88" s="1">
        <v>7.5934634292800001E-5</v>
      </c>
      <c r="C88" s="1">
        <v>6.8545180372523194E-5</v>
      </c>
      <c r="D88">
        <v>74.710033216950293</v>
      </c>
      <c r="E88">
        <v>8.0254883779354801E-5</v>
      </c>
    </row>
    <row r="89" spans="1:5" x14ac:dyDescent="0.2">
      <c r="A89">
        <v>200</v>
      </c>
      <c r="B89" s="1">
        <v>5.4436073496399998E-5</v>
      </c>
      <c r="C89" s="1">
        <v>4.8461488897385299E-5</v>
      </c>
      <c r="D89">
        <v>177.65495686474</v>
      </c>
      <c r="E89">
        <v>5.2406298314537399E-5</v>
      </c>
    </row>
    <row r="90" spans="1:5" x14ac:dyDescent="0.2">
      <c r="A90">
        <v>400</v>
      </c>
      <c r="B90" s="1">
        <v>3.42953980609E-5</v>
      </c>
      <c r="C90" s="1">
        <v>3.4266974410908102E-5</v>
      </c>
      <c r="D90">
        <v>250.89449253830699</v>
      </c>
      <c r="E90">
        <v>4.5789564093343499E-5</v>
      </c>
    </row>
    <row r="91" spans="1:5" x14ac:dyDescent="0.2">
      <c r="A91">
        <v>700</v>
      </c>
      <c r="B91" s="1">
        <v>2.7198380515999999E-5</v>
      </c>
      <c r="C91" s="1">
        <v>2.5903569346504301E-5</v>
      </c>
      <c r="D91">
        <v>349.52845553185699</v>
      </c>
      <c r="E91">
        <v>3.7577269528716901E-5</v>
      </c>
    </row>
    <row r="92" spans="1:5" x14ac:dyDescent="0.2">
      <c r="A92">
        <v>1000</v>
      </c>
      <c r="B92" s="1">
        <v>2.0753704690100001E-5</v>
      </c>
      <c r="C92" s="1">
        <v>2.1672584090196699E-5</v>
      </c>
      <c r="D92">
        <v>452.05810658457102</v>
      </c>
      <c r="E92">
        <v>3.4585762532687602E-5</v>
      </c>
    </row>
    <row r="93" spans="1:5" x14ac:dyDescent="0.2">
      <c r="D93">
        <v>549.93993815270403</v>
      </c>
      <c r="E93">
        <v>2.63740327540453E-5</v>
      </c>
    </row>
    <row r="94" spans="1:5" x14ac:dyDescent="0.2">
      <c r="D94">
        <v>651.565823909198</v>
      </c>
      <c r="E94">
        <v>3.1509465620012903E-5</v>
      </c>
    </row>
    <row r="95" spans="1:5" x14ac:dyDescent="0.2">
      <c r="D95">
        <v>751.109405462925</v>
      </c>
      <c r="E95">
        <v>3.0547495311985597E-5</v>
      </c>
    </row>
    <row r="96" spans="1:5" x14ac:dyDescent="0.2">
      <c r="D96">
        <v>854.05472401369104</v>
      </c>
      <c r="E96">
        <v>2.6126118170806701E-5</v>
      </c>
    </row>
    <row r="97" spans="4:5" x14ac:dyDescent="0.2">
      <c r="D97">
        <v>964.58465921610696</v>
      </c>
      <c r="E97">
        <v>2.28159114467345E-5</v>
      </c>
    </row>
    <row r="98" spans="4:5" x14ac:dyDescent="0.2">
      <c r="D98">
        <v>1045.8944540156899</v>
      </c>
      <c r="E98">
        <v>1.81361157752333E-5</v>
      </c>
    </row>
    <row r="99" spans="4:5" x14ac:dyDescent="0.2">
      <c r="D99">
        <v>1205.53384904374</v>
      </c>
      <c r="E99">
        <v>1.6173259257340499E-5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UPM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Vaquero Guisasola</dc:creator>
  <cp:lastModifiedBy>Usuario de Microsoft Office</cp:lastModifiedBy>
  <dcterms:created xsi:type="dcterms:W3CDTF">2017-06-14T21:40:42Z</dcterms:created>
  <dcterms:modified xsi:type="dcterms:W3CDTF">2017-07-19T08:44:07Z</dcterms:modified>
</cp:coreProperties>
</file>