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OneDrive - McGill University\Semester 2\Decision Analytics\Optimization Project\"/>
    </mc:Choice>
  </mc:AlternateContent>
  <xr:revisionPtr revIDLastSave="2" documentId="13_ncr:1_{F3B78DAD-5307-420B-972C-94B13EE35913}" xr6:coauthVersionLast="45" xr6:coauthVersionMax="45" xr10:uidLastSave="{006905F7-D8E7-4033-A0D0-4018B5A4BE21}"/>
  <bookViews>
    <workbookView xWindow="-110" yWindow="-110" windowWidth="19420" windowHeight="10420" tabRatio="835" activeTab="1" xr2:uid="{C0BFCC0D-E838-414F-9A3F-9F282367E603}"/>
  </bookViews>
  <sheets>
    <sheet name="References" sheetId="1" r:id="rId1"/>
    <sheet name=" Parking Problem - p1" sheetId="15" r:id="rId2"/>
    <sheet name=" Parking Problem - p2" sheetId="16" r:id="rId3"/>
    <sheet name=" Parking Problem - p3" sheetId="17" r:id="rId4"/>
  </sheets>
  <definedNames>
    <definedName name="solver_adj" localSheetId="1" hidden="1">' Parking Problem - p1'!$B$3:$F$8</definedName>
    <definedName name="solver_adj" localSheetId="2" hidden="1">' Parking Problem - p2'!$B$3:$F$8</definedName>
    <definedName name="solver_adj" localSheetId="3" hidden="1">' Parking Problem - p3'!$B$3:$F$8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' Parking Problem - p1'!$B$13</definedName>
    <definedName name="solver_lhs1" localSheetId="2" hidden="1">' Parking Problem - p2'!$B$13</definedName>
    <definedName name="solver_lhs1" localSheetId="3" hidden="1">' Parking Problem - p3'!$B$13</definedName>
    <definedName name="solver_lhs2" localSheetId="1" hidden="1">' Parking Problem - p1'!$B$15:$B$19</definedName>
    <definedName name="solver_lhs2" localSheetId="2" hidden="1">' Parking Problem - p2'!$B$15:$B$19</definedName>
    <definedName name="solver_lhs2" localSheetId="3" hidden="1">' Parking Problem - p3'!$B$15:$B$19</definedName>
    <definedName name="solver_lhs3" localSheetId="1" hidden="1">' Parking Problem - p1'!$B$21:$B$25</definedName>
    <definedName name="solver_lhs3" localSheetId="2" hidden="1">' Parking Problem - p2'!$B$21:$B$25</definedName>
    <definedName name="solver_lhs3" localSheetId="3" hidden="1">' Parking Problem - p3'!$B$21:$B$25</definedName>
    <definedName name="solver_lhs4" localSheetId="1" hidden="1">' Parking Problem - p1'!$B$27:$B$31</definedName>
    <definedName name="solver_lhs4" localSheetId="2" hidden="1">' Parking Problem - p2'!$B$27:$B$31</definedName>
    <definedName name="solver_lhs4" localSheetId="3" hidden="1">' Parking Problem - p3'!$B$27:$B$31</definedName>
    <definedName name="solver_lhs5" localSheetId="1" hidden="1">' Parking Problem - p1'!$B$32</definedName>
    <definedName name="solver_lhs5" localSheetId="2" hidden="1">' Parking Problem - p2'!$B$32</definedName>
    <definedName name="solver_lhs5" localSheetId="3" hidden="1">' Parking Problem - p3'!$B$32</definedName>
    <definedName name="solver_lhs6" localSheetId="1" hidden="1">' Parking Problem - p1'!$B$3:$F$8</definedName>
    <definedName name="solver_lhs6" localSheetId="2" hidden="1">' Parking Problem - p2'!$B$3:$F$8</definedName>
    <definedName name="solver_lhs6" localSheetId="3" hidden="1">' Parking Problem - p3'!$B$3:$F$8</definedName>
    <definedName name="solver_lhs7" localSheetId="1" hidden="1">' Parking Problem - p1'!$F$17:$J$19</definedName>
    <definedName name="solver_lhs7" localSheetId="2" hidden="1">' Parking Problem - p2'!$F$17:$J$19</definedName>
    <definedName name="solver_lhs7" localSheetId="3" hidden="1">' Parking Problem - p3'!$F$17:$J$19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6</definedName>
    <definedName name="solver_num" localSheetId="2" hidden="1">6</definedName>
    <definedName name="solver_num" localSheetId="3" hidden="1">6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' Parking Problem - p1'!$B$10</definedName>
    <definedName name="solver_opt" localSheetId="2" hidden="1">' Parking Problem - p2'!$B$10</definedName>
    <definedName name="solver_opt" localSheetId="3" hidden="1">' Parking Problem - p3'!$B$10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4" localSheetId="1" hidden="1">1</definedName>
    <definedName name="solver_rel4" localSheetId="2" hidden="1">1</definedName>
    <definedName name="solver_rel4" localSheetId="3" hidden="1">1</definedName>
    <definedName name="solver_rel5" localSheetId="1" hidden="1">2</definedName>
    <definedName name="solver_rel5" localSheetId="2" hidden="1">2</definedName>
    <definedName name="solver_rel5" localSheetId="3" hidden="1">2</definedName>
    <definedName name="solver_rel6" localSheetId="1" hidden="1">4</definedName>
    <definedName name="solver_rel6" localSheetId="2" hidden="1">4</definedName>
    <definedName name="solver_rel6" localSheetId="3" hidden="1">4</definedName>
    <definedName name="solver_rel7" localSheetId="1" hidden="1">1</definedName>
    <definedName name="solver_rel7" localSheetId="2" hidden="1">1</definedName>
    <definedName name="solver_rel7" localSheetId="3" hidden="1">1</definedName>
    <definedName name="solver_rhs1" localSheetId="1" hidden="1">' Parking Problem - p1'!$D$13</definedName>
    <definedName name="solver_rhs1" localSheetId="2" hidden="1">' Parking Problem - p2'!$D$13</definedName>
    <definedName name="solver_rhs1" localSheetId="3" hidden="1">' Parking Problem - p3'!$D$13</definedName>
    <definedName name="solver_rhs2" localSheetId="1" hidden="1">' Parking Problem - p1'!$D$15:$D$19</definedName>
    <definedName name="solver_rhs2" localSheetId="2" hidden="1">' Parking Problem - p2'!$D$15:$D$19</definedName>
    <definedName name="solver_rhs2" localSheetId="3" hidden="1">' Parking Problem - p3'!$D$15:$D$19</definedName>
    <definedName name="solver_rhs3" localSheetId="1" hidden="1">' Parking Problem - p1'!$D$21:$D$25</definedName>
    <definedName name="solver_rhs3" localSheetId="2" hidden="1">' Parking Problem - p2'!$D$21:$D$25</definedName>
    <definedName name="solver_rhs3" localSheetId="3" hidden="1">' Parking Problem - p3'!$D$21:$D$25</definedName>
    <definedName name="solver_rhs4" localSheetId="1" hidden="1">' Parking Problem - p1'!$D$27:$D$31</definedName>
    <definedName name="solver_rhs4" localSheetId="2" hidden="1">' Parking Problem - p2'!$D$27:$D$31</definedName>
    <definedName name="solver_rhs4" localSheetId="3" hidden="1">' Parking Problem - p3'!$D$27:$D$31</definedName>
    <definedName name="solver_rhs5" localSheetId="1" hidden="1">' Parking Problem - p1'!$D$32</definedName>
    <definedName name="solver_rhs5" localSheetId="2" hidden="1">' Parking Problem - p2'!$D$32</definedName>
    <definedName name="solver_rhs5" localSheetId="3" hidden="1">' Parking Problem - p3'!$D$32</definedName>
    <definedName name="solver_rhs6" localSheetId="1" hidden="1">integer</definedName>
    <definedName name="solver_rhs6" localSheetId="2" hidden="1">integer</definedName>
    <definedName name="solver_rhs6" localSheetId="3" hidden="1">integer</definedName>
    <definedName name="solver_rhs7" localSheetId="1" hidden="1">' Parking Problem - p1'!$L$17:$P$19</definedName>
    <definedName name="solver_rhs7" localSheetId="2" hidden="1">' Parking Problem - p2'!$L$17:$P$19</definedName>
    <definedName name="solver_rhs7" localSheetId="3" hidden="1">' Parking Problem - p3'!$L$17:$P$19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</definedName>
    <definedName name="solver_tol" localSheetId="2" hidden="1">0</definedName>
    <definedName name="solver_tol" localSheetId="3" hidden="1">0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7" l="1"/>
  <c r="B32" i="17"/>
  <c r="D31" i="17"/>
  <c r="B31" i="17"/>
  <c r="D30" i="17"/>
  <c r="B30" i="17"/>
  <c r="D29" i="17"/>
  <c r="B29" i="17"/>
  <c r="D28" i="17"/>
  <c r="B28" i="17"/>
  <c r="D27" i="17"/>
  <c r="B27" i="17"/>
  <c r="B25" i="17"/>
  <c r="B24" i="17"/>
  <c r="B23" i="17"/>
  <c r="B22" i="17"/>
  <c r="B21" i="17"/>
  <c r="B19" i="17"/>
  <c r="B18" i="17"/>
  <c r="B17" i="17"/>
  <c r="B16" i="17"/>
  <c r="B15" i="17"/>
  <c r="D13" i="17"/>
  <c r="D24" i="17"/>
  <c r="B10" i="17"/>
  <c r="L7" i="17"/>
  <c r="K7" i="17"/>
  <c r="J7" i="17"/>
  <c r="B13" i="17" s="1"/>
  <c r="I7" i="17"/>
  <c r="H7" i="17"/>
  <c r="B13" i="16"/>
  <c r="J12" i="16"/>
  <c r="D24" i="16" s="1"/>
  <c r="B32" i="16"/>
  <c r="D31" i="16"/>
  <c r="B31" i="16"/>
  <c r="D30" i="16"/>
  <c r="B30" i="16"/>
  <c r="D29" i="16"/>
  <c r="B29" i="16"/>
  <c r="D28" i="16"/>
  <c r="B28" i="16"/>
  <c r="D27" i="16"/>
  <c r="B27" i="16"/>
  <c r="B25" i="16"/>
  <c r="B24" i="16"/>
  <c r="B23" i="16"/>
  <c r="B22" i="16"/>
  <c r="B21" i="16"/>
  <c r="B19" i="16"/>
  <c r="B18" i="16"/>
  <c r="B17" i="16"/>
  <c r="B16" i="16"/>
  <c r="B15" i="16"/>
  <c r="D13" i="16"/>
  <c r="B10" i="16"/>
  <c r="L7" i="16"/>
  <c r="K7" i="16"/>
  <c r="J7" i="16"/>
  <c r="I7" i="16"/>
  <c r="H7" i="16"/>
  <c r="J12" i="15"/>
  <c r="D24" i="15" s="1"/>
  <c r="B13" i="15"/>
  <c r="B32" i="15"/>
  <c r="D31" i="15"/>
  <c r="B31" i="15"/>
  <c r="D30" i="15"/>
  <c r="B30" i="15"/>
  <c r="D29" i="15"/>
  <c r="B29" i="15"/>
  <c r="D28" i="15"/>
  <c r="B28" i="15"/>
  <c r="D27" i="15"/>
  <c r="B27" i="15"/>
  <c r="B25" i="15"/>
  <c r="B24" i="15"/>
  <c r="B23" i="15"/>
  <c r="B22" i="15"/>
  <c r="B21" i="15"/>
  <c r="B19" i="15"/>
  <c r="B18" i="15"/>
  <c r="B17" i="15"/>
  <c r="B16" i="15"/>
  <c r="B15" i="15"/>
  <c r="D13" i="15"/>
  <c r="B10" i="15"/>
  <c r="L7" i="15"/>
  <c r="K7" i="15"/>
  <c r="J7" i="15"/>
  <c r="I7" i="15"/>
  <c r="H7" i="15"/>
  <c r="D15" i="17" l="1"/>
  <c r="D17" i="17"/>
  <c r="D18" i="17"/>
  <c r="D19" i="17"/>
  <c r="D21" i="17"/>
  <c r="D23" i="17"/>
  <c r="D25" i="17"/>
  <c r="D16" i="17"/>
  <c r="D22" i="17"/>
  <c r="D15" i="16"/>
  <c r="D17" i="16"/>
  <c r="D18" i="16"/>
  <c r="D19" i="16"/>
  <c r="D21" i="16"/>
  <c r="D23" i="16"/>
  <c r="D25" i="16"/>
  <c r="D16" i="16"/>
  <c r="D22" i="16"/>
  <c r="D15" i="15"/>
  <c r="D17" i="15"/>
  <c r="D18" i="15"/>
  <c r="D19" i="15"/>
  <c r="D21" i="15"/>
  <c r="D23" i="15"/>
  <c r="D25" i="15"/>
  <c r="D16" i="15"/>
  <c r="D22" i="15"/>
</calcChain>
</file>

<file path=xl/sharedStrings.xml><?xml version="1.0" encoding="utf-8"?>
<sst xmlns="http://schemas.openxmlformats.org/spreadsheetml/2006/main" count="212" uniqueCount="50">
  <si>
    <t>Parking Regulation</t>
  </si>
  <si>
    <t>Dimensions</t>
  </si>
  <si>
    <t>A1</t>
  </si>
  <si>
    <t>A2</t>
  </si>
  <si>
    <t>B1</t>
  </si>
  <si>
    <t>B2</t>
  </si>
  <si>
    <t>C1</t>
  </si>
  <si>
    <t>C2</t>
  </si>
  <si>
    <t>C3</t>
  </si>
  <si>
    <t>E</t>
  </si>
  <si>
    <t>F1</t>
  </si>
  <si>
    <t>D</t>
  </si>
  <si>
    <t>F2</t>
  </si>
  <si>
    <t>F3</t>
  </si>
  <si>
    <t>Decision Variables</t>
  </si>
  <si>
    <t># of full interior</t>
  </si>
  <si>
    <t># of full exterior</t>
  </si>
  <si>
    <t># of exterior</t>
  </si>
  <si>
    <t># of parking slots in full interior</t>
  </si>
  <si>
    <t># of parking slots in full exterior</t>
  </si>
  <si>
    <t># of parking slots in exterior</t>
  </si>
  <si>
    <t xml:space="preserve">Objective Function </t>
  </si>
  <si>
    <t>Constraints</t>
  </si>
  <si>
    <t>Cant exeed width of parking lot</t>
  </si>
  <si>
    <t>&lt;=</t>
  </si>
  <si>
    <t>Degree 30</t>
  </si>
  <si>
    <t>Degree 45</t>
  </si>
  <si>
    <t>Degree 60</t>
  </si>
  <si>
    <t>Degree 90</t>
  </si>
  <si>
    <t>Degree 75</t>
  </si>
  <si>
    <t>Length of full interior alley</t>
  </si>
  <si>
    <t>Length of full Exterior alley</t>
  </si>
  <si>
    <t>Lenght of exterior alley</t>
  </si>
  <si>
    <t>Description</t>
  </si>
  <si>
    <t>The full interior cannot exceed a certain L'</t>
  </si>
  <si>
    <t>For 30 Degrees</t>
  </si>
  <si>
    <t>A2 - refer to sheet 1</t>
  </si>
  <si>
    <t>For 45 Degrees</t>
  </si>
  <si>
    <t>For 60 Degrees</t>
  </si>
  <si>
    <t>For 75 Degrees</t>
  </si>
  <si>
    <t>For 90 Degrees</t>
  </si>
  <si>
    <t>For the full exterior, cannot exceel L and L'</t>
  </si>
  <si>
    <t>For the exterior, connot exceel L</t>
  </si>
  <si>
    <t>L</t>
  </si>
  <si>
    <t>Sum of all exterio rows cannot exceed 2</t>
  </si>
  <si>
    <t>Parking lots Dimension</t>
  </si>
  <si>
    <t>W</t>
  </si>
  <si>
    <t>L'</t>
  </si>
  <si>
    <t>Integers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</si>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</sst>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/>
    <xf numFmtId="0" fontId="0" fillId="2" borderId="0" xfId="0" applyFill="1"/>
    <xf numFmtId="0" fontId="0" fillId="0" borderId="0" xfId="0" applyFont="1" applyAlignment="1"/>
    <xf numFmtId="0" fontId="0" fillId="0" borderId="0" xfId="0" applyFont="1"/>
    <xf numFmtId="0" fontId="0" fillId="0" borderId="0" xfId="0" applyAlignment="1"/>
    <xf numFmtId="0" fontId="0" fillId="0" borderId="0" xfId="0" applyBorder="1"/>
    <xf numFmtId="0" fontId="0" fillId="0" borderId="1" xfId="0" applyFont="1" applyBorder="1" applyAlignment="1"/>
    <xf numFmtId="0" fontId="0" fillId="0" borderId="1" xfId="0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1" fillId="5" borderId="0" xfId="0" applyFont="1" applyFill="1"/>
    <xf numFmtId="0" fontId="1" fillId="4" borderId="0" xfId="0" applyFont="1" applyFill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" fontId="0" fillId="2" borderId="0" xfId="0" applyNumberFormat="1" applyFill="1"/>
    <xf numFmtId="1" fontId="0" fillId="0" borderId="0" xfId="0" applyNumberFormat="1"/>
    <xf numFmtId="1" fontId="0" fillId="4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550813</xdr:colOff>
      <xdr:row>23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06DCE4-A6DB-4C02-AE8C-4CBF6168F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4818013" cy="4152900"/>
        </a:xfrm>
        <a:prstGeom prst="rect">
          <a:avLst/>
        </a:prstGeom>
      </xdr:spPr>
    </xdr:pic>
    <xdr:clientData/>
  </xdr:twoCellAnchor>
  <xdr:twoCellAnchor editAs="oneCell">
    <xdr:from>
      <xdr:col>8</xdr:col>
      <xdr:colOff>331932</xdr:colOff>
      <xdr:row>3</xdr:row>
      <xdr:rowOff>86591</xdr:rowOff>
    </xdr:from>
    <xdr:to>
      <xdr:col>16</xdr:col>
      <xdr:colOff>168555</xdr:colOff>
      <xdr:row>21</xdr:row>
      <xdr:rowOff>42879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E5156D-15D5-44EB-AEB2-4FB0356FF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023" y="649432"/>
          <a:ext cx="4685714" cy="3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88684</xdr:colOff>
      <xdr:row>11</xdr:row>
      <xdr:rowOff>3443</xdr:rowOff>
    </xdr:from>
    <xdr:to>
      <xdr:col>14</xdr:col>
      <xdr:colOff>68396</xdr:colOff>
      <xdr:row>30</xdr:row>
      <xdr:rowOff>50046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DD454697-4C63-40B3-9ED9-74ADD4F679B8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65600"/>
        <a:stretch/>
      </xdr:blipFill>
      <xdr:spPr>
        <a:xfrm>
          <a:off x="9308884" y="2124343"/>
          <a:ext cx="1859312" cy="366610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357188</xdr:colOff>
      <xdr:row>12</xdr:row>
      <xdr:rowOff>59531</xdr:rowOff>
    </xdr:from>
    <xdr:to>
      <xdr:col>13</xdr:col>
      <xdr:colOff>337344</xdr:colOff>
      <xdr:row>29</xdr:row>
      <xdr:rowOff>39687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D0EF630E-C7A0-4E46-B6B8-64D85FBB357E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11942" t="5647" r="68877" b="14785"/>
        <a:stretch/>
      </xdr:blipFill>
      <xdr:spPr>
        <a:xfrm>
          <a:off x="9544844" y="2440781"/>
          <a:ext cx="1250156" cy="335359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645762</xdr:colOff>
      <xdr:row>16</xdr:row>
      <xdr:rowOff>0</xdr:rowOff>
    </xdr:from>
    <xdr:to>
      <xdr:col>13</xdr:col>
      <xdr:colOff>209872</xdr:colOff>
      <xdr:row>25</xdr:row>
      <xdr:rowOff>113008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85099CA0-C668-4A3F-9B19-61E97037EA9B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38931" t="59426" r="32756" b="428"/>
        <a:stretch/>
      </xdr:blipFill>
      <xdr:spPr>
        <a:xfrm>
          <a:off x="8911525" y="2948983"/>
          <a:ext cx="2244025" cy="175970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0C78-5976-4997-B0C9-E1708F7D011B}">
  <dimension ref="A2:X19"/>
  <sheetViews>
    <sheetView topLeftCell="A2" zoomScale="76" zoomScaleNormal="70" workbookViewId="0">
      <selection activeCell="I30" sqref="I30"/>
    </sheetView>
  </sheetViews>
  <sheetFormatPr defaultRowHeight="14.5" x14ac:dyDescent="0.35"/>
  <cols>
    <col min="19" max="19" width="25.1796875" customWidth="1"/>
  </cols>
  <sheetData>
    <row r="2" spans="1:24" x14ac:dyDescent="0.35">
      <c r="A2" s="26" t="s">
        <v>0</v>
      </c>
      <c r="B2" s="26"/>
      <c r="C2" s="26"/>
      <c r="D2" s="26"/>
    </row>
    <row r="3" spans="1:24" x14ac:dyDescent="0.35">
      <c r="A3" s="26"/>
      <c r="B3" s="26"/>
      <c r="C3" s="26"/>
      <c r="D3" s="26"/>
      <c r="E3" s="26"/>
      <c r="F3" s="26"/>
    </row>
    <row r="4" spans="1:24" x14ac:dyDescent="0.35">
      <c r="A4" s="26"/>
      <c r="B4" s="26"/>
      <c r="C4" s="26"/>
      <c r="D4" s="26"/>
      <c r="E4" s="26"/>
      <c r="F4" s="26"/>
    </row>
    <row r="5" spans="1:24" x14ac:dyDescent="0.35">
      <c r="A5" s="26"/>
      <c r="B5" s="26"/>
      <c r="C5" s="26"/>
      <c r="D5" s="26"/>
      <c r="E5" s="26"/>
      <c r="F5" s="26"/>
    </row>
    <row r="6" spans="1:24" x14ac:dyDescent="0.35">
      <c r="A6" s="26"/>
      <c r="B6" s="26"/>
      <c r="C6" s="26"/>
      <c r="D6" s="26"/>
      <c r="E6" s="26"/>
      <c r="F6" s="26"/>
    </row>
    <row r="7" spans="1:24" x14ac:dyDescent="0.35">
      <c r="A7" s="26"/>
      <c r="B7" s="26"/>
      <c r="C7" s="26"/>
      <c r="D7" s="26"/>
      <c r="E7" s="26"/>
      <c r="F7" s="26"/>
      <c r="S7" t="s">
        <v>1</v>
      </c>
      <c r="T7">
        <v>30</v>
      </c>
      <c r="U7">
        <v>45</v>
      </c>
      <c r="V7">
        <v>60</v>
      </c>
      <c r="W7">
        <v>75</v>
      </c>
      <c r="X7">
        <v>90</v>
      </c>
    </row>
    <row r="8" spans="1:24" x14ac:dyDescent="0.35">
      <c r="A8" s="26"/>
      <c r="B8" s="26"/>
      <c r="C8" s="26"/>
      <c r="D8" s="26"/>
      <c r="E8" s="26"/>
      <c r="F8" s="26"/>
      <c r="S8" t="s">
        <v>2</v>
      </c>
      <c r="T8">
        <v>2.5</v>
      </c>
      <c r="U8">
        <v>2.5</v>
      </c>
      <c r="V8">
        <v>2.5</v>
      </c>
      <c r="W8">
        <v>2.5</v>
      </c>
      <c r="X8">
        <v>2.5</v>
      </c>
    </row>
    <row r="9" spans="1:24" x14ac:dyDescent="0.35">
      <c r="A9" s="26"/>
      <c r="B9" s="26"/>
      <c r="C9" s="26"/>
      <c r="D9" s="26"/>
      <c r="E9" s="26"/>
      <c r="F9" s="26"/>
      <c r="S9" t="s">
        <v>3</v>
      </c>
      <c r="T9">
        <v>5.6</v>
      </c>
      <c r="U9">
        <v>3.5</v>
      </c>
      <c r="V9">
        <v>2.8</v>
      </c>
      <c r="W9">
        <v>2.7</v>
      </c>
      <c r="X9">
        <v>2.5</v>
      </c>
    </row>
    <row r="10" spans="1:24" x14ac:dyDescent="0.35">
      <c r="A10" s="26"/>
      <c r="B10" s="26"/>
      <c r="C10" s="26"/>
      <c r="D10" s="26"/>
      <c r="E10" s="26"/>
      <c r="F10" s="26"/>
      <c r="S10" t="s">
        <v>4</v>
      </c>
      <c r="T10">
        <v>5</v>
      </c>
      <c r="U10">
        <v>5</v>
      </c>
      <c r="V10">
        <v>5</v>
      </c>
      <c r="W10">
        <v>5</v>
      </c>
      <c r="X10">
        <v>5</v>
      </c>
    </row>
    <row r="11" spans="1:24" x14ac:dyDescent="0.35">
      <c r="A11" s="26"/>
      <c r="B11" s="26"/>
      <c r="C11" s="26"/>
      <c r="D11" s="26"/>
      <c r="E11" s="26"/>
      <c r="F11" s="26"/>
      <c r="S11" t="s">
        <v>5</v>
      </c>
      <c r="T11">
        <v>10</v>
      </c>
      <c r="U11">
        <v>7.5</v>
      </c>
      <c r="V11">
        <v>6.25</v>
      </c>
      <c r="W11">
        <v>5.65</v>
      </c>
      <c r="X11">
        <v>5</v>
      </c>
    </row>
    <row r="12" spans="1:24" x14ac:dyDescent="0.35">
      <c r="A12" s="26"/>
      <c r="B12" s="26"/>
      <c r="C12" s="26"/>
      <c r="D12" s="26"/>
      <c r="E12" s="26"/>
      <c r="F12" s="26"/>
      <c r="S12" t="s">
        <v>6</v>
      </c>
      <c r="T12">
        <v>4.5</v>
      </c>
      <c r="U12">
        <v>5.3</v>
      </c>
      <c r="V12">
        <v>5.6</v>
      </c>
      <c r="W12">
        <v>5.5</v>
      </c>
      <c r="X12">
        <v>5</v>
      </c>
    </row>
    <row r="13" spans="1:24" x14ac:dyDescent="0.35">
      <c r="A13" s="26"/>
      <c r="B13" s="26"/>
      <c r="C13" s="26"/>
      <c r="D13" s="26"/>
      <c r="E13" s="26"/>
      <c r="F13" s="26"/>
      <c r="S13" t="s">
        <v>7</v>
      </c>
      <c r="T13">
        <v>4.1500000000000004</v>
      </c>
      <c r="U13">
        <v>4.7</v>
      </c>
      <c r="V13">
        <v>4.9000000000000004</v>
      </c>
      <c r="W13">
        <v>4.75</v>
      </c>
      <c r="X13">
        <v>4.25</v>
      </c>
    </row>
    <row r="14" spans="1:24" x14ac:dyDescent="0.35">
      <c r="A14" s="26"/>
      <c r="B14" s="26"/>
      <c r="C14" s="26"/>
      <c r="D14" s="26"/>
      <c r="E14" s="26"/>
      <c r="F14" s="26"/>
      <c r="S14" t="s">
        <v>8</v>
      </c>
      <c r="T14">
        <v>3.4</v>
      </c>
      <c r="U14">
        <v>4.4000000000000004</v>
      </c>
      <c r="V14">
        <v>5.05</v>
      </c>
      <c r="W14">
        <v>5.15</v>
      </c>
      <c r="X14">
        <v>5</v>
      </c>
    </row>
    <row r="15" spans="1:24" x14ac:dyDescent="0.35">
      <c r="A15" s="26"/>
      <c r="B15" s="26"/>
      <c r="C15" s="26"/>
      <c r="D15" s="26"/>
      <c r="E15" s="26"/>
      <c r="F15" s="26"/>
      <c r="S15" t="s">
        <v>11</v>
      </c>
      <c r="T15">
        <v>3.5</v>
      </c>
      <c r="U15">
        <v>3.75</v>
      </c>
      <c r="V15">
        <v>4.5</v>
      </c>
      <c r="W15">
        <v>6</v>
      </c>
      <c r="X15">
        <v>7</v>
      </c>
    </row>
    <row r="16" spans="1:24" x14ac:dyDescent="0.35">
      <c r="A16" s="26"/>
      <c r="B16" s="26"/>
      <c r="C16" s="26"/>
      <c r="D16" s="26"/>
      <c r="E16" s="26"/>
      <c r="F16" s="26"/>
      <c r="S16" t="s">
        <v>9</v>
      </c>
      <c r="T16">
        <v>0.35</v>
      </c>
      <c r="U16">
        <v>0.6</v>
      </c>
      <c r="V16">
        <v>0.7</v>
      </c>
      <c r="W16">
        <v>0.75</v>
      </c>
      <c r="X16">
        <v>0.75</v>
      </c>
    </row>
    <row r="17" spans="1:24" x14ac:dyDescent="0.35">
      <c r="A17" s="26"/>
      <c r="B17" s="26"/>
      <c r="C17" s="26"/>
      <c r="D17" s="26"/>
      <c r="E17" s="26"/>
      <c r="F17" s="26"/>
      <c r="S17" t="s">
        <v>10</v>
      </c>
      <c r="T17">
        <v>11.4</v>
      </c>
      <c r="U17">
        <v>13.45</v>
      </c>
      <c r="V17">
        <v>15.65</v>
      </c>
      <c r="W17">
        <v>17.75</v>
      </c>
      <c r="X17">
        <v>18</v>
      </c>
    </row>
    <row r="18" spans="1:24" x14ac:dyDescent="0.35">
      <c r="A18" s="26"/>
      <c r="B18" s="26"/>
      <c r="C18" s="26"/>
      <c r="D18" s="26"/>
      <c r="E18" s="26"/>
      <c r="F18" s="26"/>
      <c r="S18" t="s">
        <v>12</v>
      </c>
      <c r="T18">
        <v>11.05</v>
      </c>
      <c r="U18">
        <v>12.85</v>
      </c>
      <c r="V18">
        <v>14.95</v>
      </c>
      <c r="W18">
        <v>17</v>
      </c>
      <c r="X18">
        <v>17.25</v>
      </c>
    </row>
    <row r="19" spans="1:24" x14ac:dyDescent="0.35">
      <c r="S19" t="s">
        <v>13</v>
      </c>
      <c r="T19">
        <v>10.3</v>
      </c>
      <c r="U19">
        <v>12.55</v>
      </c>
      <c r="V19">
        <v>14.8</v>
      </c>
      <c r="W19">
        <v>17.399999999999999</v>
      </c>
      <c r="X19">
        <v>18</v>
      </c>
    </row>
  </sheetData>
  <mergeCells count="2">
    <mergeCell ref="A2:D2"/>
    <mergeCell ref="A3:F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B7CCB-414D-4C4D-9772-F2C65CA7B098}">
  <sheetPr>
    <tabColor rgb="FFFF0000"/>
  </sheetPr>
  <dimension ref="A1:Q32"/>
  <sheetViews>
    <sheetView tabSelected="1" zoomScale="75" zoomScaleNormal="75" workbookViewId="0">
      <selection activeCell="H2" sqref="H2:Q8"/>
    </sheetView>
  </sheetViews>
  <sheetFormatPr defaultRowHeight="14.5" x14ac:dyDescent="0.35"/>
  <cols>
    <col min="1" max="1" width="38.81640625" bestFit="1" customWidth="1"/>
    <col min="2" max="2" width="11" bestFit="1" customWidth="1"/>
    <col min="3" max="6" width="9.81640625" bestFit="1" customWidth="1"/>
    <col min="8" max="12" width="9.81640625" bestFit="1" customWidth="1"/>
  </cols>
  <sheetData>
    <row r="1" spans="1:17" x14ac:dyDescent="0.35">
      <c r="A1" s="1" t="s">
        <v>14</v>
      </c>
      <c r="B1" s="29" t="s">
        <v>48</v>
      </c>
      <c r="C1" s="29"/>
      <c r="D1" s="29"/>
      <c r="E1" s="29"/>
      <c r="F1" s="29"/>
    </row>
    <row r="2" spans="1:17" ht="15" thickBot="1" x14ac:dyDescent="0.4">
      <c r="A2" s="1"/>
      <c r="B2" s="3" t="s">
        <v>25</v>
      </c>
      <c r="C2" s="4" t="s">
        <v>26</v>
      </c>
      <c r="D2" s="4" t="s">
        <v>27</v>
      </c>
      <c r="E2" s="4" t="s">
        <v>29</v>
      </c>
      <c r="F2" s="4" t="s">
        <v>28</v>
      </c>
      <c r="H2" s="7" t="s">
        <v>25</v>
      </c>
      <c r="I2" s="8" t="s">
        <v>26</v>
      </c>
      <c r="J2" s="8" t="s">
        <v>27</v>
      </c>
      <c r="K2" s="8" t="s">
        <v>29</v>
      </c>
      <c r="L2" s="8" t="s">
        <v>28</v>
      </c>
      <c r="M2" s="30" t="s">
        <v>33</v>
      </c>
      <c r="N2" s="30"/>
      <c r="O2" s="30"/>
      <c r="P2" s="30"/>
      <c r="Q2" s="30"/>
    </row>
    <row r="3" spans="1:17" x14ac:dyDescent="0.35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H3" s="6">
        <v>10.3</v>
      </c>
      <c r="I3" s="6">
        <v>12.55</v>
      </c>
      <c r="J3" s="6">
        <v>14.8</v>
      </c>
      <c r="K3" s="6">
        <v>17.399999999999999</v>
      </c>
      <c r="L3" s="6">
        <v>18</v>
      </c>
      <c r="M3" s="31" t="s">
        <v>30</v>
      </c>
      <c r="N3" s="31"/>
      <c r="O3" s="31"/>
      <c r="P3" s="31"/>
      <c r="Q3" s="31"/>
    </row>
    <row r="4" spans="1:17" x14ac:dyDescent="0.35">
      <c r="A4" t="s">
        <v>16</v>
      </c>
      <c r="B4" s="2">
        <v>0</v>
      </c>
      <c r="C4" s="2">
        <v>0</v>
      </c>
      <c r="D4" s="2">
        <v>1</v>
      </c>
      <c r="E4" s="2">
        <v>0</v>
      </c>
      <c r="F4" s="2">
        <v>1</v>
      </c>
      <c r="H4" s="6">
        <v>11.4</v>
      </c>
      <c r="I4" s="6">
        <v>13.45</v>
      </c>
      <c r="J4" s="6">
        <v>15.65</v>
      </c>
      <c r="K4" s="6">
        <v>17.75</v>
      </c>
      <c r="L4" s="6">
        <v>18</v>
      </c>
      <c r="M4" s="31" t="s">
        <v>31</v>
      </c>
      <c r="N4" s="31"/>
      <c r="O4" s="31"/>
      <c r="P4" s="31"/>
      <c r="Q4" s="31"/>
    </row>
    <row r="5" spans="1:17" x14ac:dyDescent="0.35">
      <c r="A5" t="s">
        <v>17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H5" s="6">
        <v>4.5</v>
      </c>
      <c r="I5" s="6">
        <v>5.3</v>
      </c>
      <c r="J5" s="6">
        <v>5.6</v>
      </c>
      <c r="K5" s="6">
        <v>5.5</v>
      </c>
      <c r="L5" s="6">
        <v>5</v>
      </c>
      <c r="M5" s="32"/>
      <c r="N5" s="32"/>
      <c r="O5" s="32"/>
      <c r="P5" s="32"/>
      <c r="Q5" s="32"/>
    </row>
    <row r="6" spans="1:17" x14ac:dyDescent="0.35">
      <c r="A6" t="s">
        <v>18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H6" s="6">
        <v>3.5</v>
      </c>
      <c r="I6" s="6">
        <v>3.75</v>
      </c>
      <c r="J6" s="6">
        <v>4.5</v>
      </c>
      <c r="K6" s="6">
        <v>6</v>
      </c>
      <c r="L6" s="6">
        <v>7</v>
      </c>
      <c r="M6" s="32"/>
      <c r="N6" s="32"/>
      <c r="O6" s="32"/>
      <c r="P6" s="32"/>
      <c r="Q6" s="32"/>
    </row>
    <row r="7" spans="1:17" x14ac:dyDescent="0.35">
      <c r="A7" t="s">
        <v>19</v>
      </c>
      <c r="B7" s="2">
        <v>0</v>
      </c>
      <c r="C7" s="2">
        <v>0</v>
      </c>
      <c r="D7" s="2">
        <v>12</v>
      </c>
      <c r="E7" s="2">
        <v>0</v>
      </c>
      <c r="F7" s="2">
        <v>14</v>
      </c>
      <c r="H7" s="6">
        <f>SUM(H5:H6)</f>
        <v>8</v>
      </c>
      <c r="I7" s="6">
        <f>SUM(I5:I6)</f>
        <v>9.0500000000000007</v>
      </c>
      <c r="J7" s="6">
        <f>SUM(J5:J6)</f>
        <v>10.1</v>
      </c>
      <c r="K7" s="6">
        <f>SUM(K5:K6)</f>
        <v>11.5</v>
      </c>
      <c r="L7" s="6">
        <f>SUM(L5:L6)</f>
        <v>12</v>
      </c>
      <c r="M7" s="31" t="s">
        <v>32</v>
      </c>
      <c r="N7" s="31"/>
      <c r="O7" s="31"/>
      <c r="P7" s="31"/>
      <c r="Q7" s="31"/>
    </row>
    <row r="8" spans="1:17" x14ac:dyDescent="0.35">
      <c r="A8" t="s">
        <v>20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H8">
        <v>5.6</v>
      </c>
      <c r="I8">
        <v>3.5</v>
      </c>
      <c r="J8">
        <v>2.8</v>
      </c>
      <c r="K8">
        <v>2.7</v>
      </c>
      <c r="L8">
        <v>2.5</v>
      </c>
      <c r="M8" s="26" t="s">
        <v>36</v>
      </c>
      <c r="N8" s="26"/>
      <c r="O8" s="26"/>
      <c r="P8" s="26"/>
      <c r="Q8" s="26"/>
    </row>
    <row r="9" spans="1:17" x14ac:dyDescent="0.35">
      <c r="M9" s="26"/>
      <c r="N9" s="26"/>
      <c r="O9" s="26"/>
      <c r="P9" s="26"/>
      <c r="Q9" s="26"/>
    </row>
    <row r="10" spans="1:17" x14ac:dyDescent="0.35">
      <c r="A10" t="s">
        <v>21</v>
      </c>
      <c r="B10">
        <f>SUM(B6:F8)</f>
        <v>26</v>
      </c>
      <c r="H10" s="27" t="s">
        <v>45</v>
      </c>
      <c r="I10" s="27"/>
      <c r="J10" s="27"/>
      <c r="K10" s="5"/>
    </row>
    <row r="11" spans="1:17" ht="15" thickBot="1" x14ac:dyDescent="0.4">
      <c r="H11" s="18" t="s">
        <v>46</v>
      </c>
      <c r="I11" s="19" t="s">
        <v>43</v>
      </c>
      <c r="J11" s="20" t="s">
        <v>47</v>
      </c>
    </row>
    <row r="12" spans="1:17" x14ac:dyDescent="0.35">
      <c r="A12" t="s">
        <v>22</v>
      </c>
      <c r="H12" s="15">
        <v>34.799999999999997</v>
      </c>
      <c r="I12" s="16">
        <v>20.5</v>
      </c>
      <c r="J12" s="17">
        <f>I12-6</f>
        <v>14.5</v>
      </c>
    </row>
    <row r="13" spans="1:17" x14ac:dyDescent="0.35">
      <c r="A13" s="14" t="s">
        <v>23</v>
      </c>
      <c r="B13" s="9">
        <f>SUMPRODUCT(B3:F3,H3:L3)+SUMPRODUCT(B4:F4,H4:L4)+SUMPRODUCT(B5:F5,H7:L7)</f>
        <v>33.65</v>
      </c>
      <c r="C13" s="9" t="s">
        <v>24</v>
      </c>
      <c r="D13" s="9">
        <f>H12</f>
        <v>34.799999999999997</v>
      </c>
      <c r="H13">
        <v>57.327800000000003</v>
      </c>
      <c r="I13">
        <v>30</v>
      </c>
    </row>
    <row r="14" spans="1:17" x14ac:dyDescent="0.35">
      <c r="A14" s="13" t="s">
        <v>34</v>
      </c>
      <c r="B14" s="10"/>
      <c r="C14" s="10"/>
      <c r="D14" s="10"/>
    </row>
    <row r="15" spans="1:17" x14ac:dyDescent="0.35">
      <c r="A15" s="10" t="s">
        <v>35</v>
      </c>
      <c r="B15" s="10">
        <f>H8*B6</f>
        <v>0</v>
      </c>
      <c r="C15" s="10" t="s">
        <v>24</v>
      </c>
      <c r="D15" s="10">
        <f>2*$J$12*B3</f>
        <v>0</v>
      </c>
    </row>
    <row r="16" spans="1:17" x14ac:dyDescent="0.35">
      <c r="A16" s="10" t="s">
        <v>37</v>
      </c>
      <c r="B16" s="10">
        <f>I8*C6</f>
        <v>0</v>
      </c>
      <c r="C16" s="10" t="s">
        <v>24</v>
      </c>
      <c r="D16" s="10">
        <f>2*$J$12*C3</f>
        <v>0</v>
      </c>
    </row>
    <row r="17" spans="1:11" x14ac:dyDescent="0.35">
      <c r="A17" s="10" t="s">
        <v>38</v>
      </c>
      <c r="B17" s="10">
        <f>J8*D6</f>
        <v>0</v>
      </c>
      <c r="C17" s="10" t="s">
        <v>24</v>
      </c>
      <c r="D17" s="10">
        <f>2*$J$12*D3</f>
        <v>0</v>
      </c>
      <c r="K17" s="28"/>
    </row>
    <row r="18" spans="1:11" x14ac:dyDescent="0.35">
      <c r="A18" s="10" t="s">
        <v>39</v>
      </c>
      <c r="B18" s="10">
        <f>K8*E6</f>
        <v>0</v>
      </c>
      <c r="C18" s="10" t="s">
        <v>24</v>
      </c>
      <c r="D18" s="10">
        <f>2*$J$12*E3</f>
        <v>0</v>
      </c>
      <c r="K18" s="28"/>
    </row>
    <row r="19" spans="1:11" x14ac:dyDescent="0.35">
      <c r="A19" s="10" t="s">
        <v>40</v>
      </c>
      <c r="B19" s="10">
        <f>L8*F6</f>
        <v>0</v>
      </c>
      <c r="C19" s="10" t="s">
        <v>24</v>
      </c>
      <c r="D19" s="10">
        <f>2*$J$12*F3</f>
        <v>0</v>
      </c>
      <c r="K19" s="28"/>
    </row>
    <row r="20" spans="1:11" x14ac:dyDescent="0.35">
      <c r="A20" s="12" t="s">
        <v>41</v>
      </c>
      <c r="B20" s="11"/>
      <c r="C20" s="11"/>
      <c r="D20" s="11"/>
    </row>
    <row r="21" spans="1:11" x14ac:dyDescent="0.35">
      <c r="A21" s="11" t="s">
        <v>35</v>
      </c>
      <c r="B21" s="11">
        <f>H8*B7</f>
        <v>0</v>
      </c>
      <c r="C21" s="11" t="s">
        <v>24</v>
      </c>
      <c r="D21" s="11">
        <f>($I$12+$J$12)*B4</f>
        <v>0</v>
      </c>
    </row>
    <row r="22" spans="1:11" x14ac:dyDescent="0.35">
      <c r="A22" s="11" t="s">
        <v>37</v>
      </c>
      <c r="B22" s="11">
        <f>I8*C7</f>
        <v>0</v>
      </c>
      <c r="C22" s="11" t="s">
        <v>24</v>
      </c>
      <c r="D22" s="11">
        <f>($I$12+$J$12)*C4</f>
        <v>0</v>
      </c>
    </row>
    <row r="23" spans="1:11" x14ac:dyDescent="0.35">
      <c r="A23" s="11" t="s">
        <v>38</v>
      </c>
      <c r="B23" s="11">
        <f>J8*D7</f>
        <v>33.599999999999994</v>
      </c>
      <c r="C23" s="11" t="s">
        <v>24</v>
      </c>
      <c r="D23" s="11">
        <f>($I$12+$J$12)*D4</f>
        <v>35</v>
      </c>
    </row>
    <row r="24" spans="1:11" x14ac:dyDescent="0.35">
      <c r="A24" s="11" t="s">
        <v>39</v>
      </c>
      <c r="B24" s="11">
        <f>K8*E7</f>
        <v>0</v>
      </c>
      <c r="C24" s="11" t="s">
        <v>24</v>
      </c>
      <c r="D24" s="11">
        <f>($I$12+$J$12)*E4</f>
        <v>0</v>
      </c>
    </row>
    <row r="25" spans="1:11" x14ac:dyDescent="0.35">
      <c r="A25" s="11" t="s">
        <v>40</v>
      </c>
      <c r="B25" s="11">
        <f>L8*F7</f>
        <v>35</v>
      </c>
      <c r="C25" s="11" t="s">
        <v>24</v>
      </c>
      <c r="D25" s="11">
        <f>($I$12+$J$12)*F4</f>
        <v>35</v>
      </c>
    </row>
    <row r="26" spans="1:11" x14ac:dyDescent="0.35">
      <c r="A26" s="9" t="s">
        <v>42</v>
      </c>
      <c r="B26" s="9"/>
      <c r="C26" s="9"/>
      <c r="D26" s="9"/>
    </row>
    <row r="27" spans="1:11" x14ac:dyDescent="0.35">
      <c r="A27" s="9" t="s">
        <v>35</v>
      </c>
      <c r="B27" s="9">
        <f>B8*H8</f>
        <v>0</v>
      </c>
      <c r="C27" s="9" t="s">
        <v>24</v>
      </c>
      <c r="D27" s="9">
        <f>$I$12*B5</f>
        <v>0</v>
      </c>
    </row>
    <row r="28" spans="1:11" x14ac:dyDescent="0.35">
      <c r="A28" s="9" t="s">
        <v>37</v>
      </c>
      <c r="B28" s="9">
        <f>C8*I8</f>
        <v>0</v>
      </c>
      <c r="C28" s="9" t="s">
        <v>24</v>
      </c>
      <c r="D28" s="9">
        <f>$I$12*C5</f>
        <v>0</v>
      </c>
    </row>
    <row r="29" spans="1:11" x14ac:dyDescent="0.35">
      <c r="A29" s="9" t="s">
        <v>38</v>
      </c>
      <c r="B29" s="9">
        <f>D8*J8</f>
        <v>0</v>
      </c>
      <c r="C29" s="9" t="s">
        <v>24</v>
      </c>
      <c r="D29" s="9">
        <f>$I$12*D5</f>
        <v>0</v>
      </c>
    </row>
    <row r="30" spans="1:11" x14ac:dyDescent="0.35">
      <c r="A30" s="9" t="s">
        <v>39</v>
      </c>
      <c r="B30" s="9">
        <f>E8*K8</f>
        <v>0</v>
      </c>
      <c r="C30" s="9" t="s">
        <v>24</v>
      </c>
      <c r="D30" s="9">
        <f>$I$12*E5</f>
        <v>0</v>
      </c>
    </row>
    <row r="31" spans="1:11" x14ac:dyDescent="0.35">
      <c r="A31" s="9" t="s">
        <v>40</v>
      </c>
      <c r="B31" s="9">
        <f>F8*L8</f>
        <v>0</v>
      </c>
      <c r="C31" s="9" t="s">
        <v>24</v>
      </c>
      <c r="D31" s="9">
        <f>$I$12*F5</f>
        <v>0</v>
      </c>
    </row>
    <row r="32" spans="1:11" x14ac:dyDescent="0.35">
      <c r="A32" s="10" t="s">
        <v>44</v>
      </c>
      <c r="B32" s="10">
        <f>SUM(B4:F5)</f>
        <v>2</v>
      </c>
      <c r="C32" s="10" t="s">
        <v>49</v>
      </c>
      <c r="D32" s="10">
        <v>2</v>
      </c>
    </row>
  </sheetData>
  <mergeCells count="10">
    <mergeCell ref="M8:Q8"/>
    <mergeCell ref="M9:Q9"/>
    <mergeCell ref="H10:J10"/>
    <mergeCell ref="K17:K19"/>
    <mergeCell ref="B1:F1"/>
    <mergeCell ref="M2:Q2"/>
    <mergeCell ref="M3:Q3"/>
    <mergeCell ref="M4:Q4"/>
    <mergeCell ref="M5:Q6"/>
    <mergeCell ref="M7:Q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906A-2B16-451E-87D3-A2658465F3F0}">
  <sheetPr>
    <tabColor rgb="FFFF0000"/>
  </sheetPr>
  <dimension ref="A1:Q32"/>
  <sheetViews>
    <sheetView topLeftCell="B1" zoomScaleNormal="100" workbookViewId="0">
      <selection activeCell="I17" sqref="I17"/>
    </sheetView>
  </sheetViews>
  <sheetFormatPr defaultRowHeight="14.5" x14ac:dyDescent="0.35"/>
  <cols>
    <col min="1" max="1" width="38.81640625" bestFit="1" customWidth="1"/>
    <col min="2" max="2" width="11" bestFit="1" customWidth="1"/>
    <col min="3" max="6" width="9.81640625" bestFit="1" customWidth="1"/>
    <col min="8" max="12" width="9.81640625" bestFit="1" customWidth="1"/>
  </cols>
  <sheetData>
    <row r="1" spans="1:17" x14ac:dyDescent="0.35">
      <c r="A1" s="1" t="s">
        <v>14</v>
      </c>
      <c r="B1" s="29" t="s">
        <v>48</v>
      </c>
      <c r="C1" s="29"/>
      <c r="D1" s="29"/>
      <c r="E1" s="29"/>
      <c r="F1" s="29"/>
    </row>
    <row r="2" spans="1:17" ht="15" thickBot="1" x14ac:dyDescent="0.4">
      <c r="A2" s="1"/>
      <c r="B2" s="3" t="s">
        <v>25</v>
      </c>
      <c r="C2" s="4" t="s">
        <v>26</v>
      </c>
      <c r="D2" s="4" t="s">
        <v>27</v>
      </c>
      <c r="E2" s="4" t="s">
        <v>29</v>
      </c>
      <c r="F2" s="4" t="s">
        <v>28</v>
      </c>
      <c r="H2" s="7" t="s">
        <v>25</v>
      </c>
      <c r="I2" s="8" t="s">
        <v>26</v>
      </c>
      <c r="J2" s="8" t="s">
        <v>27</v>
      </c>
      <c r="K2" s="8" t="s">
        <v>29</v>
      </c>
      <c r="L2" s="8" t="s">
        <v>28</v>
      </c>
      <c r="M2" s="30" t="s">
        <v>33</v>
      </c>
      <c r="N2" s="30"/>
      <c r="O2" s="30"/>
      <c r="P2" s="30"/>
      <c r="Q2" s="30"/>
    </row>
    <row r="3" spans="1:17" x14ac:dyDescent="0.35">
      <c r="A3" t="s">
        <v>15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H3" s="6">
        <v>10.3</v>
      </c>
      <c r="I3" s="6">
        <v>12.55</v>
      </c>
      <c r="J3" s="6">
        <v>14.8</v>
      </c>
      <c r="K3" s="6">
        <v>17.399999999999999</v>
      </c>
      <c r="L3" s="6">
        <v>18</v>
      </c>
      <c r="M3" s="31" t="s">
        <v>30</v>
      </c>
      <c r="N3" s="31"/>
      <c r="O3" s="31"/>
      <c r="P3" s="31"/>
      <c r="Q3" s="31"/>
    </row>
    <row r="4" spans="1:17" x14ac:dyDescent="0.35">
      <c r="A4" t="s">
        <v>16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H4" s="6">
        <v>11.4</v>
      </c>
      <c r="I4" s="6">
        <v>13.45</v>
      </c>
      <c r="J4" s="6">
        <v>15.65</v>
      </c>
      <c r="K4" s="6">
        <v>17.75</v>
      </c>
      <c r="L4" s="6">
        <v>18</v>
      </c>
      <c r="M4" s="31" t="s">
        <v>31</v>
      </c>
      <c r="N4" s="31"/>
      <c r="O4" s="31"/>
      <c r="P4" s="31"/>
      <c r="Q4" s="31"/>
    </row>
    <row r="5" spans="1:17" x14ac:dyDescent="0.35">
      <c r="A5" t="s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H5" s="6">
        <v>4.5</v>
      </c>
      <c r="I5" s="6">
        <v>5.3</v>
      </c>
      <c r="J5" s="6">
        <v>5.6</v>
      </c>
      <c r="K5" s="6">
        <v>5.5</v>
      </c>
      <c r="L5" s="6">
        <v>5</v>
      </c>
      <c r="M5" s="32"/>
      <c r="N5" s="32"/>
      <c r="O5" s="32"/>
      <c r="P5" s="32"/>
      <c r="Q5" s="32"/>
    </row>
    <row r="6" spans="1:17" x14ac:dyDescent="0.35">
      <c r="A6" t="s">
        <v>18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H6" s="6">
        <v>3.5</v>
      </c>
      <c r="I6" s="6">
        <v>3.75</v>
      </c>
      <c r="J6" s="6">
        <v>4.5</v>
      </c>
      <c r="K6" s="6">
        <v>6</v>
      </c>
      <c r="L6" s="6">
        <v>7</v>
      </c>
      <c r="M6" s="32"/>
      <c r="N6" s="32"/>
      <c r="O6" s="32"/>
      <c r="P6" s="32"/>
      <c r="Q6" s="32"/>
    </row>
    <row r="7" spans="1:17" x14ac:dyDescent="0.35">
      <c r="A7" t="s">
        <v>19</v>
      </c>
      <c r="B7" s="2">
        <v>0</v>
      </c>
      <c r="C7" s="2">
        <v>0</v>
      </c>
      <c r="D7" s="2">
        <v>9</v>
      </c>
      <c r="E7" s="2">
        <v>0</v>
      </c>
      <c r="F7" s="2">
        <v>0</v>
      </c>
      <c r="H7" s="6">
        <f>SUM(H5:H6)</f>
        <v>8</v>
      </c>
      <c r="I7" s="6">
        <f>SUM(I5:I6)</f>
        <v>9.0500000000000007</v>
      </c>
      <c r="J7" s="6">
        <f>SUM(J5:J6)</f>
        <v>10.1</v>
      </c>
      <c r="K7" s="6">
        <f>SUM(K5:K6)</f>
        <v>11.5</v>
      </c>
      <c r="L7" s="6">
        <f>SUM(L5:L6)</f>
        <v>12</v>
      </c>
      <c r="M7" s="31" t="s">
        <v>32</v>
      </c>
      <c r="N7" s="31"/>
      <c r="O7" s="31"/>
      <c r="P7" s="31"/>
      <c r="Q7" s="31"/>
    </row>
    <row r="8" spans="1:17" x14ac:dyDescent="0.35">
      <c r="A8" t="s">
        <v>20</v>
      </c>
      <c r="B8" s="2">
        <v>0</v>
      </c>
      <c r="C8" s="2">
        <v>0</v>
      </c>
      <c r="D8" s="2">
        <v>0</v>
      </c>
      <c r="E8" s="2">
        <v>0</v>
      </c>
      <c r="F8" s="2">
        <v>6</v>
      </c>
      <c r="H8">
        <v>5.6</v>
      </c>
      <c r="I8">
        <v>3.5</v>
      </c>
      <c r="J8">
        <v>2.8</v>
      </c>
      <c r="K8">
        <v>2.7</v>
      </c>
      <c r="L8">
        <v>2.5</v>
      </c>
      <c r="M8" s="26" t="s">
        <v>36</v>
      </c>
      <c r="N8" s="26"/>
      <c r="O8" s="26"/>
      <c r="P8" s="26"/>
      <c r="Q8" s="26"/>
    </row>
    <row r="9" spans="1:17" x14ac:dyDescent="0.35">
      <c r="M9" s="26"/>
      <c r="N9" s="26"/>
      <c r="O9" s="26"/>
      <c r="P9" s="26"/>
      <c r="Q9" s="26"/>
    </row>
    <row r="10" spans="1:17" x14ac:dyDescent="0.35">
      <c r="A10" t="s">
        <v>21</v>
      </c>
      <c r="B10">
        <f>SUM(B6:F8)</f>
        <v>15</v>
      </c>
      <c r="H10" s="27" t="s">
        <v>45</v>
      </c>
      <c r="I10" s="27"/>
      <c r="J10" s="27"/>
      <c r="K10" s="5"/>
    </row>
    <row r="11" spans="1:17" ht="15" thickBot="1" x14ac:dyDescent="0.4">
      <c r="H11" s="18" t="s">
        <v>46</v>
      </c>
      <c r="I11" s="19" t="s">
        <v>43</v>
      </c>
      <c r="J11" s="20" t="s">
        <v>47</v>
      </c>
    </row>
    <row r="12" spans="1:17" x14ac:dyDescent="0.35">
      <c r="A12" t="s">
        <v>22</v>
      </c>
      <c r="H12" s="15">
        <v>28</v>
      </c>
      <c r="I12" s="16">
        <v>15.6</v>
      </c>
      <c r="J12" s="17">
        <f>I12-6</f>
        <v>9.6</v>
      </c>
    </row>
    <row r="13" spans="1:17" x14ac:dyDescent="0.35">
      <c r="A13" s="14" t="s">
        <v>23</v>
      </c>
      <c r="B13" s="9">
        <f>SUMPRODUCT(B3:F3,H3:L3)+SUMPRODUCT(B4:F4,H4:L4)+SUMPRODUCT(B5:F5,H7:L7)</f>
        <v>27.65</v>
      </c>
      <c r="C13" s="9" t="s">
        <v>24</v>
      </c>
      <c r="D13" s="9">
        <f>H12</f>
        <v>28</v>
      </c>
      <c r="H13">
        <v>57.327800000000003</v>
      </c>
      <c r="I13">
        <v>30</v>
      </c>
    </row>
    <row r="14" spans="1:17" x14ac:dyDescent="0.35">
      <c r="A14" s="13" t="s">
        <v>34</v>
      </c>
      <c r="B14" s="10"/>
      <c r="C14" s="10"/>
      <c r="D14" s="10"/>
    </row>
    <row r="15" spans="1:17" x14ac:dyDescent="0.35">
      <c r="A15" s="10" t="s">
        <v>35</v>
      </c>
      <c r="B15" s="10">
        <f>H8*B6</f>
        <v>0</v>
      </c>
      <c r="C15" s="10" t="s">
        <v>24</v>
      </c>
      <c r="D15" s="10">
        <f>2*$J$12*B3</f>
        <v>0</v>
      </c>
    </row>
    <row r="16" spans="1:17" x14ac:dyDescent="0.35">
      <c r="A16" s="10" t="s">
        <v>37</v>
      </c>
      <c r="B16" s="10">
        <f>I8*C6</f>
        <v>0</v>
      </c>
      <c r="C16" s="10" t="s">
        <v>24</v>
      </c>
      <c r="D16" s="10">
        <f>2*$J$12*C3</f>
        <v>0</v>
      </c>
    </row>
    <row r="17" spans="1:11" x14ac:dyDescent="0.35">
      <c r="A17" s="10" t="s">
        <v>38</v>
      </c>
      <c r="B17" s="10">
        <f>J8*D6</f>
        <v>0</v>
      </c>
      <c r="C17" s="10" t="s">
        <v>24</v>
      </c>
      <c r="D17" s="10">
        <f>2*$J$12*D3</f>
        <v>0</v>
      </c>
      <c r="K17" s="28"/>
    </row>
    <row r="18" spans="1:11" x14ac:dyDescent="0.35">
      <c r="A18" s="10" t="s">
        <v>39</v>
      </c>
      <c r="B18" s="10">
        <f>K8*E6</f>
        <v>0</v>
      </c>
      <c r="C18" s="10" t="s">
        <v>24</v>
      </c>
      <c r="D18" s="10">
        <f>2*$J$12*E3</f>
        <v>0</v>
      </c>
      <c r="K18" s="28"/>
    </row>
    <row r="19" spans="1:11" x14ac:dyDescent="0.35">
      <c r="A19" s="10" t="s">
        <v>40</v>
      </c>
      <c r="B19" s="10">
        <f>L8*F6</f>
        <v>0</v>
      </c>
      <c r="C19" s="10" t="s">
        <v>24</v>
      </c>
      <c r="D19" s="10">
        <f>2*$J$12*F3</f>
        <v>0</v>
      </c>
      <c r="K19" s="28"/>
    </row>
    <row r="20" spans="1:11" x14ac:dyDescent="0.35">
      <c r="A20" s="12" t="s">
        <v>41</v>
      </c>
      <c r="B20" s="11"/>
      <c r="C20" s="11"/>
      <c r="D20" s="11"/>
    </row>
    <row r="21" spans="1:11" x14ac:dyDescent="0.35">
      <c r="A21" s="11" t="s">
        <v>35</v>
      </c>
      <c r="B21" s="11">
        <f>H8*B7</f>
        <v>0</v>
      </c>
      <c r="C21" s="11" t="s">
        <v>24</v>
      </c>
      <c r="D21" s="11">
        <f>($I$12+$J$12)*B4</f>
        <v>0</v>
      </c>
    </row>
    <row r="22" spans="1:11" x14ac:dyDescent="0.35">
      <c r="A22" s="11" t="s">
        <v>37</v>
      </c>
      <c r="B22" s="11">
        <f>I8*C7</f>
        <v>0</v>
      </c>
      <c r="C22" s="11" t="s">
        <v>24</v>
      </c>
      <c r="D22" s="11">
        <f>($I$12+$J$12)*C4</f>
        <v>0</v>
      </c>
    </row>
    <row r="23" spans="1:11" x14ac:dyDescent="0.35">
      <c r="A23" s="11" t="s">
        <v>38</v>
      </c>
      <c r="B23" s="11">
        <f>J8*D7</f>
        <v>25.2</v>
      </c>
      <c r="C23" s="11" t="s">
        <v>24</v>
      </c>
      <c r="D23" s="11">
        <f>($I$12+$J$12)*D4</f>
        <v>25.2</v>
      </c>
    </row>
    <row r="24" spans="1:11" x14ac:dyDescent="0.35">
      <c r="A24" s="11" t="s">
        <v>39</v>
      </c>
      <c r="B24" s="11">
        <f>K8*E7</f>
        <v>0</v>
      </c>
      <c r="C24" s="11" t="s">
        <v>24</v>
      </c>
      <c r="D24" s="11">
        <f>($I$12+$J$12)*E4</f>
        <v>0</v>
      </c>
    </row>
    <row r="25" spans="1:11" x14ac:dyDescent="0.35">
      <c r="A25" s="11" t="s">
        <v>40</v>
      </c>
      <c r="B25" s="11">
        <f>L8*F7</f>
        <v>0</v>
      </c>
      <c r="C25" s="11" t="s">
        <v>24</v>
      </c>
      <c r="D25" s="11">
        <f>($I$12+$J$12)*F4</f>
        <v>0</v>
      </c>
    </row>
    <row r="26" spans="1:11" x14ac:dyDescent="0.35">
      <c r="A26" s="9" t="s">
        <v>42</v>
      </c>
      <c r="B26" s="9"/>
      <c r="C26" s="9"/>
      <c r="D26" s="9"/>
    </row>
    <row r="27" spans="1:11" x14ac:dyDescent="0.35">
      <c r="A27" s="9" t="s">
        <v>35</v>
      </c>
      <c r="B27" s="9">
        <f>B8*H8</f>
        <v>0</v>
      </c>
      <c r="C27" s="9" t="s">
        <v>24</v>
      </c>
      <c r="D27" s="9">
        <f>$I$12*B5</f>
        <v>0</v>
      </c>
    </row>
    <row r="28" spans="1:11" x14ac:dyDescent="0.35">
      <c r="A28" s="9" t="s">
        <v>37</v>
      </c>
      <c r="B28" s="9">
        <f>C8*I8</f>
        <v>0</v>
      </c>
      <c r="C28" s="9" t="s">
        <v>24</v>
      </c>
      <c r="D28" s="9">
        <f>$I$12*C5</f>
        <v>0</v>
      </c>
    </row>
    <row r="29" spans="1:11" x14ac:dyDescent="0.35">
      <c r="A29" s="9" t="s">
        <v>38</v>
      </c>
      <c r="B29" s="9">
        <f>D8*J8</f>
        <v>0</v>
      </c>
      <c r="C29" s="9" t="s">
        <v>24</v>
      </c>
      <c r="D29" s="9">
        <f>$I$12*D5</f>
        <v>0</v>
      </c>
    </row>
    <row r="30" spans="1:11" x14ac:dyDescent="0.35">
      <c r="A30" s="9" t="s">
        <v>39</v>
      </c>
      <c r="B30" s="9">
        <f>E8*K8</f>
        <v>0</v>
      </c>
      <c r="C30" s="9" t="s">
        <v>24</v>
      </c>
      <c r="D30" s="9">
        <f>$I$12*E5</f>
        <v>0</v>
      </c>
    </row>
    <row r="31" spans="1:11" x14ac:dyDescent="0.35">
      <c r="A31" s="9" t="s">
        <v>40</v>
      </c>
      <c r="B31" s="9">
        <f>F8*L8</f>
        <v>15</v>
      </c>
      <c r="C31" s="9" t="s">
        <v>24</v>
      </c>
      <c r="D31" s="9">
        <f>$I$12*F5</f>
        <v>15.6</v>
      </c>
    </row>
    <row r="32" spans="1:11" x14ac:dyDescent="0.35">
      <c r="A32" s="10" t="s">
        <v>44</v>
      </c>
      <c r="B32" s="10">
        <f>SUM(B4:F5)</f>
        <v>2</v>
      </c>
      <c r="C32" s="10" t="s">
        <v>49</v>
      </c>
      <c r="D32" s="10">
        <v>2</v>
      </c>
    </row>
  </sheetData>
  <mergeCells count="10">
    <mergeCell ref="M8:Q8"/>
    <mergeCell ref="M9:Q9"/>
    <mergeCell ref="H10:J10"/>
    <mergeCell ref="K17:K19"/>
    <mergeCell ref="B1:F1"/>
    <mergeCell ref="M2:Q2"/>
    <mergeCell ref="M3:Q3"/>
    <mergeCell ref="M4:Q4"/>
    <mergeCell ref="M5:Q6"/>
    <mergeCell ref="M7:Q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3325-102F-474F-80C5-DE264D4055DA}">
  <sheetPr>
    <tabColor rgb="FFFF0000"/>
  </sheetPr>
  <dimension ref="A1:Q32"/>
  <sheetViews>
    <sheetView zoomScale="59" zoomScaleNormal="59" workbookViewId="0">
      <selection activeCell="Q29" sqref="Q29"/>
    </sheetView>
  </sheetViews>
  <sheetFormatPr defaultRowHeight="14.5" x14ac:dyDescent="0.35"/>
  <cols>
    <col min="1" max="1" width="38.81640625" bestFit="1" customWidth="1"/>
    <col min="2" max="2" width="11.54296875" bestFit="1" customWidth="1"/>
    <col min="3" max="6" width="9.81640625" bestFit="1" customWidth="1"/>
    <col min="8" max="12" width="9.81640625" bestFit="1" customWidth="1"/>
  </cols>
  <sheetData>
    <row r="1" spans="1:17" x14ac:dyDescent="0.35">
      <c r="A1" s="1" t="s">
        <v>14</v>
      </c>
      <c r="B1" s="29" t="s">
        <v>48</v>
      </c>
      <c r="C1" s="29"/>
      <c r="D1" s="29"/>
      <c r="E1" s="29"/>
      <c r="F1" s="29"/>
    </row>
    <row r="2" spans="1:17" ht="15" thickBot="1" x14ac:dyDescent="0.4">
      <c r="A2" s="1"/>
      <c r="B2" s="3" t="s">
        <v>25</v>
      </c>
      <c r="C2" s="4" t="s">
        <v>26</v>
      </c>
      <c r="D2" s="4" t="s">
        <v>27</v>
      </c>
      <c r="E2" s="4" t="s">
        <v>29</v>
      </c>
      <c r="F2" s="4" t="s">
        <v>28</v>
      </c>
      <c r="H2" s="7" t="s">
        <v>25</v>
      </c>
      <c r="I2" s="8" t="s">
        <v>26</v>
      </c>
      <c r="J2" s="8" t="s">
        <v>27</v>
      </c>
      <c r="K2" s="8" t="s">
        <v>29</v>
      </c>
      <c r="L2" s="8" t="s">
        <v>28</v>
      </c>
      <c r="M2" s="30" t="s">
        <v>33</v>
      </c>
      <c r="N2" s="30"/>
      <c r="O2" s="30"/>
      <c r="P2" s="30"/>
      <c r="Q2" s="30"/>
    </row>
    <row r="3" spans="1:17" x14ac:dyDescent="0.35">
      <c r="A3" t="s">
        <v>15</v>
      </c>
      <c r="B3" s="21">
        <v>0</v>
      </c>
      <c r="C3" s="21">
        <v>0</v>
      </c>
      <c r="D3" s="21">
        <v>0</v>
      </c>
      <c r="E3" s="21">
        <v>0</v>
      </c>
      <c r="F3" s="21">
        <v>0</v>
      </c>
      <c r="H3" s="6">
        <v>10.3</v>
      </c>
      <c r="I3" s="6">
        <v>12.55</v>
      </c>
      <c r="J3" s="6">
        <v>14.8</v>
      </c>
      <c r="K3" s="6">
        <v>17.399999999999999</v>
      </c>
      <c r="L3" s="6">
        <v>18</v>
      </c>
      <c r="M3" s="31" t="s">
        <v>30</v>
      </c>
      <c r="N3" s="31"/>
      <c r="O3" s="31"/>
      <c r="P3" s="31"/>
      <c r="Q3" s="31"/>
    </row>
    <row r="4" spans="1:17" x14ac:dyDescent="0.35">
      <c r="A4" t="s">
        <v>16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H4" s="6">
        <v>11.4</v>
      </c>
      <c r="I4" s="6">
        <v>13.45</v>
      </c>
      <c r="J4" s="6">
        <v>15.65</v>
      </c>
      <c r="K4" s="6">
        <v>17.75</v>
      </c>
      <c r="L4" s="6">
        <v>18</v>
      </c>
      <c r="M4" s="31" t="s">
        <v>31</v>
      </c>
      <c r="N4" s="31"/>
      <c r="O4" s="31"/>
      <c r="P4" s="31"/>
      <c r="Q4" s="31"/>
    </row>
    <row r="5" spans="1:17" x14ac:dyDescent="0.35">
      <c r="A5" t="s">
        <v>17</v>
      </c>
      <c r="B5" s="21">
        <v>1.8000001195890809</v>
      </c>
      <c r="C5" s="21">
        <v>0</v>
      </c>
      <c r="D5" s="21">
        <v>0</v>
      </c>
      <c r="E5" s="21">
        <v>0</v>
      </c>
      <c r="F5" s="21">
        <v>0</v>
      </c>
      <c r="H5" s="6">
        <v>4.5</v>
      </c>
      <c r="I5" s="6">
        <v>5.3</v>
      </c>
      <c r="J5" s="6">
        <v>5.6</v>
      </c>
      <c r="K5" s="6">
        <v>5.5</v>
      </c>
      <c r="L5" s="6">
        <v>5</v>
      </c>
      <c r="M5" s="32"/>
      <c r="N5" s="32"/>
      <c r="O5" s="32"/>
      <c r="P5" s="32"/>
      <c r="Q5" s="32"/>
    </row>
    <row r="6" spans="1:17" x14ac:dyDescent="0.35">
      <c r="A6" t="s">
        <v>18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H6" s="6">
        <v>3.5</v>
      </c>
      <c r="I6" s="6">
        <v>3.75</v>
      </c>
      <c r="J6" s="6">
        <v>4.5</v>
      </c>
      <c r="K6" s="6">
        <v>6</v>
      </c>
      <c r="L6" s="6">
        <v>7</v>
      </c>
      <c r="M6" s="32"/>
      <c r="N6" s="32"/>
      <c r="O6" s="32"/>
      <c r="P6" s="32"/>
      <c r="Q6" s="32"/>
    </row>
    <row r="7" spans="1:17" x14ac:dyDescent="0.35">
      <c r="A7" t="s">
        <v>19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H7" s="6">
        <f>SUM(H5:H6)</f>
        <v>8</v>
      </c>
      <c r="I7" s="6">
        <f>SUM(I5:I6)</f>
        <v>9.0500000000000007</v>
      </c>
      <c r="J7" s="6">
        <f>SUM(J5:J6)</f>
        <v>10.1</v>
      </c>
      <c r="K7" s="6">
        <f>SUM(K5:K6)</f>
        <v>11.5</v>
      </c>
      <c r="L7" s="6">
        <f>SUM(L5:L6)</f>
        <v>12</v>
      </c>
      <c r="M7" s="31" t="s">
        <v>32</v>
      </c>
      <c r="N7" s="31"/>
      <c r="O7" s="31"/>
      <c r="P7" s="31"/>
      <c r="Q7" s="31"/>
    </row>
    <row r="8" spans="1:17" x14ac:dyDescent="0.35">
      <c r="A8" t="s">
        <v>20</v>
      </c>
      <c r="B8" s="21">
        <v>4.9500002905526994</v>
      </c>
      <c r="C8" s="21">
        <v>0</v>
      </c>
      <c r="D8" s="21">
        <v>0</v>
      </c>
      <c r="E8" s="21">
        <v>0</v>
      </c>
      <c r="F8" s="21">
        <v>0</v>
      </c>
      <c r="H8">
        <v>5.6</v>
      </c>
      <c r="I8">
        <v>3.5</v>
      </c>
      <c r="J8">
        <v>2.8</v>
      </c>
      <c r="K8">
        <v>2.7</v>
      </c>
      <c r="L8">
        <v>2.5</v>
      </c>
      <c r="M8" s="26" t="s">
        <v>36</v>
      </c>
      <c r="N8" s="26"/>
      <c r="O8" s="26"/>
      <c r="P8" s="26"/>
      <c r="Q8" s="26"/>
    </row>
    <row r="9" spans="1:17" x14ac:dyDescent="0.35">
      <c r="M9" s="26"/>
      <c r="N9" s="26"/>
      <c r="O9" s="26"/>
      <c r="P9" s="26"/>
      <c r="Q9" s="26"/>
    </row>
    <row r="10" spans="1:17" x14ac:dyDescent="0.35">
      <c r="A10" t="s">
        <v>21</v>
      </c>
      <c r="B10" s="22">
        <f>SUM(B6:F8)</f>
        <v>4.9500002905526994</v>
      </c>
      <c r="H10" s="27" t="s">
        <v>45</v>
      </c>
      <c r="I10" s="27"/>
      <c r="J10" s="27"/>
      <c r="K10" s="5"/>
    </row>
    <row r="11" spans="1:17" ht="15" thickBot="1" x14ac:dyDescent="0.4">
      <c r="H11" s="18" t="s">
        <v>46</v>
      </c>
      <c r="I11" s="19" t="s">
        <v>43</v>
      </c>
      <c r="J11" s="20" t="s">
        <v>47</v>
      </c>
    </row>
    <row r="12" spans="1:17" x14ac:dyDescent="0.35">
      <c r="A12" t="s">
        <v>22</v>
      </c>
      <c r="H12" s="15">
        <v>14.4</v>
      </c>
      <c r="I12" s="16">
        <v>15.4</v>
      </c>
      <c r="J12" s="17">
        <f>I12</f>
        <v>15.4</v>
      </c>
    </row>
    <row r="13" spans="1:17" x14ac:dyDescent="0.35">
      <c r="A13" s="14" t="s">
        <v>23</v>
      </c>
      <c r="B13" s="23">
        <f>SUMPRODUCT(B3:F3,H3:L3)+SUMPRODUCT(B4:F4,H4:L4)+SUMPRODUCT(B5:F5,H7:L7)</f>
        <v>14.400000956712647</v>
      </c>
      <c r="C13" s="9" t="s">
        <v>24</v>
      </c>
      <c r="D13" s="23">
        <f>H12</f>
        <v>14.4</v>
      </c>
      <c r="H13">
        <v>57.327800000000003</v>
      </c>
      <c r="I13">
        <v>30</v>
      </c>
    </row>
    <row r="14" spans="1:17" x14ac:dyDescent="0.35">
      <c r="A14" s="13" t="s">
        <v>34</v>
      </c>
      <c r="B14" s="24"/>
      <c r="C14" s="10"/>
      <c r="D14" s="24"/>
    </row>
    <row r="15" spans="1:17" x14ac:dyDescent="0.35">
      <c r="A15" s="10" t="s">
        <v>35</v>
      </c>
      <c r="B15" s="24">
        <f>H8*B6</f>
        <v>0</v>
      </c>
      <c r="C15" s="10" t="s">
        <v>24</v>
      </c>
      <c r="D15" s="24">
        <f>2*$J$12*B3</f>
        <v>0</v>
      </c>
    </row>
    <row r="16" spans="1:17" x14ac:dyDescent="0.35">
      <c r="A16" s="10" t="s">
        <v>37</v>
      </c>
      <c r="B16" s="24">
        <f>I8*C6</f>
        <v>0</v>
      </c>
      <c r="C16" s="10" t="s">
        <v>24</v>
      </c>
      <c r="D16" s="24">
        <f>2*$J$12*C3</f>
        <v>0</v>
      </c>
    </row>
    <row r="17" spans="1:11" x14ac:dyDescent="0.35">
      <c r="A17" s="10" t="s">
        <v>38</v>
      </c>
      <c r="B17" s="24">
        <f>J8*D6</f>
        <v>0</v>
      </c>
      <c r="C17" s="10" t="s">
        <v>24</v>
      </c>
      <c r="D17" s="24">
        <f>2*$J$12*D3</f>
        <v>0</v>
      </c>
      <c r="K17" s="28"/>
    </row>
    <row r="18" spans="1:11" x14ac:dyDescent="0.35">
      <c r="A18" s="10" t="s">
        <v>39</v>
      </c>
      <c r="B18" s="24">
        <f>K8*E6</f>
        <v>0</v>
      </c>
      <c r="C18" s="10" t="s">
        <v>24</v>
      </c>
      <c r="D18" s="24">
        <f>2*$J$12*E3</f>
        <v>0</v>
      </c>
      <c r="K18" s="28"/>
    </row>
    <row r="19" spans="1:11" x14ac:dyDescent="0.35">
      <c r="A19" s="10" t="s">
        <v>40</v>
      </c>
      <c r="B19" s="24">
        <f>L8*F6</f>
        <v>0</v>
      </c>
      <c r="C19" s="10" t="s">
        <v>24</v>
      </c>
      <c r="D19" s="24">
        <f>2*$J$12*F3</f>
        <v>0</v>
      </c>
      <c r="K19" s="28"/>
    </row>
    <row r="20" spans="1:11" x14ac:dyDescent="0.35">
      <c r="A20" s="12" t="s">
        <v>41</v>
      </c>
      <c r="B20" s="25"/>
      <c r="C20" s="11"/>
      <c r="D20" s="25"/>
    </row>
    <row r="21" spans="1:11" x14ac:dyDescent="0.35">
      <c r="A21" s="11" t="s">
        <v>35</v>
      </c>
      <c r="B21" s="25">
        <f>H8*B7</f>
        <v>0</v>
      </c>
      <c r="C21" s="11" t="s">
        <v>24</v>
      </c>
      <c r="D21" s="25">
        <f>($I$12+$J$12)*B4</f>
        <v>0</v>
      </c>
    </row>
    <row r="22" spans="1:11" x14ac:dyDescent="0.35">
      <c r="A22" s="11" t="s">
        <v>37</v>
      </c>
      <c r="B22" s="25">
        <f>I8*C7</f>
        <v>0</v>
      </c>
      <c r="C22" s="11" t="s">
        <v>24</v>
      </c>
      <c r="D22" s="25">
        <f>($I$12+$J$12)*C4</f>
        <v>0</v>
      </c>
    </row>
    <row r="23" spans="1:11" x14ac:dyDescent="0.35">
      <c r="A23" s="11" t="s">
        <v>38</v>
      </c>
      <c r="B23" s="25">
        <f>J8*D7</f>
        <v>0</v>
      </c>
      <c r="C23" s="11" t="s">
        <v>24</v>
      </c>
      <c r="D23" s="25">
        <f>($I$12+$J$12)*D4</f>
        <v>0</v>
      </c>
    </row>
    <row r="24" spans="1:11" x14ac:dyDescent="0.35">
      <c r="A24" s="11" t="s">
        <v>39</v>
      </c>
      <c r="B24" s="25">
        <f>K8*E7</f>
        <v>0</v>
      </c>
      <c r="C24" s="11" t="s">
        <v>24</v>
      </c>
      <c r="D24" s="25">
        <f>($I$12+$J$12)*E4</f>
        <v>0</v>
      </c>
    </row>
    <row r="25" spans="1:11" x14ac:dyDescent="0.35">
      <c r="A25" s="11" t="s">
        <v>40</v>
      </c>
      <c r="B25" s="25">
        <f>L8*F7</f>
        <v>0</v>
      </c>
      <c r="C25" s="11" t="s">
        <v>24</v>
      </c>
      <c r="D25" s="25">
        <f>($I$12+$J$12)*F4</f>
        <v>0</v>
      </c>
    </row>
    <row r="26" spans="1:11" x14ac:dyDescent="0.35">
      <c r="A26" s="9" t="s">
        <v>42</v>
      </c>
      <c r="B26" s="23"/>
      <c r="C26" s="9"/>
      <c r="D26" s="23"/>
    </row>
    <row r="27" spans="1:11" x14ac:dyDescent="0.35">
      <c r="A27" s="9" t="s">
        <v>35</v>
      </c>
      <c r="B27" s="23">
        <f>B8*H8</f>
        <v>27.720001627095115</v>
      </c>
      <c r="C27" s="9" t="s">
        <v>24</v>
      </c>
      <c r="D27" s="23">
        <f>$I$12*B5</f>
        <v>27.720001841671845</v>
      </c>
    </row>
    <row r="28" spans="1:11" x14ac:dyDescent="0.35">
      <c r="A28" s="9" t="s">
        <v>37</v>
      </c>
      <c r="B28" s="23">
        <f>C8*I8</f>
        <v>0</v>
      </c>
      <c r="C28" s="9" t="s">
        <v>24</v>
      </c>
      <c r="D28" s="23">
        <f>$I$12*C5</f>
        <v>0</v>
      </c>
    </row>
    <row r="29" spans="1:11" x14ac:dyDescent="0.35">
      <c r="A29" s="9" t="s">
        <v>38</v>
      </c>
      <c r="B29" s="23">
        <f>D8*J8</f>
        <v>0</v>
      </c>
      <c r="C29" s="9" t="s">
        <v>24</v>
      </c>
      <c r="D29" s="23">
        <f>$I$12*D5</f>
        <v>0</v>
      </c>
    </row>
    <row r="30" spans="1:11" x14ac:dyDescent="0.35">
      <c r="A30" s="9" t="s">
        <v>39</v>
      </c>
      <c r="B30" s="23">
        <f>E8*K8</f>
        <v>0</v>
      </c>
      <c r="C30" s="9" t="s">
        <v>24</v>
      </c>
      <c r="D30" s="23">
        <f>$I$12*E5</f>
        <v>0</v>
      </c>
    </row>
    <row r="31" spans="1:11" x14ac:dyDescent="0.35">
      <c r="A31" s="9" t="s">
        <v>40</v>
      </c>
      <c r="B31" s="23">
        <f>F8*L8</f>
        <v>0</v>
      </c>
      <c r="C31" s="9" t="s">
        <v>24</v>
      </c>
      <c r="D31" s="23">
        <f>$I$12*F5</f>
        <v>0</v>
      </c>
    </row>
    <row r="32" spans="1:11" x14ac:dyDescent="0.35">
      <c r="A32" s="10" t="s">
        <v>44</v>
      </c>
      <c r="B32" s="24">
        <f>SUM(B4:F5)</f>
        <v>1.8000001195890809</v>
      </c>
      <c r="C32" s="10" t="s">
        <v>49</v>
      </c>
      <c r="D32" s="24">
        <v>2</v>
      </c>
    </row>
  </sheetData>
  <mergeCells count="10">
    <mergeCell ref="M8:Q8"/>
    <mergeCell ref="M9:Q9"/>
    <mergeCell ref="H10:J10"/>
    <mergeCell ref="K17:K19"/>
    <mergeCell ref="B1:F1"/>
    <mergeCell ref="M2:Q2"/>
    <mergeCell ref="M3:Q3"/>
    <mergeCell ref="M4:Q4"/>
    <mergeCell ref="M5:Q6"/>
    <mergeCell ref="M7:Q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References</vt:lpstr>
      <vt:lpstr> Parking Problem - p1</vt:lpstr>
      <vt:lpstr> Parking Problem - p2</vt:lpstr>
      <vt:lpstr> Parking Problem - 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Houssam Aoukli</dc:creator>
  <cp:lastModifiedBy>Divya Jain</cp:lastModifiedBy>
  <dcterms:created xsi:type="dcterms:W3CDTF">2019-11-16T16:41:56Z</dcterms:created>
  <dcterms:modified xsi:type="dcterms:W3CDTF">2020-08-31T18:42:59Z</dcterms:modified>
</cp:coreProperties>
</file>