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760"/>
  </bookViews>
  <sheets>
    <sheet name="Budget" sheetId="3" r:id="rId1"/>
    <sheet name="Actual" sheetId="4" r:id="rId2"/>
    <sheet name="Dashboard Finished" sheetId="5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iDTJtFOIziZcKIws818xk1Gf0JMQ=="/>
    </ext>
  </extLst>
</workbook>
</file>

<file path=xl/calcChain.xml><?xml version="1.0" encoding="utf-8"?>
<calcChain xmlns="http://schemas.openxmlformats.org/spreadsheetml/2006/main">
  <c r="D8" i="5" l="1"/>
  <c r="C8" i="5"/>
  <c r="C19" i="5" l="1" a="1"/>
  <c r="C19" i="5" s="1"/>
  <c r="C18" i="5" a="1"/>
  <c r="C18" i="5" s="1"/>
  <c r="C17" i="5" a="1"/>
  <c r="C17" i="5"/>
  <c r="D16" i="5"/>
  <c r="C16" i="5" a="1"/>
  <c r="C16" i="5"/>
  <c r="F16" i="5" s="1"/>
  <c r="D15" i="5"/>
  <c r="C14" i="5" a="1"/>
  <c r="C14" i="5"/>
  <c r="C9" i="5" a="1"/>
  <c r="C9" i="5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9" i="5" s="1"/>
  <c r="G18" i="3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F13" i="3"/>
  <c r="F18" i="3" s="1"/>
  <c r="E13" i="3"/>
  <c r="C15" i="5" s="1" a="1"/>
  <c r="C15" i="5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F9" i="3" l="1"/>
  <c r="F20" i="3" s="1"/>
  <c r="G8" i="3"/>
  <c r="F9" i="5"/>
  <c r="G9" i="5"/>
  <c r="C20" i="5"/>
  <c r="G15" i="5"/>
  <c r="F15" i="5"/>
  <c r="D20" i="3"/>
  <c r="D21" i="3" s="1"/>
  <c r="D14" i="5"/>
  <c r="G14" i="5" s="1"/>
  <c r="G16" i="5"/>
  <c r="C10" i="5" a="1"/>
  <c r="C10" i="5" s="1"/>
  <c r="C11" i="5" s="1"/>
  <c r="C22" i="5" s="1"/>
  <c r="E18" i="3"/>
  <c r="D10" i="5"/>
  <c r="D17" i="5"/>
  <c r="G17" i="5" s="1"/>
  <c r="D19" i="5"/>
  <c r="G19" i="5" s="1"/>
  <c r="E9" i="3"/>
  <c r="E20" i="3" s="1"/>
  <c r="E21" i="3" s="1"/>
  <c r="D18" i="5"/>
  <c r="G18" i="5" s="1"/>
  <c r="F17" i="5" l="1"/>
  <c r="G10" i="5"/>
  <c r="F10" i="5"/>
  <c r="F18" i="5"/>
  <c r="D20" i="5"/>
  <c r="G20" i="5" s="1"/>
  <c r="F14" i="5"/>
  <c r="F19" i="5"/>
  <c r="G9" i="3"/>
  <c r="G20" i="3" s="1"/>
  <c r="G21" i="3" s="1"/>
  <c r="H8" i="3"/>
  <c r="D11" i="5"/>
  <c r="G8" i="5"/>
  <c r="F8" i="5"/>
  <c r="F21" i="3"/>
  <c r="D22" i="5" l="1"/>
  <c r="G11" i="5"/>
  <c r="F11" i="5"/>
  <c r="F20" i="5"/>
  <c r="I8" i="3"/>
  <c r="H9" i="3"/>
  <c r="H20" i="3" s="1"/>
  <c r="H21" i="3" s="1"/>
  <c r="J8" i="3" l="1"/>
  <c r="I9" i="3"/>
  <c r="I20" i="3" s="1"/>
  <c r="I21" i="3" s="1"/>
  <c r="G22" i="5"/>
  <c r="F22" i="5"/>
  <c r="K8" i="3" l="1"/>
  <c r="J9" i="3"/>
  <c r="J20" i="3" s="1"/>
  <c r="J21" i="3" s="1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<sst xmlns="http://schemas.openxmlformats.org/spreadsheetml/2006/main" count="179" uniqueCount="66">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</sst>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\(#,##0\);\-\-_)"/>
    <numFmt numFmtId="165" formatCode="0.0%_);\(0.0%\);\-\-_)"/>
  </numFmts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293D68"/>
      <name val="Calibri"/>
      <family val="2"/>
    </font>
    <font>
      <b/>
      <sz val="16"/>
      <color rgb="FF293D68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rgb="FF0432FF"/>
      <name val="Calibri"/>
      <family val="2"/>
    </font>
    <font>
      <sz val="12"/>
      <color rgb="FF0432FF"/>
      <name val="Calibri"/>
      <family val="2"/>
    </font>
    <font>
      <i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0" fontId="2" fillId="0" borderId="0" xfId="0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" fontId="1" fillId="0" borderId="0" xfId="0" applyNumberFormat="1" applyFont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</cellXfs>
  <cellStyles count="1">
    <cellStyle name="Normal" xfId="0" builtinId="0"/>
  </cellStyles>
  <dxfs count="4"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500</c:v>
                </c:pt>
                <c:pt idx="2">
                  <c:v>169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855-477A-824B-3B6C0737B7C2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598</c:v>
                </c:pt>
                <c:pt idx="2">
                  <c:v>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855-477A-824B-3B6C0737B7C2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7181440"/>
        <c:axId val="751682688"/>
      </c:barChart>
      <c:catAx>
        <c:axId val="83718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1682688"/>
        <c:crosses val="autoZero"/>
        <c:auto val="1"/>
        <c:lblAlgn val="ctr"/>
        <c:lblOffset val="100"/>
        <c:noMultiLvlLbl val="1"/>
      </c:catAx>
      <c:valAx>
        <c:axId val="751682688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7181440"/>
        <c:crosses val="autoZero"/>
        <c:crossBetween val="between"/>
        <c:majorUnit val="800"/>
      </c:valAx>
    </c:plotArea>
    <c:legend>
      <c:legendPos val="t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110</c:v>
                </c:pt>
                <c:pt idx="2">
                  <c:v>55</c:v>
                </c:pt>
                <c:pt idx="3">
                  <c:v>208</c:v>
                </c:pt>
                <c:pt idx="4">
                  <c:v>405</c:v>
                </c:pt>
                <c:pt idx="5">
                  <c:v>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=""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=""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showGridLines="0" tabSelected="1" workbookViewId="0">
      <selection activeCell="B4" sqref="B4:B21"/>
    </sheetView>
  </sheetViews>
  <sheetFormatPr defaultColWidth="11.25" defaultRowHeight="15" customHeight="1" x14ac:dyDescent="0.25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25"/>
    <row r="2" spans="2:16" ht="15.75" customHeight="1" x14ac:dyDescent="0.35">
      <c r="B2" s="3" t="s">
        <v>1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spans="2:16" ht="15.75" customHeight="1" x14ac:dyDescent="0.25"/>
    <row r="4" spans="2:16" ht="15.75" customHeight="1" x14ac:dyDescent="0.25">
      <c r="B4" s="18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14</v>
      </c>
      <c r="O4" s="20"/>
    </row>
    <row r="5" spans="2:16" ht="15.75" customHeight="1" x14ac:dyDescent="0.25">
      <c r="B5" s="21" t="s">
        <v>15</v>
      </c>
    </row>
    <row r="6" spans="2:16" ht="15.75" customHeight="1" x14ac:dyDescent="0.25">
      <c r="B6" s="11" t="s">
        <v>16</v>
      </c>
      <c r="C6" s="22">
        <v>2200</v>
      </c>
      <c r="D6" s="22">
        <v>2200</v>
      </c>
      <c r="E6" s="22">
        <v>2200</v>
      </c>
      <c r="F6" s="22">
        <v>3000</v>
      </c>
      <c r="G6" s="22">
        <v>3000</v>
      </c>
      <c r="H6" s="22">
        <v>3000</v>
      </c>
      <c r="I6" s="22">
        <v>3000</v>
      </c>
      <c r="J6" s="22">
        <v>3000</v>
      </c>
      <c r="K6" s="22">
        <v>3000</v>
      </c>
      <c r="L6" s="22">
        <v>3000</v>
      </c>
      <c r="M6" s="22">
        <v>3000</v>
      </c>
      <c r="N6" s="22">
        <v>3000</v>
      </c>
    </row>
    <row r="7" spans="2:16" ht="15.75" customHeight="1" x14ac:dyDescent="0.25">
      <c r="B7" s="11" t="s">
        <v>17</v>
      </c>
      <c r="C7" s="22">
        <v>500</v>
      </c>
      <c r="D7" s="22">
        <f>C7*1.1</f>
        <v>550</v>
      </c>
      <c r="E7" s="22">
        <v>500</v>
      </c>
      <c r="F7" s="22">
        <v>500</v>
      </c>
      <c r="G7" s="22">
        <v>500</v>
      </c>
      <c r="H7" s="22">
        <v>500</v>
      </c>
      <c r="I7" s="22">
        <v>500</v>
      </c>
      <c r="J7" s="22">
        <v>500</v>
      </c>
      <c r="K7" s="22">
        <v>500</v>
      </c>
      <c r="L7" s="22">
        <v>500</v>
      </c>
      <c r="M7" s="22">
        <v>500</v>
      </c>
      <c r="N7" s="22">
        <v>500</v>
      </c>
    </row>
    <row r="8" spans="2:16" ht="15.75" customHeight="1" x14ac:dyDescent="0.25">
      <c r="B8" s="11" t="s">
        <v>18</v>
      </c>
      <c r="C8" s="22">
        <v>100</v>
      </c>
      <c r="D8" s="22">
        <f t="shared" ref="D8:N8" si="0">C8*1.3</f>
        <v>130</v>
      </c>
      <c r="E8" s="22">
        <f t="shared" si="0"/>
        <v>169</v>
      </c>
      <c r="F8" s="22">
        <f t="shared" si="0"/>
        <v>219.70000000000002</v>
      </c>
      <c r="G8" s="22">
        <f t="shared" si="0"/>
        <v>285.61</v>
      </c>
      <c r="H8" s="22">
        <f t="shared" si="0"/>
        <v>371.29300000000001</v>
      </c>
      <c r="I8" s="22">
        <f t="shared" si="0"/>
        <v>482.68090000000001</v>
      </c>
      <c r="J8" s="22">
        <f t="shared" si="0"/>
        <v>627.48517000000004</v>
      </c>
      <c r="K8" s="22">
        <f t="shared" si="0"/>
        <v>815.73072100000013</v>
      </c>
      <c r="L8" s="22">
        <f t="shared" si="0"/>
        <v>1060.4499373000001</v>
      </c>
      <c r="M8" s="22">
        <f t="shared" si="0"/>
        <v>1378.5849184900003</v>
      </c>
      <c r="N8" s="22">
        <f t="shared" si="0"/>
        <v>1792.1603940370005</v>
      </c>
    </row>
    <row r="9" spans="2:16" ht="15.75" customHeight="1" x14ac:dyDescent="0.25">
      <c r="B9" s="23" t="s">
        <v>19</v>
      </c>
      <c r="C9" s="24">
        <f t="shared" ref="C9:N9" si="1">SUM(C6:C8)</f>
        <v>2800</v>
      </c>
      <c r="D9" s="24">
        <f t="shared" si="1"/>
        <v>2880</v>
      </c>
      <c r="E9" s="24">
        <f t="shared" si="1"/>
        <v>2869</v>
      </c>
      <c r="F9" s="24">
        <f t="shared" si="1"/>
        <v>3719.7</v>
      </c>
      <c r="G9" s="24">
        <f t="shared" si="1"/>
        <v>3785.61</v>
      </c>
      <c r="H9" s="24">
        <f t="shared" si="1"/>
        <v>3871.2930000000001</v>
      </c>
      <c r="I9" s="24">
        <f t="shared" si="1"/>
        <v>3982.6808999999998</v>
      </c>
      <c r="J9" s="24">
        <f t="shared" si="1"/>
        <v>4127.4851699999999</v>
      </c>
      <c r="K9" s="24">
        <f t="shared" si="1"/>
        <v>4315.7307209999999</v>
      </c>
      <c r="L9" s="24">
        <f t="shared" si="1"/>
        <v>4560.4499372999999</v>
      </c>
      <c r="M9" s="24">
        <f t="shared" si="1"/>
        <v>4878.5849184899998</v>
      </c>
      <c r="N9" s="24">
        <f t="shared" si="1"/>
        <v>5292.1603940370005</v>
      </c>
      <c r="O9" s="14"/>
      <c r="P9" s="14"/>
    </row>
    <row r="10" spans="2:16" ht="15.75" customHeight="1" x14ac:dyDescent="0.25"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2:16" ht="15.75" customHeight="1" x14ac:dyDescent="0.25">
      <c r="B11" s="21" t="s">
        <v>20</v>
      </c>
    </row>
    <row r="12" spans="2:16" ht="15.75" customHeight="1" x14ac:dyDescent="0.25">
      <c r="B12" s="11" t="s">
        <v>21</v>
      </c>
      <c r="C12" s="22">
        <v>1120</v>
      </c>
      <c r="D12" s="22">
        <v>1120</v>
      </c>
      <c r="E12" s="22">
        <v>1120</v>
      </c>
      <c r="F12" s="22">
        <v>1120</v>
      </c>
      <c r="G12" s="22">
        <v>1120</v>
      </c>
      <c r="H12" s="22">
        <v>1120</v>
      </c>
      <c r="I12" s="22">
        <v>1120</v>
      </c>
      <c r="J12" s="22">
        <v>1120</v>
      </c>
      <c r="K12" s="22">
        <v>1120</v>
      </c>
      <c r="L12" s="22">
        <v>1120</v>
      </c>
      <c r="M12" s="22">
        <v>1120</v>
      </c>
      <c r="N12" s="22">
        <v>1120</v>
      </c>
    </row>
    <row r="13" spans="2:16" ht="15.75" customHeight="1" x14ac:dyDescent="0.25">
      <c r="B13" s="11" t="s">
        <v>22</v>
      </c>
      <c r="C13" s="22">
        <f t="shared" ref="C13:N13" si="2">C12*0.1</f>
        <v>112</v>
      </c>
      <c r="D13" s="22">
        <f t="shared" si="2"/>
        <v>112</v>
      </c>
      <c r="E13" s="22">
        <f t="shared" si="2"/>
        <v>112</v>
      </c>
      <c r="F13" s="22">
        <f t="shared" si="2"/>
        <v>112</v>
      </c>
      <c r="G13" s="22">
        <f t="shared" si="2"/>
        <v>112</v>
      </c>
      <c r="H13" s="22">
        <f t="shared" si="2"/>
        <v>112</v>
      </c>
      <c r="I13" s="22">
        <f t="shared" si="2"/>
        <v>112</v>
      </c>
      <c r="J13" s="22">
        <f t="shared" si="2"/>
        <v>112</v>
      </c>
      <c r="K13" s="22">
        <f t="shared" si="2"/>
        <v>112</v>
      </c>
      <c r="L13" s="22">
        <f t="shared" si="2"/>
        <v>112</v>
      </c>
      <c r="M13" s="22">
        <f t="shared" si="2"/>
        <v>112</v>
      </c>
      <c r="N13" s="22">
        <f t="shared" si="2"/>
        <v>112</v>
      </c>
    </row>
    <row r="14" spans="2:16" ht="15.75" customHeight="1" x14ac:dyDescent="0.25">
      <c r="B14" s="11" t="s">
        <v>23</v>
      </c>
      <c r="C14" s="22">
        <v>55</v>
      </c>
      <c r="D14" s="22">
        <v>55</v>
      </c>
      <c r="E14" s="22">
        <v>55</v>
      </c>
      <c r="F14" s="22">
        <v>55</v>
      </c>
      <c r="G14" s="22">
        <v>55</v>
      </c>
      <c r="H14" s="22">
        <v>55</v>
      </c>
      <c r="I14" s="22">
        <v>55</v>
      </c>
      <c r="J14" s="22">
        <v>55</v>
      </c>
      <c r="K14" s="22">
        <v>55</v>
      </c>
      <c r="L14" s="22">
        <v>55</v>
      </c>
      <c r="M14" s="22">
        <v>55</v>
      </c>
      <c r="N14" s="22">
        <v>55</v>
      </c>
    </row>
    <row r="15" spans="2:16" ht="15.75" customHeight="1" x14ac:dyDescent="0.25">
      <c r="B15" s="11" t="s">
        <v>24</v>
      </c>
      <c r="C15" s="22">
        <v>550</v>
      </c>
      <c r="D15" s="22">
        <v>550</v>
      </c>
      <c r="E15" s="22">
        <v>550</v>
      </c>
      <c r="F15" s="22">
        <v>550</v>
      </c>
      <c r="G15" s="22">
        <v>550</v>
      </c>
      <c r="H15" s="22">
        <v>550</v>
      </c>
      <c r="I15" s="22">
        <v>550</v>
      </c>
      <c r="J15" s="22">
        <v>550</v>
      </c>
      <c r="K15" s="22">
        <v>550</v>
      </c>
      <c r="L15" s="22">
        <v>550</v>
      </c>
      <c r="M15" s="22">
        <v>550</v>
      </c>
      <c r="N15" s="22">
        <v>550</v>
      </c>
    </row>
    <row r="16" spans="2:16" ht="15.75" customHeight="1" x14ac:dyDescent="0.25">
      <c r="B16" s="11" t="s">
        <v>25</v>
      </c>
      <c r="C16" s="22">
        <v>400</v>
      </c>
      <c r="D16" s="22">
        <v>400</v>
      </c>
      <c r="E16" s="22">
        <v>400</v>
      </c>
      <c r="F16" s="22">
        <v>400</v>
      </c>
      <c r="G16" s="22">
        <v>400</v>
      </c>
      <c r="H16" s="22">
        <v>400</v>
      </c>
      <c r="I16" s="22">
        <v>400</v>
      </c>
      <c r="J16" s="22">
        <v>400</v>
      </c>
      <c r="K16" s="22">
        <v>400</v>
      </c>
      <c r="L16" s="22">
        <v>400</v>
      </c>
      <c r="M16" s="22">
        <v>400</v>
      </c>
      <c r="N16" s="22">
        <v>400</v>
      </c>
    </row>
    <row r="17" spans="2:14" ht="15.75" customHeight="1" x14ac:dyDescent="0.25">
      <c r="B17" s="11" t="s">
        <v>26</v>
      </c>
      <c r="C17" s="22">
        <v>100</v>
      </c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>
        <v>100</v>
      </c>
      <c r="M17" s="22">
        <v>100</v>
      </c>
      <c r="N17" s="22">
        <v>100</v>
      </c>
    </row>
    <row r="18" spans="2:14" ht="15.75" customHeight="1" x14ac:dyDescent="0.25">
      <c r="B18" s="23" t="s">
        <v>27</v>
      </c>
      <c r="C18" s="24">
        <f t="shared" ref="C18:N18" si="3">SUM(C12:C17)</f>
        <v>2337</v>
      </c>
      <c r="D18" s="24">
        <f t="shared" si="3"/>
        <v>2337</v>
      </c>
      <c r="E18" s="24">
        <f t="shared" si="3"/>
        <v>2337</v>
      </c>
      <c r="F18" s="24">
        <f t="shared" si="3"/>
        <v>2337</v>
      </c>
      <c r="G18" s="24">
        <f t="shared" si="3"/>
        <v>2337</v>
      </c>
      <c r="H18" s="24">
        <f t="shared" si="3"/>
        <v>2337</v>
      </c>
      <c r="I18" s="24">
        <f t="shared" si="3"/>
        <v>2337</v>
      </c>
      <c r="J18" s="24">
        <f t="shared" si="3"/>
        <v>2337</v>
      </c>
      <c r="K18" s="24">
        <f t="shared" si="3"/>
        <v>2337</v>
      </c>
      <c r="L18" s="24">
        <f t="shared" si="3"/>
        <v>2337</v>
      </c>
      <c r="M18" s="24">
        <f t="shared" si="3"/>
        <v>2337</v>
      </c>
      <c r="N18" s="24">
        <f t="shared" si="3"/>
        <v>2337</v>
      </c>
    </row>
    <row r="19" spans="2:14" ht="15.75" customHeight="1" x14ac:dyDescent="0.25"/>
    <row r="20" spans="2:14" ht="15.75" customHeight="1" x14ac:dyDescent="0.25">
      <c r="B20" s="25" t="s">
        <v>28</v>
      </c>
      <c r="C20" s="26">
        <f t="shared" ref="C20:N20" si="4">C9-C18</f>
        <v>463</v>
      </c>
      <c r="D20" s="26">
        <f t="shared" si="4"/>
        <v>543</v>
      </c>
      <c r="E20" s="26">
        <f t="shared" si="4"/>
        <v>532</v>
      </c>
      <c r="F20" s="26">
        <f t="shared" si="4"/>
        <v>1382.6999999999998</v>
      </c>
      <c r="G20" s="26">
        <f t="shared" si="4"/>
        <v>1448.6100000000001</v>
      </c>
      <c r="H20" s="26">
        <f t="shared" si="4"/>
        <v>1534.2930000000001</v>
      </c>
      <c r="I20" s="26">
        <f t="shared" si="4"/>
        <v>1645.6808999999998</v>
      </c>
      <c r="J20" s="26">
        <f t="shared" si="4"/>
        <v>1790.4851699999999</v>
      </c>
      <c r="K20" s="26">
        <f t="shared" si="4"/>
        <v>1978.7307209999999</v>
      </c>
      <c r="L20" s="26">
        <f t="shared" si="4"/>
        <v>2223.4499372999999</v>
      </c>
      <c r="M20" s="26">
        <f t="shared" si="4"/>
        <v>2541.5849184899998</v>
      </c>
      <c r="N20" s="26">
        <f t="shared" si="4"/>
        <v>2955.1603940370005</v>
      </c>
    </row>
    <row r="21" spans="2:14" ht="15.75" customHeight="1" x14ac:dyDescent="0.25">
      <c r="B21" s="27" t="s">
        <v>29</v>
      </c>
      <c r="C21" s="28">
        <f>C20</f>
        <v>463</v>
      </c>
      <c r="D21" s="28">
        <f t="shared" ref="D21:N21" si="5">D20+C21</f>
        <v>1006</v>
      </c>
      <c r="E21" s="28">
        <f t="shared" si="5"/>
        <v>1538</v>
      </c>
      <c r="F21" s="28">
        <f t="shared" si="5"/>
        <v>2920.7</v>
      </c>
      <c r="G21" s="28">
        <f t="shared" si="5"/>
        <v>4369.3099999999995</v>
      </c>
      <c r="H21" s="28">
        <f t="shared" si="5"/>
        <v>5903.6029999999992</v>
      </c>
      <c r="I21" s="28">
        <f t="shared" si="5"/>
        <v>7549.2838999999985</v>
      </c>
      <c r="J21" s="28">
        <f t="shared" si="5"/>
        <v>9339.7690699999985</v>
      </c>
      <c r="K21" s="28">
        <f t="shared" si="5"/>
        <v>11318.499790999998</v>
      </c>
      <c r="L21" s="28">
        <f t="shared" si="5"/>
        <v>13541.949728299998</v>
      </c>
      <c r="M21" s="28">
        <f t="shared" si="5"/>
        <v>16083.534646789998</v>
      </c>
      <c r="N21" s="28">
        <f t="shared" si="5"/>
        <v>19038.695040826999</v>
      </c>
    </row>
    <row r="22" spans="2:14" ht="15.75" customHeight="1" x14ac:dyDescent="0.25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showGridLines="0" workbookViewId="0"/>
  </sheetViews>
  <sheetFormatPr defaultColWidth="11.25" defaultRowHeight="15" customHeight="1" x14ac:dyDescent="0.25"/>
  <cols>
    <col min="1" max="1" width="13.5" customWidth="1"/>
    <col min="2" max="4" width="10.5" customWidth="1"/>
    <col min="5" max="5" width="34.375" customWidth="1"/>
    <col min="6" max="26" width="10.5" customWidth="1"/>
  </cols>
  <sheetData>
    <row r="1" spans="2:8" ht="15.75" customHeight="1" x14ac:dyDescent="0.25"/>
    <row r="2" spans="2:8" ht="15.75" customHeight="1" x14ac:dyDescent="0.35">
      <c r="B2" s="3" t="s">
        <v>30</v>
      </c>
      <c r="C2" s="3"/>
      <c r="D2" s="3"/>
      <c r="E2" s="3"/>
      <c r="F2" s="3"/>
      <c r="G2" s="3"/>
      <c r="H2" s="3"/>
    </row>
    <row r="3" spans="2:8" ht="15.75" customHeight="1" x14ac:dyDescent="0.25"/>
    <row r="4" spans="2:8" ht="15.75" customHeight="1" x14ac:dyDescent="0.25">
      <c r="B4" s="29" t="s">
        <v>31</v>
      </c>
      <c r="C4" s="29" t="s">
        <v>32</v>
      </c>
      <c r="D4" s="29" t="s">
        <v>33</v>
      </c>
      <c r="E4" s="29" t="s">
        <v>34</v>
      </c>
      <c r="F4" s="29" t="s">
        <v>35</v>
      </c>
      <c r="H4" s="29" t="s">
        <v>36</v>
      </c>
    </row>
    <row r="5" spans="2:8" ht="15.75" customHeight="1" x14ac:dyDescent="0.25">
      <c r="B5" s="30">
        <v>44562</v>
      </c>
      <c r="C5" s="21" t="str">
        <f t="shared" ref="C5:C59" si="0">TEXT(B5,"MMMM")</f>
        <v>January</v>
      </c>
      <c r="D5" s="21" t="s">
        <v>21</v>
      </c>
      <c r="E5" s="21" t="s">
        <v>37</v>
      </c>
      <c r="F5" s="22">
        <v>1120</v>
      </c>
      <c r="H5" s="11" t="s">
        <v>16</v>
      </c>
    </row>
    <row r="6" spans="2:8" ht="15.75" customHeight="1" x14ac:dyDescent="0.25">
      <c r="B6" s="30">
        <v>44562</v>
      </c>
      <c r="C6" s="21" t="str">
        <f t="shared" si="0"/>
        <v>January</v>
      </c>
      <c r="D6" s="21" t="s">
        <v>22</v>
      </c>
      <c r="E6" s="21" t="s">
        <v>38</v>
      </c>
      <c r="F6" s="22">
        <v>140</v>
      </c>
      <c r="H6" s="11" t="s">
        <v>17</v>
      </c>
    </row>
    <row r="7" spans="2:8" ht="15.75" customHeight="1" x14ac:dyDescent="0.25">
      <c r="B7" s="30">
        <v>44562</v>
      </c>
      <c r="C7" s="21" t="str">
        <f t="shared" si="0"/>
        <v>January</v>
      </c>
      <c r="D7" s="21" t="s">
        <v>23</v>
      </c>
      <c r="E7" s="21" t="s">
        <v>39</v>
      </c>
      <c r="F7" s="22">
        <v>55</v>
      </c>
      <c r="H7" s="11" t="s">
        <v>18</v>
      </c>
    </row>
    <row r="8" spans="2:8" ht="15.75" customHeight="1" x14ac:dyDescent="0.25">
      <c r="B8" s="30">
        <v>44569</v>
      </c>
      <c r="C8" s="21" t="str">
        <f t="shared" si="0"/>
        <v>January</v>
      </c>
      <c r="D8" s="21" t="s">
        <v>24</v>
      </c>
      <c r="E8" s="21" t="s">
        <v>40</v>
      </c>
      <c r="F8" s="22">
        <v>449</v>
      </c>
      <c r="H8" s="11" t="s">
        <v>21</v>
      </c>
    </row>
    <row r="9" spans="2:8" ht="15.75" customHeight="1" x14ac:dyDescent="0.25">
      <c r="B9" s="30">
        <v>44572</v>
      </c>
      <c r="C9" s="21" t="str">
        <f t="shared" si="0"/>
        <v>January</v>
      </c>
      <c r="D9" s="21" t="s">
        <v>25</v>
      </c>
      <c r="E9" s="21" t="s">
        <v>41</v>
      </c>
      <c r="F9" s="22">
        <v>245</v>
      </c>
      <c r="H9" s="11" t="s">
        <v>22</v>
      </c>
    </row>
    <row r="10" spans="2:8" ht="15.75" customHeight="1" x14ac:dyDescent="0.25">
      <c r="B10" s="30">
        <v>44573</v>
      </c>
      <c r="C10" s="21" t="str">
        <f t="shared" si="0"/>
        <v>January</v>
      </c>
      <c r="D10" s="21" t="s">
        <v>25</v>
      </c>
      <c r="E10" s="21" t="s">
        <v>42</v>
      </c>
      <c r="F10" s="22">
        <v>168</v>
      </c>
      <c r="H10" s="11" t="s">
        <v>23</v>
      </c>
    </row>
    <row r="11" spans="2:8" ht="15.75" customHeight="1" x14ac:dyDescent="0.25">
      <c r="B11" s="30">
        <v>44573</v>
      </c>
      <c r="C11" s="21" t="str">
        <f t="shared" si="0"/>
        <v>January</v>
      </c>
      <c r="D11" s="21" t="s">
        <v>25</v>
      </c>
      <c r="E11" s="21" t="s">
        <v>43</v>
      </c>
      <c r="F11" s="22">
        <v>149</v>
      </c>
      <c r="H11" s="11" t="s">
        <v>24</v>
      </c>
    </row>
    <row r="12" spans="2:8" ht="15.75" customHeight="1" x14ac:dyDescent="0.25">
      <c r="B12" s="30">
        <v>44575</v>
      </c>
      <c r="C12" s="21" t="str">
        <f t="shared" si="0"/>
        <v>January</v>
      </c>
      <c r="D12" s="21" t="s">
        <v>26</v>
      </c>
      <c r="E12" s="21" t="s">
        <v>44</v>
      </c>
      <c r="F12" s="22">
        <v>249</v>
      </c>
      <c r="H12" s="11" t="s">
        <v>25</v>
      </c>
    </row>
    <row r="13" spans="2:8" ht="15.75" customHeight="1" x14ac:dyDescent="0.25">
      <c r="B13" s="30">
        <v>44592</v>
      </c>
      <c r="C13" s="21" t="str">
        <f t="shared" si="0"/>
        <v>January</v>
      </c>
      <c r="D13" s="21" t="s">
        <v>17</v>
      </c>
      <c r="E13" s="21" t="s">
        <v>45</v>
      </c>
      <c r="F13" s="22">
        <v>458</v>
      </c>
      <c r="H13" s="11" t="s">
        <v>26</v>
      </c>
    </row>
    <row r="14" spans="2:8" ht="15.75" customHeight="1" x14ac:dyDescent="0.25">
      <c r="B14" s="30">
        <v>44592</v>
      </c>
      <c r="C14" s="21" t="str">
        <f t="shared" si="0"/>
        <v>January</v>
      </c>
      <c r="D14" s="21" t="s">
        <v>16</v>
      </c>
      <c r="E14" s="21" t="s">
        <v>46</v>
      </c>
      <c r="F14" s="22">
        <v>3000</v>
      </c>
    </row>
    <row r="15" spans="2:8" ht="15.75" customHeight="1" x14ac:dyDescent="0.25">
      <c r="B15" s="30">
        <v>44592</v>
      </c>
      <c r="C15" s="21" t="str">
        <f t="shared" si="0"/>
        <v>January</v>
      </c>
      <c r="D15" s="21" t="s">
        <v>18</v>
      </c>
      <c r="E15" s="21" t="s">
        <v>47</v>
      </c>
      <c r="F15" s="22">
        <v>184</v>
      </c>
    </row>
    <row r="16" spans="2:8" ht="15.75" customHeight="1" x14ac:dyDescent="0.25">
      <c r="B16" s="30">
        <v>44593</v>
      </c>
      <c r="C16" s="21" t="str">
        <f t="shared" si="0"/>
        <v>February</v>
      </c>
      <c r="D16" s="21" t="s">
        <v>21</v>
      </c>
      <c r="E16" s="21" t="s">
        <v>37</v>
      </c>
      <c r="F16" s="22">
        <v>1120</v>
      </c>
    </row>
    <row r="17" spans="2:6" ht="15.75" customHeight="1" x14ac:dyDescent="0.25">
      <c r="B17" s="30">
        <v>44593</v>
      </c>
      <c r="C17" s="21" t="str">
        <f t="shared" si="0"/>
        <v>February</v>
      </c>
      <c r="D17" s="21" t="s">
        <v>22</v>
      </c>
      <c r="E17" s="21" t="s">
        <v>48</v>
      </c>
      <c r="F17" s="22">
        <v>105</v>
      </c>
    </row>
    <row r="18" spans="2:6" ht="15.75" customHeight="1" x14ac:dyDescent="0.25">
      <c r="B18" s="30">
        <v>44593</v>
      </c>
      <c r="C18" s="21" t="str">
        <f t="shared" si="0"/>
        <v>February</v>
      </c>
      <c r="D18" s="21" t="s">
        <v>23</v>
      </c>
      <c r="E18" s="21" t="s">
        <v>39</v>
      </c>
      <c r="F18" s="22">
        <v>55</v>
      </c>
    </row>
    <row r="19" spans="2:6" ht="15.75" customHeight="1" x14ac:dyDescent="0.25">
      <c r="B19" s="30">
        <v>44600</v>
      </c>
      <c r="C19" s="21" t="str">
        <f t="shared" si="0"/>
        <v>February</v>
      </c>
      <c r="D19" s="21" t="s">
        <v>24</v>
      </c>
      <c r="E19" s="21" t="s">
        <v>40</v>
      </c>
      <c r="F19" s="22">
        <v>305</v>
      </c>
    </row>
    <row r="20" spans="2:6" ht="15.75" customHeight="1" x14ac:dyDescent="0.25">
      <c r="B20" s="30">
        <v>44603</v>
      </c>
      <c r="C20" s="21" t="str">
        <f t="shared" si="0"/>
        <v>February</v>
      </c>
      <c r="D20" s="21" t="s">
        <v>25</v>
      </c>
      <c r="E20" s="21" t="s">
        <v>49</v>
      </c>
      <c r="F20" s="22">
        <v>28</v>
      </c>
    </row>
    <row r="21" spans="2:6" ht="15.75" customHeight="1" x14ac:dyDescent="0.25">
      <c r="B21" s="30">
        <v>44604</v>
      </c>
      <c r="C21" s="21" t="str">
        <f t="shared" si="0"/>
        <v>February</v>
      </c>
      <c r="D21" s="21" t="s">
        <v>25</v>
      </c>
      <c r="E21" s="21" t="s">
        <v>50</v>
      </c>
      <c r="F21" s="22">
        <v>99</v>
      </c>
    </row>
    <row r="22" spans="2:6" ht="15.75" customHeight="1" x14ac:dyDescent="0.25">
      <c r="B22" s="30">
        <v>44604</v>
      </c>
      <c r="C22" s="21" t="str">
        <f t="shared" si="0"/>
        <v>February</v>
      </c>
      <c r="D22" s="21" t="s">
        <v>25</v>
      </c>
      <c r="E22" s="21" t="s">
        <v>51</v>
      </c>
      <c r="F22" s="22">
        <v>67</v>
      </c>
    </row>
    <row r="23" spans="2:6" ht="15.75" customHeight="1" x14ac:dyDescent="0.25">
      <c r="B23" s="30">
        <v>44606</v>
      </c>
      <c r="C23" s="21" t="str">
        <f t="shared" si="0"/>
        <v>February</v>
      </c>
      <c r="D23" s="21" t="s">
        <v>26</v>
      </c>
      <c r="E23" s="21" t="s">
        <v>52</v>
      </c>
      <c r="F23" s="22">
        <v>18</v>
      </c>
    </row>
    <row r="24" spans="2:6" ht="15.75" customHeight="1" x14ac:dyDescent="0.25">
      <c r="B24" s="30">
        <v>44620</v>
      </c>
      <c r="C24" s="21" t="str">
        <f t="shared" si="0"/>
        <v>February</v>
      </c>
      <c r="D24" s="21" t="s">
        <v>17</v>
      </c>
      <c r="E24" s="21" t="s">
        <v>45</v>
      </c>
      <c r="F24" s="22">
        <v>305</v>
      </c>
    </row>
    <row r="25" spans="2:6" ht="15.75" customHeight="1" x14ac:dyDescent="0.25">
      <c r="B25" s="30">
        <v>44620</v>
      </c>
      <c r="C25" s="21" t="str">
        <f t="shared" si="0"/>
        <v>February</v>
      </c>
      <c r="D25" s="21" t="s">
        <v>16</v>
      </c>
      <c r="E25" s="21" t="s">
        <v>46</v>
      </c>
      <c r="F25" s="22">
        <v>3000</v>
      </c>
    </row>
    <row r="26" spans="2:6" ht="15.75" customHeight="1" x14ac:dyDescent="0.25">
      <c r="B26" s="30">
        <v>44620</v>
      </c>
      <c r="C26" s="21" t="str">
        <f t="shared" si="0"/>
        <v>February</v>
      </c>
      <c r="D26" s="21" t="s">
        <v>18</v>
      </c>
      <c r="E26" s="21" t="s">
        <v>47</v>
      </c>
      <c r="F26" s="22">
        <v>228</v>
      </c>
    </row>
    <row r="27" spans="2:6" ht="15.75" customHeight="1" x14ac:dyDescent="0.25">
      <c r="B27" s="30">
        <v>44621</v>
      </c>
      <c r="C27" s="21" t="str">
        <f t="shared" si="0"/>
        <v>March</v>
      </c>
      <c r="D27" s="21" t="s">
        <v>21</v>
      </c>
      <c r="E27" s="21" t="s">
        <v>37</v>
      </c>
      <c r="F27" s="22">
        <v>1120</v>
      </c>
    </row>
    <row r="28" spans="2:6" ht="15.75" customHeight="1" x14ac:dyDescent="0.25">
      <c r="B28" s="30">
        <v>44621</v>
      </c>
      <c r="C28" s="21" t="str">
        <f t="shared" si="0"/>
        <v>March</v>
      </c>
      <c r="D28" s="21" t="s">
        <v>22</v>
      </c>
      <c r="E28" s="21" t="s">
        <v>48</v>
      </c>
      <c r="F28" s="22">
        <v>110</v>
      </c>
    </row>
    <row r="29" spans="2:6" ht="15.75" customHeight="1" x14ac:dyDescent="0.25">
      <c r="B29" s="30">
        <v>44621</v>
      </c>
      <c r="C29" s="21" t="str">
        <f t="shared" si="0"/>
        <v>March</v>
      </c>
      <c r="D29" s="21" t="s">
        <v>23</v>
      </c>
      <c r="E29" s="21" t="s">
        <v>39</v>
      </c>
      <c r="F29" s="22">
        <v>55</v>
      </c>
    </row>
    <row r="30" spans="2:6" ht="15.75" customHeight="1" x14ac:dyDescent="0.25">
      <c r="B30" s="30">
        <v>44628</v>
      </c>
      <c r="C30" s="21" t="str">
        <f t="shared" si="0"/>
        <v>March</v>
      </c>
      <c r="D30" s="21" t="s">
        <v>24</v>
      </c>
      <c r="E30" s="21" t="s">
        <v>40</v>
      </c>
      <c r="F30" s="22">
        <v>208</v>
      </c>
    </row>
    <row r="31" spans="2:6" ht="15.75" customHeight="1" x14ac:dyDescent="0.25">
      <c r="B31" s="30">
        <v>44631</v>
      </c>
      <c r="C31" s="21" t="str">
        <f t="shared" si="0"/>
        <v>March</v>
      </c>
      <c r="D31" s="21" t="s">
        <v>25</v>
      </c>
      <c r="E31" s="21" t="s">
        <v>53</v>
      </c>
      <c r="F31" s="22">
        <v>188</v>
      </c>
    </row>
    <row r="32" spans="2:6" ht="15.75" customHeight="1" x14ac:dyDescent="0.25">
      <c r="B32" s="30">
        <v>44632</v>
      </c>
      <c r="C32" s="21" t="str">
        <f t="shared" si="0"/>
        <v>March</v>
      </c>
      <c r="D32" s="21" t="s">
        <v>25</v>
      </c>
      <c r="E32" s="21" t="s">
        <v>54</v>
      </c>
      <c r="F32" s="22">
        <v>168</v>
      </c>
    </row>
    <row r="33" spans="2:6" ht="15.75" customHeight="1" x14ac:dyDescent="0.25">
      <c r="B33" s="30">
        <v>44632</v>
      </c>
      <c r="C33" s="21" t="str">
        <f t="shared" si="0"/>
        <v>March</v>
      </c>
      <c r="D33" s="21" t="s">
        <v>25</v>
      </c>
      <c r="E33" s="21" t="s">
        <v>55</v>
      </c>
      <c r="F33" s="22">
        <v>49</v>
      </c>
    </row>
    <row r="34" spans="2:6" ht="15.75" customHeight="1" x14ac:dyDescent="0.25">
      <c r="B34" s="30">
        <v>44634</v>
      </c>
      <c r="C34" s="21" t="str">
        <f t="shared" si="0"/>
        <v>March</v>
      </c>
      <c r="D34" s="21" t="s">
        <v>26</v>
      </c>
      <c r="E34" s="21" t="s">
        <v>44</v>
      </c>
      <c r="F34" s="22">
        <v>199</v>
      </c>
    </row>
    <row r="35" spans="2:6" ht="15.75" customHeight="1" x14ac:dyDescent="0.25">
      <c r="B35" s="30">
        <v>44648</v>
      </c>
      <c r="C35" s="21" t="str">
        <f t="shared" si="0"/>
        <v>March</v>
      </c>
      <c r="D35" s="21" t="s">
        <v>17</v>
      </c>
      <c r="E35" s="21" t="s">
        <v>45</v>
      </c>
      <c r="F35" s="22">
        <v>598</v>
      </c>
    </row>
    <row r="36" spans="2:6" ht="15.75" customHeight="1" x14ac:dyDescent="0.25">
      <c r="B36" s="30">
        <v>44648</v>
      </c>
      <c r="C36" s="21" t="str">
        <f t="shared" si="0"/>
        <v>March</v>
      </c>
      <c r="D36" s="21" t="s">
        <v>16</v>
      </c>
      <c r="E36" s="21" t="s">
        <v>46</v>
      </c>
      <c r="F36" s="22">
        <v>3000</v>
      </c>
    </row>
    <row r="37" spans="2:6" ht="15.75" customHeight="1" x14ac:dyDescent="0.25">
      <c r="B37" s="30">
        <v>44648</v>
      </c>
      <c r="C37" s="21" t="str">
        <f t="shared" si="0"/>
        <v>March</v>
      </c>
      <c r="D37" s="21" t="s">
        <v>18</v>
      </c>
      <c r="E37" s="21" t="s">
        <v>47</v>
      </c>
      <c r="F37" s="22">
        <v>59</v>
      </c>
    </row>
    <row r="38" spans="2:6" ht="15.75" customHeight="1" x14ac:dyDescent="0.25">
      <c r="B38" s="30">
        <v>44652</v>
      </c>
      <c r="C38" s="21" t="str">
        <f t="shared" si="0"/>
        <v>April</v>
      </c>
      <c r="D38" s="21" t="s">
        <v>21</v>
      </c>
      <c r="E38" s="21" t="s">
        <v>37</v>
      </c>
      <c r="F38" s="22">
        <v>1120</v>
      </c>
    </row>
    <row r="39" spans="2:6" ht="15.75" customHeight="1" x14ac:dyDescent="0.25">
      <c r="B39" s="30">
        <v>44652</v>
      </c>
      <c r="C39" s="21" t="str">
        <f t="shared" si="0"/>
        <v>April</v>
      </c>
      <c r="D39" s="21" t="s">
        <v>22</v>
      </c>
      <c r="E39" s="21" t="s">
        <v>38</v>
      </c>
      <c r="F39" s="22">
        <v>140</v>
      </c>
    </row>
    <row r="40" spans="2:6" ht="15.75" customHeight="1" x14ac:dyDescent="0.25">
      <c r="B40" s="30">
        <v>44652</v>
      </c>
      <c r="C40" s="21" t="str">
        <f t="shared" si="0"/>
        <v>April</v>
      </c>
      <c r="D40" s="21" t="s">
        <v>23</v>
      </c>
      <c r="E40" s="21" t="s">
        <v>39</v>
      </c>
      <c r="F40" s="22">
        <v>55</v>
      </c>
    </row>
    <row r="41" spans="2:6" ht="15.75" customHeight="1" x14ac:dyDescent="0.25">
      <c r="B41" s="30">
        <v>44659</v>
      </c>
      <c r="C41" s="21" t="str">
        <f t="shared" si="0"/>
        <v>April</v>
      </c>
      <c r="D41" s="21" t="s">
        <v>24</v>
      </c>
      <c r="E41" s="21" t="s">
        <v>40</v>
      </c>
      <c r="F41" s="22">
        <v>449</v>
      </c>
    </row>
    <row r="42" spans="2:6" ht="15.75" customHeight="1" x14ac:dyDescent="0.25">
      <c r="B42" s="30">
        <v>44662</v>
      </c>
      <c r="C42" s="21" t="str">
        <f t="shared" si="0"/>
        <v>April</v>
      </c>
      <c r="D42" s="21" t="s">
        <v>25</v>
      </c>
      <c r="E42" s="21" t="s">
        <v>56</v>
      </c>
      <c r="F42" s="22">
        <v>245</v>
      </c>
    </row>
    <row r="43" spans="2:6" ht="15.75" customHeight="1" x14ac:dyDescent="0.25">
      <c r="B43" s="30">
        <v>44663</v>
      </c>
      <c r="C43" s="21" t="str">
        <f t="shared" si="0"/>
        <v>April</v>
      </c>
      <c r="D43" s="21" t="s">
        <v>25</v>
      </c>
      <c r="E43" s="21" t="s">
        <v>42</v>
      </c>
      <c r="F43" s="22">
        <v>168</v>
      </c>
    </row>
    <row r="44" spans="2:6" ht="15.75" customHeight="1" x14ac:dyDescent="0.25">
      <c r="B44" s="30">
        <v>44663</v>
      </c>
      <c r="C44" s="21" t="str">
        <f t="shared" si="0"/>
        <v>April</v>
      </c>
      <c r="D44" s="21" t="s">
        <v>25</v>
      </c>
      <c r="E44" s="21" t="s">
        <v>57</v>
      </c>
      <c r="F44" s="22">
        <v>49</v>
      </c>
    </row>
    <row r="45" spans="2:6" ht="15.75" customHeight="1" x14ac:dyDescent="0.25">
      <c r="B45" s="30">
        <v>44665</v>
      </c>
      <c r="C45" s="21" t="str">
        <f t="shared" si="0"/>
        <v>April</v>
      </c>
      <c r="D45" s="21" t="s">
        <v>26</v>
      </c>
      <c r="E45" s="21" t="s">
        <v>44</v>
      </c>
      <c r="F45" s="22">
        <v>249</v>
      </c>
    </row>
    <row r="46" spans="2:6" ht="15.75" customHeight="1" x14ac:dyDescent="0.25">
      <c r="B46" s="30">
        <v>44679</v>
      </c>
      <c r="C46" s="21" t="str">
        <f t="shared" si="0"/>
        <v>April</v>
      </c>
      <c r="D46" s="21" t="s">
        <v>17</v>
      </c>
      <c r="E46" s="21" t="s">
        <v>45</v>
      </c>
      <c r="F46" s="22">
        <v>669</v>
      </c>
    </row>
    <row r="47" spans="2:6" ht="15.75" customHeight="1" x14ac:dyDescent="0.25">
      <c r="B47" s="30">
        <v>44679</v>
      </c>
      <c r="C47" s="21" t="str">
        <f t="shared" si="0"/>
        <v>April</v>
      </c>
      <c r="D47" s="21" t="s">
        <v>16</v>
      </c>
      <c r="E47" s="21" t="s">
        <v>46</v>
      </c>
      <c r="F47" s="22">
        <v>3000</v>
      </c>
    </row>
    <row r="48" spans="2:6" ht="15.75" customHeight="1" x14ac:dyDescent="0.25">
      <c r="B48" s="30">
        <v>44679</v>
      </c>
      <c r="C48" s="21" t="str">
        <f t="shared" si="0"/>
        <v>April</v>
      </c>
      <c r="D48" s="21" t="s">
        <v>18</v>
      </c>
      <c r="E48" s="21" t="s">
        <v>47</v>
      </c>
      <c r="F48" s="22">
        <v>258</v>
      </c>
    </row>
    <row r="49" spans="2:6" ht="15.75" customHeight="1" x14ac:dyDescent="0.25">
      <c r="B49" s="30">
        <v>44682</v>
      </c>
      <c r="C49" s="21" t="str">
        <f t="shared" si="0"/>
        <v>May</v>
      </c>
      <c r="D49" s="21" t="s">
        <v>21</v>
      </c>
      <c r="E49" s="21" t="s">
        <v>37</v>
      </c>
      <c r="F49" s="22">
        <v>1120</v>
      </c>
    </row>
    <row r="50" spans="2:6" ht="15.75" customHeight="1" x14ac:dyDescent="0.25">
      <c r="B50" s="30">
        <v>44682</v>
      </c>
      <c r="C50" s="21" t="str">
        <f t="shared" si="0"/>
        <v>May</v>
      </c>
      <c r="D50" s="21" t="s">
        <v>22</v>
      </c>
      <c r="E50" s="21" t="s">
        <v>38</v>
      </c>
      <c r="F50" s="22">
        <v>155</v>
      </c>
    </row>
    <row r="51" spans="2:6" ht="15.75" customHeight="1" x14ac:dyDescent="0.25">
      <c r="B51" s="30">
        <v>44682</v>
      </c>
      <c r="C51" s="21" t="str">
        <f t="shared" si="0"/>
        <v>May</v>
      </c>
      <c r="D51" s="21" t="s">
        <v>23</v>
      </c>
      <c r="E51" s="21" t="s">
        <v>39</v>
      </c>
      <c r="F51" s="22">
        <v>55</v>
      </c>
    </row>
    <row r="52" spans="2:6" ht="15.75" customHeight="1" x14ac:dyDescent="0.25">
      <c r="B52" s="30">
        <v>44689</v>
      </c>
      <c r="C52" s="21" t="str">
        <f t="shared" si="0"/>
        <v>May</v>
      </c>
      <c r="D52" s="21" t="s">
        <v>24</v>
      </c>
      <c r="E52" s="21" t="s">
        <v>40</v>
      </c>
      <c r="F52" s="22">
        <v>449</v>
      </c>
    </row>
    <row r="53" spans="2:6" ht="15.75" customHeight="1" x14ac:dyDescent="0.25">
      <c r="B53" s="30">
        <v>44692</v>
      </c>
      <c r="C53" s="21" t="str">
        <f t="shared" si="0"/>
        <v>May</v>
      </c>
      <c r="D53" s="21" t="s">
        <v>25</v>
      </c>
      <c r="E53" s="21" t="s">
        <v>41</v>
      </c>
      <c r="F53" s="22">
        <v>245</v>
      </c>
    </row>
    <row r="54" spans="2:6" ht="15.75" customHeight="1" x14ac:dyDescent="0.25">
      <c r="B54" s="30">
        <v>44693</v>
      </c>
      <c r="C54" s="21" t="str">
        <f t="shared" si="0"/>
        <v>May</v>
      </c>
      <c r="D54" s="21" t="s">
        <v>25</v>
      </c>
      <c r="E54" s="21" t="s">
        <v>42</v>
      </c>
      <c r="F54" s="22">
        <v>168</v>
      </c>
    </row>
    <row r="55" spans="2:6" ht="15.75" customHeight="1" x14ac:dyDescent="0.25">
      <c r="B55" s="30">
        <v>44693</v>
      </c>
      <c r="C55" s="21" t="str">
        <f t="shared" si="0"/>
        <v>May</v>
      </c>
      <c r="D55" s="21" t="s">
        <v>25</v>
      </c>
      <c r="E55" s="21" t="s">
        <v>58</v>
      </c>
      <c r="F55" s="22">
        <v>233</v>
      </c>
    </row>
    <row r="56" spans="2:6" ht="15.75" customHeight="1" x14ac:dyDescent="0.25">
      <c r="B56" s="30">
        <v>44695</v>
      </c>
      <c r="C56" s="21" t="str">
        <f t="shared" si="0"/>
        <v>May</v>
      </c>
      <c r="D56" s="21" t="s">
        <v>26</v>
      </c>
      <c r="E56" s="21" t="s">
        <v>44</v>
      </c>
      <c r="F56" s="22">
        <v>249</v>
      </c>
    </row>
    <row r="57" spans="2:6" ht="15.75" customHeight="1" x14ac:dyDescent="0.25">
      <c r="B57" s="30">
        <v>44709</v>
      </c>
      <c r="C57" s="21" t="str">
        <f t="shared" si="0"/>
        <v>May</v>
      </c>
      <c r="D57" s="21" t="s">
        <v>17</v>
      </c>
      <c r="E57" s="21" t="s">
        <v>45</v>
      </c>
      <c r="F57" s="22">
        <v>708</v>
      </c>
    </row>
    <row r="58" spans="2:6" ht="15.75" customHeight="1" x14ac:dyDescent="0.25">
      <c r="B58" s="30">
        <v>44709</v>
      </c>
      <c r="C58" s="21" t="str">
        <f t="shared" si="0"/>
        <v>May</v>
      </c>
      <c r="D58" s="21" t="s">
        <v>16</v>
      </c>
      <c r="E58" s="21" t="s">
        <v>46</v>
      </c>
      <c r="F58" s="22">
        <v>3000</v>
      </c>
    </row>
    <row r="59" spans="2:6" ht="15.75" customHeight="1" x14ac:dyDescent="0.25">
      <c r="B59" s="30">
        <v>44709</v>
      </c>
      <c r="C59" s="21" t="str">
        <f t="shared" si="0"/>
        <v>May</v>
      </c>
      <c r="D59" s="21" t="s">
        <v>18</v>
      </c>
      <c r="E59" s="21" t="s">
        <v>47</v>
      </c>
      <c r="F59" s="22">
        <v>366</v>
      </c>
    </row>
    <row r="60" spans="2:6" ht="15.75" customHeight="1" x14ac:dyDescent="0.25">
      <c r="B60" s="30"/>
      <c r="D60" s="21"/>
      <c r="F60" s="22"/>
    </row>
    <row r="61" spans="2:6" ht="15.75" customHeight="1" x14ac:dyDescent="0.25">
      <c r="B61" s="30"/>
      <c r="D61" s="21"/>
      <c r="F61" s="22"/>
    </row>
    <row r="62" spans="2:6" ht="15.75" customHeight="1" x14ac:dyDescent="0.25">
      <c r="B62" s="30"/>
      <c r="D62" s="21"/>
      <c r="F62" s="22"/>
    </row>
    <row r="63" spans="2:6" ht="15.75" customHeight="1" x14ac:dyDescent="0.25">
      <c r="B63" s="30"/>
      <c r="D63" s="21"/>
      <c r="F63" s="22"/>
    </row>
    <row r="64" spans="2:6" ht="15.75" customHeight="1" x14ac:dyDescent="0.25">
      <c r="B64" s="30"/>
      <c r="D64" s="21"/>
      <c r="F64" s="22"/>
    </row>
    <row r="65" spans="2:6" ht="15.75" customHeight="1" x14ac:dyDescent="0.25">
      <c r="B65" s="30"/>
      <c r="D65" s="21"/>
      <c r="F65" s="22"/>
    </row>
    <row r="66" spans="2:6" ht="15.75" customHeight="1" x14ac:dyDescent="0.25">
      <c r="B66" s="30"/>
      <c r="F66" s="22"/>
    </row>
    <row r="67" spans="2:6" ht="15.75" customHeight="1" x14ac:dyDescent="0.25">
      <c r="B67" s="30"/>
      <c r="F67" s="22"/>
    </row>
    <row r="68" spans="2:6" ht="15.75" customHeight="1" x14ac:dyDescent="0.25">
      <c r="B68" s="30"/>
      <c r="F68" s="22"/>
    </row>
    <row r="69" spans="2:6" ht="15.75" customHeight="1" x14ac:dyDescent="0.25">
      <c r="B69" s="30"/>
      <c r="F69" s="22"/>
    </row>
    <row r="70" spans="2:6" ht="15.75" customHeight="1" x14ac:dyDescent="0.25">
      <c r="B70" s="30"/>
      <c r="F70" s="22"/>
    </row>
    <row r="71" spans="2:6" ht="15.75" customHeight="1" x14ac:dyDescent="0.25">
      <c r="B71" s="30"/>
      <c r="F71" s="22"/>
    </row>
    <row r="72" spans="2:6" ht="15.75" customHeight="1" x14ac:dyDescent="0.25">
      <c r="B72" s="30"/>
      <c r="F72" s="22"/>
    </row>
    <row r="73" spans="2:6" ht="15.75" customHeight="1" x14ac:dyDescent="0.25">
      <c r="B73" s="30"/>
      <c r="F73" s="22"/>
    </row>
    <row r="74" spans="2:6" ht="15.75" customHeight="1" x14ac:dyDescent="0.25"/>
    <row r="75" spans="2:6" ht="15.75" customHeight="1" x14ac:dyDescent="0.25"/>
    <row r="76" spans="2:6" ht="15.75" customHeight="1" x14ac:dyDescent="0.25"/>
    <row r="77" spans="2:6" ht="15.75" customHeight="1" x14ac:dyDescent="0.25"/>
    <row r="78" spans="2:6" ht="15.75" customHeight="1" x14ac:dyDescent="0.25"/>
    <row r="79" spans="2:6" ht="15.75" customHeight="1" x14ac:dyDescent="0.25"/>
    <row r="80" spans="2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D5:D65">
      <formula1>$H$5:$H$13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D9" sqref="D9"/>
    </sheetView>
  </sheetViews>
  <sheetFormatPr defaultColWidth="11.25" defaultRowHeight="15" customHeight="1" x14ac:dyDescent="0.25"/>
  <cols>
    <col min="1" max="1" width="10.5" customWidth="1"/>
    <col min="2" max="2" width="14.375" customWidth="1"/>
    <col min="3" max="4" width="7.75" customWidth="1"/>
    <col min="5" max="5" width="2.625" customWidth="1"/>
    <col min="6" max="7" width="7.75" customWidth="1"/>
    <col min="8" max="8" width="2.75" customWidth="1"/>
    <col min="9" max="12" width="8.75" customWidth="1"/>
    <col min="13" max="26" width="10.5" customWidth="1"/>
  </cols>
  <sheetData>
    <row r="1" spans="1:26" ht="15.75" customHeight="1" x14ac:dyDescent="0.25">
      <c r="E1" s="1"/>
    </row>
    <row r="2" spans="1:26" ht="15.75" customHeight="1" x14ac:dyDescent="0.35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spans="1:26" ht="15.75" customHeight="1" x14ac:dyDescent="0.25">
      <c r="E3" s="1"/>
    </row>
    <row r="4" spans="1:26" ht="15.75" customHeight="1" x14ac:dyDescent="0.25">
      <c r="B4" s="5" t="s">
        <v>59</v>
      </c>
      <c r="C4" s="31" t="s">
        <v>5</v>
      </c>
      <c r="E4" s="6"/>
      <c r="K4" s="38"/>
      <c r="L4" s="39"/>
      <c r="M4" s="39"/>
      <c r="N4" s="39"/>
      <c r="O4" s="39"/>
      <c r="P4" s="39"/>
      <c r="Q4" s="39"/>
      <c r="R4" s="1"/>
    </row>
    <row r="5" spans="1:26" ht="15.75" customHeight="1" x14ac:dyDescent="0.25">
      <c r="B5" s="7"/>
      <c r="C5" s="7"/>
      <c r="D5" s="7"/>
      <c r="E5" s="7"/>
      <c r="F5" s="8"/>
      <c r="G5" s="9"/>
    </row>
    <row r="6" spans="1:26" ht="15.75" customHeight="1" x14ac:dyDescent="0.25">
      <c r="B6" s="18" t="s">
        <v>2</v>
      </c>
      <c r="C6" s="32" t="s">
        <v>60</v>
      </c>
      <c r="D6" s="32" t="s">
        <v>61</v>
      </c>
      <c r="E6" s="10"/>
      <c r="F6" s="33" t="s">
        <v>62</v>
      </c>
      <c r="G6" s="33" t="s">
        <v>63</v>
      </c>
      <c r="I6" s="40" t="s">
        <v>64</v>
      </c>
      <c r="J6" s="41"/>
      <c r="K6" s="41"/>
      <c r="L6" s="42"/>
    </row>
    <row r="7" spans="1:26" ht="15.75" customHeight="1" x14ac:dyDescent="0.25">
      <c r="A7" s="1"/>
      <c r="B7" s="21" t="s">
        <v>15</v>
      </c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B8" s="11" t="s">
        <v>16</v>
      </c>
      <c r="C8" s="12">
        <f>INDEX(Budget!$B$4:$N$21,MATCH('Dashboard Finished'!B8,Budget!$B$4:$B$21,0),MATCH('Dashboard Finished'!$C$4,Budget!$B$4:$N$4,0))</f>
        <v>2200</v>
      </c>
      <c r="D8" s="12">
        <f>SUMIFS(Actual!F:F,Actual!C:C,'Dashboard Finished'!$C$4,Actual!D:D,'Dashboard Finished'!B8)</f>
        <v>3000</v>
      </c>
      <c r="E8" s="12"/>
      <c r="F8" s="12">
        <f t="shared" ref="F8:F11" si="0">D8-C8</f>
        <v>800</v>
      </c>
      <c r="G8" s="13">
        <f t="shared" ref="G8:G11" si="1">D8/C8-1</f>
        <v>0.36363636363636354</v>
      </c>
    </row>
    <row r="9" spans="1:26" ht="15.75" customHeight="1" x14ac:dyDescent="0.25">
      <c r="B9" s="11" t="s">
        <v>17</v>
      </c>
      <c r="C9" s="12">
        <f t="array" ref="C9">INDEX(Budget!$B$4:$N$21,MATCH('Dashboard Finished'!B9,Budget!$B$4:$B$21,0),MATCH('Dashboard Finished'!$C$4,Budget!$B$4:$N$4,0))</f>
        <v>500</v>
      </c>
      <c r="D9" s="12">
        <f>SUMIFS(Actual!F:F,Actual!C:C,'Dashboard Finished'!$C$4,Actual!D:D,'Dashboard Finished'!B9)</f>
        <v>598</v>
      </c>
      <c r="E9" s="12"/>
      <c r="F9" s="12">
        <f t="shared" si="0"/>
        <v>98</v>
      </c>
      <c r="G9" s="13">
        <f t="shared" si="1"/>
        <v>0.19599999999999995</v>
      </c>
    </row>
    <row r="10" spans="1:26" ht="15.75" customHeight="1" x14ac:dyDescent="0.25">
      <c r="B10" s="11" t="s">
        <v>18</v>
      </c>
      <c r="C10" s="12">
        <f t="array" ref="C10">INDEX(Budget!$B$4:$N$21,MATCH('Dashboard Finished'!B10,Budget!$B$4:$B$21,0),MATCH('Dashboard Finished'!$C$4,Budget!$B$4:$N$4,0))</f>
        <v>169</v>
      </c>
      <c r="D10" s="12">
        <f>SUMIFS(Actual!F:F,Actual!C:C,'Dashboard Finished'!$C$4,Actual!D:D,'Dashboard Finished'!B10)</f>
        <v>59</v>
      </c>
      <c r="E10" s="12"/>
      <c r="F10" s="12">
        <f t="shared" si="0"/>
        <v>-110</v>
      </c>
      <c r="G10" s="13">
        <f t="shared" si="1"/>
        <v>-0.65088757396449703</v>
      </c>
    </row>
    <row r="11" spans="1:26" ht="15.75" customHeight="1" x14ac:dyDescent="0.25">
      <c r="A11" s="14"/>
      <c r="B11" s="23" t="s">
        <v>19</v>
      </c>
      <c r="C11" s="24">
        <f t="shared" ref="C11:D11" si="2">SUM(C8:C10)</f>
        <v>2869</v>
      </c>
      <c r="D11" s="24">
        <f t="shared" si="2"/>
        <v>3657</v>
      </c>
      <c r="E11" s="16"/>
      <c r="F11" s="24">
        <f t="shared" si="0"/>
        <v>788</v>
      </c>
      <c r="G11" s="34">
        <f t="shared" si="1"/>
        <v>0.27466016033461127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5">
      <c r="A12" s="14"/>
      <c r="B12" s="15"/>
      <c r="C12" s="16"/>
      <c r="D12" s="16"/>
      <c r="E12" s="16"/>
      <c r="F12" s="16"/>
      <c r="G12" s="1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5">
      <c r="B13" s="21" t="s">
        <v>20</v>
      </c>
      <c r="C13" s="12"/>
      <c r="D13" s="12"/>
      <c r="E13" s="12"/>
      <c r="F13" s="12"/>
      <c r="G13" s="13"/>
    </row>
    <row r="14" spans="1:26" ht="15.75" customHeight="1" x14ac:dyDescent="0.25">
      <c r="B14" s="11" t="s">
        <v>21</v>
      </c>
      <c r="C14" s="12">
        <f t="array" ref="C14">INDEX(Budget!$B$4:$N$21,MATCH('Dashboard Finished'!B14,Budget!$B$4:$B$21,0),MATCH('Dashboard Finished'!$C$4,Budget!$B$4:$N$4,0))</f>
        <v>1120</v>
      </c>
      <c r="D14" s="12">
        <f>SUMIFS(Actual!F:F,Actual!C:C,'Dashboard Finished'!$C$4,Actual!D:D,'Dashboard Finished'!B14)</f>
        <v>1120</v>
      </c>
      <c r="E14" s="12"/>
      <c r="F14" s="12">
        <f t="shared" ref="F14:F20" si="3">C14-D14</f>
        <v>0</v>
      </c>
      <c r="G14" s="13">
        <f t="shared" ref="G14:G20" si="4">C14/D14-1</f>
        <v>0</v>
      </c>
    </row>
    <row r="15" spans="1:26" ht="15.75" customHeight="1" x14ac:dyDescent="0.25">
      <c r="B15" s="11" t="s">
        <v>22</v>
      </c>
      <c r="C15" s="12">
        <f t="array" ref="C15">INDEX(Budget!$B$4:$N$21,MATCH('Dashboard Finished'!B15,Budget!$B$4:$B$21,0),MATCH('Dashboard Finished'!$C$4,Budget!$B$4:$N$4,0))</f>
        <v>112</v>
      </c>
      <c r="D15" s="12">
        <f>SUMIFS(Actual!F:F,Actual!C:C,'Dashboard Finished'!$C$4,Actual!D:D,'Dashboard Finished'!B15)</f>
        <v>110</v>
      </c>
      <c r="E15" s="12"/>
      <c r="F15" s="12">
        <f t="shared" si="3"/>
        <v>2</v>
      </c>
      <c r="G15" s="13">
        <f t="shared" si="4"/>
        <v>1.8181818181818077E-2</v>
      </c>
    </row>
    <row r="16" spans="1:26" ht="15.75" customHeight="1" x14ac:dyDescent="0.25">
      <c r="B16" s="11" t="s">
        <v>23</v>
      </c>
      <c r="C16" s="12">
        <f t="array" ref="C16">INDEX(Budget!$B$4:$N$21,MATCH('Dashboard Finished'!B16,Budget!$B$4:$B$21,0),MATCH('Dashboard Finished'!$C$4,Budget!$B$4:$N$4,0))</f>
        <v>55</v>
      </c>
      <c r="D16" s="12">
        <f>SUMIFS(Actual!F:F,Actual!C:C,'Dashboard Finished'!$C$4,Actual!D:D,'Dashboard Finished'!B16)</f>
        <v>55</v>
      </c>
      <c r="E16" s="12"/>
      <c r="F16" s="12">
        <f t="shared" si="3"/>
        <v>0</v>
      </c>
      <c r="G16" s="13">
        <f t="shared" si="4"/>
        <v>0</v>
      </c>
      <c r="I16" s="40" t="s">
        <v>65</v>
      </c>
      <c r="J16" s="41"/>
      <c r="K16" s="41"/>
      <c r="L16" s="42"/>
    </row>
    <row r="17" spans="2:7" ht="15.75" customHeight="1" x14ac:dyDescent="0.25">
      <c r="B17" s="11" t="s">
        <v>24</v>
      </c>
      <c r="C17" s="12">
        <f t="array" ref="C17">INDEX(Budget!$B$4:$N$21,MATCH('Dashboard Finished'!B17,Budget!$B$4:$B$21,0),MATCH('Dashboard Finished'!$C$4,Budget!$B$4:$N$4,0))</f>
        <v>550</v>
      </c>
      <c r="D17" s="12">
        <f>SUMIFS(Actual!F:F,Actual!C:C,'Dashboard Finished'!$C$4,Actual!D:D,'Dashboard Finished'!B17)</f>
        <v>208</v>
      </c>
      <c r="E17" s="12"/>
      <c r="F17" s="12">
        <f t="shared" si="3"/>
        <v>342</v>
      </c>
      <c r="G17" s="13">
        <f t="shared" si="4"/>
        <v>1.6442307692307692</v>
      </c>
    </row>
    <row r="18" spans="2:7" ht="15.75" customHeight="1" x14ac:dyDescent="0.25">
      <c r="B18" s="11" t="s">
        <v>25</v>
      </c>
      <c r="C18" s="12">
        <f t="array" ref="C18">INDEX(Budget!$B$4:$N$21,MATCH('Dashboard Finished'!B18,Budget!$B$4:$B$21,0),MATCH('Dashboard Finished'!$C$4,Budget!$B$4:$N$4,0))</f>
        <v>400</v>
      </c>
      <c r="D18" s="12">
        <f>SUMIFS(Actual!F:F,Actual!C:C,'Dashboard Finished'!$C$4,Actual!D:D,'Dashboard Finished'!B18)</f>
        <v>405</v>
      </c>
      <c r="E18" s="12"/>
      <c r="F18" s="12">
        <f t="shared" si="3"/>
        <v>-5</v>
      </c>
      <c r="G18" s="13">
        <f t="shared" si="4"/>
        <v>-1.2345679012345734E-2</v>
      </c>
    </row>
    <row r="19" spans="2:7" ht="15.75" customHeight="1" x14ac:dyDescent="0.25">
      <c r="B19" s="11" t="s">
        <v>26</v>
      </c>
      <c r="C19" s="12">
        <f t="array" ref="C19">INDEX(Budget!$B$4:$N$21,MATCH('Dashboard Finished'!B19,Budget!$B$4:$B$21,0),MATCH('Dashboard Finished'!$C$4,Budget!$B$4:$N$4,0))</f>
        <v>100</v>
      </c>
      <c r="D19" s="12">
        <f>SUMIFS(Actual!F:F,Actual!C:C,'Dashboard Finished'!$C$4,Actual!D:D,'Dashboard Finished'!B19)</f>
        <v>199</v>
      </c>
      <c r="E19" s="12"/>
      <c r="F19" s="12">
        <f t="shared" si="3"/>
        <v>-99</v>
      </c>
      <c r="G19" s="13">
        <f t="shared" si="4"/>
        <v>-0.49748743718592969</v>
      </c>
    </row>
    <row r="20" spans="2:7" ht="15.75" customHeight="1" x14ac:dyDescent="0.25">
      <c r="B20" s="23" t="s">
        <v>27</v>
      </c>
      <c r="C20" s="24">
        <f t="shared" ref="C20:D20" si="5">SUM(C14:C19)</f>
        <v>2337</v>
      </c>
      <c r="D20" s="24">
        <f t="shared" si="5"/>
        <v>2097</v>
      </c>
      <c r="E20" s="16"/>
      <c r="F20" s="24">
        <f t="shared" si="3"/>
        <v>240</v>
      </c>
      <c r="G20" s="34">
        <f t="shared" si="4"/>
        <v>0.11444921316165946</v>
      </c>
    </row>
    <row r="21" spans="2:7" ht="15.75" customHeight="1" x14ac:dyDescent="0.25">
      <c r="C21" s="12"/>
      <c r="D21" s="12"/>
      <c r="E21" s="12"/>
      <c r="F21" s="12"/>
      <c r="G21" s="13"/>
    </row>
    <row r="22" spans="2:7" ht="15.75" customHeight="1" x14ac:dyDescent="0.25">
      <c r="B22" s="35" t="s">
        <v>28</v>
      </c>
      <c r="C22" s="36">
        <f t="shared" ref="C22:D22" si="6">C11-C20</f>
        <v>532</v>
      </c>
      <c r="D22" s="36">
        <f t="shared" si="6"/>
        <v>1560</v>
      </c>
      <c r="E22" s="16"/>
      <c r="F22" s="36">
        <f>D22-C22</f>
        <v>1028</v>
      </c>
      <c r="G22" s="37">
        <f>D22/C22-1</f>
        <v>1.9323308270676693</v>
      </c>
    </row>
    <row r="23" spans="2:7" ht="15.75" customHeight="1" x14ac:dyDescent="0.25">
      <c r="E23" s="1"/>
    </row>
    <row r="24" spans="2:7" ht="15.75" customHeight="1" x14ac:dyDescent="0.25">
      <c r="E24" s="1"/>
    </row>
    <row r="25" spans="2:7" ht="15.75" customHeight="1" x14ac:dyDescent="0.25">
      <c r="E25" s="1"/>
    </row>
    <row r="26" spans="2:7" ht="15.75" customHeight="1" x14ac:dyDescent="0.25">
      <c r="E26" s="1"/>
    </row>
    <row r="27" spans="2:7" ht="15.75" customHeight="1" x14ac:dyDescent="0.25">
      <c r="E27" s="1"/>
    </row>
    <row r="28" spans="2:7" ht="15.75" customHeight="1" x14ac:dyDescent="0.25">
      <c r="E28" s="1"/>
    </row>
    <row r="29" spans="2:7" ht="15.75" customHeight="1" x14ac:dyDescent="0.25">
      <c r="E29" s="1"/>
    </row>
    <row r="30" spans="2:7" ht="15.75" customHeight="1" x14ac:dyDescent="0.25">
      <c r="E30" s="1"/>
    </row>
    <row r="31" spans="2:7" ht="15.75" customHeight="1" x14ac:dyDescent="0.25">
      <c r="E31" s="1"/>
    </row>
    <row r="32" spans="2:7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mergeCells count="3">
    <mergeCell ref="K4:Q4"/>
    <mergeCell ref="I6:L6"/>
    <mergeCell ref="I16:L16"/>
  </mergeCells>
  <conditionalFormatting sqref="F8:G20 F22:G22 G14:G22">
    <cfRule type="cellIs" dxfId="3" priority="1" operator="greaterThan">
      <formula>0</formula>
    </cfRule>
  </conditionalFormatting>
  <conditionalFormatting sqref="F8:G22">
    <cfRule type="cellIs" dxfId="2" priority="2" operator="lessThan">
      <formula>0</formula>
    </cfRule>
  </conditionalFormatting>
  <conditionalFormatting sqref="F8:G22">
    <cfRule type="cellIs" dxfId="1" priority="3" operator="greaterThan">
      <formula>0</formula>
    </cfRule>
  </conditionalFormatting>
  <conditionalFormatting sqref="F22:G22">
    <cfRule type="cellIs" dxfId="0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Customer</cp:lastModifiedBy>
  <dcterms:created xsi:type="dcterms:W3CDTF">2022-04-11T09:11:40Z</dcterms:created>
  <dcterms:modified xsi:type="dcterms:W3CDTF">2024-06-21T18:59:11Z</dcterms:modified>
</cp:coreProperties>
</file>