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760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44525"/>
  <extLst>
    <ext uri="GoogleSheetsCustomDataVersion1">
      <go:sheetsCustomData xmlns:go="http://customooxmlschemas.google.com/" r:id="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E29" i="6"/>
  <c r="F29" i="6"/>
  <c r="G29" i="6"/>
  <c r="H29" i="6"/>
  <c r="D29" i="6"/>
  <c r="E20" i="6"/>
  <c r="F20" i="6"/>
  <c r="G20" i="6"/>
  <c r="H20" i="6"/>
  <c r="D20" i="6"/>
  <c r="H16" i="6"/>
  <c r="G16" i="6"/>
  <c r="F16" i="6"/>
  <c r="E16" i="6"/>
  <c r="D16" i="6"/>
  <c r="C13" i="5"/>
  <c r="C10" i="5"/>
  <c r="C15" i="4"/>
  <c r="H13" i="4"/>
  <c r="E12" i="4"/>
  <c r="F12" i="4"/>
  <c r="G12" i="4"/>
  <c r="H12" i="4"/>
  <c r="D12" i="4"/>
  <c r="D10" i="4"/>
  <c r="E10" i="4"/>
  <c r="F10" i="4"/>
  <c r="G10" i="4"/>
  <c r="H10" i="4"/>
  <c r="C10" i="4"/>
  <c r="H15" i="3"/>
  <c r="H13" i="3"/>
  <c r="H14" i="3"/>
  <c r="C15" i="2"/>
  <c r="C14" i="2"/>
  <c r="C13" i="2"/>
  <c r="C11" i="2"/>
  <c r="C18" i="1"/>
  <c r="C15" i="1"/>
  <c r="C14" i="1"/>
</calcChain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<sst xmlns="http://schemas.openxmlformats.org/spreadsheetml/2006/main" count="100" uniqueCount="62">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</sst>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(#,##0\)"/>
    <numFmt numFmtId="165" formatCode="0.0%"/>
    <numFmt numFmtId="166" formatCode="0.00\x"/>
    <numFmt numFmtId="167" formatCode="0.0"/>
    <numFmt numFmtId="168" formatCode="#,##0.00;\(#,##0.00\)"/>
    <numFmt numFmtId="169" formatCode="#\ ???/???"/>
    <numFmt numFmtId="170" formatCode="&quot;₹&quot;\ #,##0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169" fontId="4" fillId="0" borderId="5" xfId="0" applyNumberFormat="1" applyFont="1" applyBorder="1"/>
    <xf numFmtId="170" fontId="4" fillId="5" borderId="4" xfId="0" applyNumberFormat="1" applyFont="1" applyFill="1" applyBorder="1"/>
    <xf numFmtId="164" fontId="4" fillId="6" borderId="0" xfId="0" applyNumberFormat="1" applyFont="1" applyFill="1"/>
    <xf numFmtId="164" fontId="4" fillId="7" borderId="4" xfId="0" applyNumberFormat="1" applyFont="1" applyFill="1" applyBorder="1"/>
    <xf numFmtId="0" fontId="0" fillId="6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17</xdr:row>
      <xdr:rowOff>47625</xdr:rowOff>
    </xdr:from>
    <xdr:ext cx="3400425" cy="9048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12</xdr:row>
      <xdr:rowOff>171450</xdr:rowOff>
    </xdr:from>
    <xdr:ext cx="4010025" cy="742950"/>
    <xdr:pic>
      <xdr:nvPicPr>
        <xdr:cNvPr id="3" name="image4.pn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showGridLines="0" tabSelected="1" workbookViewId="0">
      <selection activeCell="C19" sqref="C19"/>
    </sheetView>
  </sheetViews>
  <sheetFormatPr defaultColWidth="11.33203125" defaultRowHeight="15" customHeight="1" x14ac:dyDescent="0.2"/>
  <cols>
    <col min="1" max="1" width="10.5546875" customWidth="1"/>
    <col min="2" max="2" width="33.33203125" customWidth="1"/>
    <col min="3" max="26" width="10.5546875" customWidth="1"/>
  </cols>
  <sheetData>
    <row r="1" spans="2:18" ht="15.75" customHeight="1" x14ac:dyDescent="0.25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25">
      <c r="B2" s="53" t="s">
        <v>0</v>
      </c>
      <c r="C2" s="54"/>
    </row>
    <row r="3" spans="2:18" ht="15.75" customHeight="1" x14ac:dyDescent="0.2"/>
    <row r="4" spans="2:18" ht="15.75" customHeight="1" x14ac:dyDescent="0.25">
      <c r="B4" s="2" t="s">
        <v>1</v>
      </c>
      <c r="C4" s="2"/>
    </row>
    <row r="5" spans="2:18" ht="15.75" customHeight="1" x14ac:dyDescent="0.25">
      <c r="B5" s="3" t="s">
        <v>2</v>
      </c>
      <c r="C5" s="4">
        <v>150</v>
      </c>
      <c r="D5" s="5"/>
    </row>
    <row r="6" spans="2:18" ht="15.75" customHeight="1" x14ac:dyDescent="0.25">
      <c r="B6" s="3" t="s">
        <v>3</v>
      </c>
      <c r="C6" s="6">
        <v>0.25</v>
      </c>
      <c r="D6" s="5"/>
    </row>
    <row r="7" spans="2:18" ht="15.75" customHeight="1" x14ac:dyDescent="0.25">
      <c r="B7" s="3" t="s">
        <v>4</v>
      </c>
      <c r="C7" s="4">
        <v>15</v>
      </c>
      <c r="D7" s="5"/>
    </row>
    <row r="8" spans="2:18" ht="15.75" customHeight="1" x14ac:dyDescent="0.25">
      <c r="B8" s="3" t="s">
        <v>5</v>
      </c>
      <c r="C8" s="4">
        <v>20</v>
      </c>
      <c r="D8" s="5"/>
    </row>
    <row r="9" spans="2:18" ht="15.75" customHeight="1" x14ac:dyDescent="0.25">
      <c r="B9" s="3" t="s">
        <v>6</v>
      </c>
      <c r="C9" s="4">
        <v>50</v>
      </c>
      <c r="D9" s="5"/>
    </row>
    <row r="10" spans="2:18" ht="15.75" customHeight="1" x14ac:dyDescent="0.25">
      <c r="B10" s="3" t="s">
        <v>7</v>
      </c>
      <c r="C10" s="4">
        <v>-12</v>
      </c>
      <c r="D10" s="5"/>
    </row>
    <row r="11" spans="2:18" ht="15.75" customHeight="1" x14ac:dyDescent="0.25">
      <c r="B11" s="3"/>
      <c r="C11" s="4"/>
      <c r="D11" s="5"/>
    </row>
    <row r="12" spans="2:18" ht="15.75" customHeight="1" x14ac:dyDescent="0.25">
      <c r="B12" s="7" t="s">
        <v>8</v>
      </c>
      <c r="C12" s="8"/>
      <c r="D12" s="5"/>
    </row>
    <row r="13" spans="2:18" ht="15.75" customHeight="1" x14ac:dyDescent="0.25">
      <c r="B13" s="9" t="s">
        <v>2</v>
      </c>
      <c r="C13" s="4">
        <v>150</v>
      </c>
      <c r="D13" s="5"/>
    </row>
    <row r="14" spans="2:18" ht="15.75" customHeight="1" x14ac:dyDescent="0.25">
      <c r="B14" s="9" t="s">
        <v>9</v>
      </c>
      <c r="C14" s="5">
        <f>C5*C6</f>
        <v>37.5</v>
      </c>
      <c r="D14" s="5"/>
    </row>
    <row r="15" spans="2:18" ht="15.75" customHeight="1" x14ac:dyDescent="0.25">
      <c r="B15" s="9" t="s">
        <v>10</v>
      </c>
      <c r="C15" s="5">
        <f>SUM(C7:C8)</f>
        <v>35</v>
      </c>
      <c r="D15" s="5"/>
    </row>
    <row r="16" spans="2:18" ht="15.75" customHeight="1" x14ac:dyDescent="0.25">
      <c r="B16" s="9" t="s">
        <v>6</v>
      </c>
      <c r="C16" s="4">
        <v>50</v>
      </c>
      <c r="D16" s="5"/>
    </row>
    <row r="17" spans="2:4" ht="15.75" customHeight="1" x14ac:dyDescent="0.25">
      <c r="B17" s="9" t="s">
        <v>7</v>
      </c>
      <c r="C17" s="4">
        <v>-12</v>
      </c>
      <c r="D17" s="5"/>
    </row>
    <row r="18" spans="2:4" ht="15.75" customHeight="1" x14ac:dyDescent="0.25">
      <c r="B18" s="10" t="s">
        <v>8</v>
      </c>
      <c r="C18" s="11">
        <f>SUM(C13:C17)</f>
        <v>260.5</v>
      </c>
      <c r="D18" s="5"/>
    </row>
    <row r="19" spans="2:4" ht="15.75" customHeight="1" x14ac:dyDescent="0.25">
      <c r="C19" s="5"/>
      <c r="D19" s="5"/>
    </row>
    <row r="20" spans="2:4" ht="15.75" customHeight="1" x14ac:dyDescent="0.25">
      <c r="C20" s="5"/>
      <c r="D20" s="5"/>
    </row>
    <row r="21" spans="2:4" ht="15.75" customHeight="1" x14ac:dyDescent="0.25">
      <c r="C21" s="5"/>
      <c r="D21" s="5"/>
    </row>
    <row r="22" spans="2:4" ht="15.75" customHeight="1" x14ac:dyDescent="0.25">
      <c r="C22" s="5"/>
      <c r="D22" s="5"/>
    </row>
    <row r="23" spans="2:4" ht="15.75" customHeight="1" x14ac:dyDescent="0.25">
      <c r="C23" s="5"/>
      <c r="D23" s="5"/>
    </row>
    <row r="24" spans="2:4" ht="15.75" customHeight="1" x14ac:dyDescent="0.25">
      <c r="C24" s="5"/>
      <c r="D24" s="5"/>
    </row>
    <row r="25" spans="2:4" ht="15.75" customHeight="1" x14ac:dyDescent="0.25">
      <c r="C25" s="5"/>
      <c r="D25" s="5"/>
    </row>
    <row r="26" spans="2:4" ht="15.75" customHeight="1" x14ac:dyDescent="0.25">
      <c r="C26" s="5"/>
      <c r="D26" s="5"/>
    </row>
    <row r="27" spans="2:4" ht="15.75" customHeight="1" x14ac:dyDescent="0.25">
      <c r="C27" s="5"/>
      <c r="D27" s="5"/>
    </row>
    <row r="28" spans="2:4" ht="15.75" customHeight="1" x14ac:dyDescent="0.25">
      <c r="C28" s="5"/>
      <c r="D28" s="5"/>
    </row>
    <row r="29" spans="2:4" ht="15.75" customHeight="1" x14ac:dyDescent="0.25">
      <c r="C29" s="5"/>
      <c r="D29" s="5"/>
    </row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showGridLines="0" workbookViewId="0">
      <selection activeCell="C15" sqref="C15"/>
    </sheetView>
  </sheetViews>
  <sheetFormatPr defaultColWidth="11.33203125" defaultRowHeight="15" customHeight="1" x14ac:dyDescent="0.2"/>
  <cols>
    <col min="1" max="1" width="10.5546875" customWidth="1"/>
    <col min="2" max="2" width="15.6640625" customWidth="1"/>
    <col min="3" max="3" width="11.33203125" customWidth="1"/>
    <col min="4" max="26" width="10.5546875" customWidth="1"/>
  </cols>
  <sheetData>
    <row r="1" spans="2:3" ht="15.75" customHeight="1" x14ac:dyDescent="0.2"/>
    <row r="2" spans="2:3" ht="15.75" customHeight="1" x14ac:dyDescent="0.25">
      <c r="B2" s="53" t="s">
        <v>11</v>
      </c>
      <c r="C2" s="54"/>
    </row>
    <row r="3" spans="2:3" ht="15.75" customHeight="1" x14ac:dyDescent="0.2"/>
    <row r="4" spans="2:3" ht="15.75" customHeight="1" x14ac:dyDescent="0.25">
      <c r="B4" s="12" t="s">
        <v>12</v>
      </c>
      <c r="C4" s="13">
        <v>175</v>
      </c>
    </row>
    <row r="5" spans="2:3" ht="15.75" customHeight="1" x14ac:dyDescent="0.25">
      <c r="B5" s="12" t="s">
        <v>13</v>
      </c>
      <c r="C5" s="13">
        <v>150</v>
      </c>
    </row>
    <row r="6" spans="2:3" ht="15.75" customHeight="1" x14ac:dyDescent="0.25">
      <c r="B6" s="12" t="s">
        <v>14</v>
      </c>
      <c r="C6" s="6">
        <v>0.05</v>
      </c>
    </row>
    <row r="7" spans="2:3" ht="15.75" customHeight="1" x14ac:dyDescent="0.25">
      <c r="B7" s="12" t="s">
        <v>15</v>
      </c>
      <c r="C7" s="6">
        <v>0.3</v>
      </c>
    </row>
    <row r="8" spans="2:3" ht="15.75" customHeight="1" x14ac:dyDescent="0.25">
      <c r="B8" s="12" t="s">
        <v>16</v>
      </c>
      <c r="C8" s="6">
        <v>0.02</v>
      </c>
    </row>
    <row r="9" spans="2:3" ht="15.75" customHeight="1" x14ac:dyDescent="0.25">
      <c r="B9" s="12" t="s">
        <v>17</v>
      </c>
      <c r="C9" s="13">
        <v>1.3</v>
      </c>
    </row>
    <row r="10" spans="2:3" ht="15.75" customHeight="1" x14ac:dyDescent="0.25">
      <c r="B10" s="12" t="s">
        <v>18</v>
      </c>
      <c r="C10" s="6">
        <v>0.08</v>
      </c>
    </row>
    <row r="11" spans="2:3" ht="15.75" customHeight="1" x14ac:dyDescent="0.25">
      <c r="B11" s="14" t="s">
        <v>19</v>
      </c>
      <c r="C11" s="15">
        <f>C8+C9*(C10-C8)</f>
        <v>9.8000000000000004E-2</v>
      </c>
    </row>
    <row r="12" spans="2:3" ht="15.75" customHeight="1" x14ac:dyDescent="0.2"/>
    <row r="13" spans="2:3" ht="15.75" customHeight="1" x14ac:dyDescent="0.25">
      <c r="B13" s="12" t="s">
        <v>20</v>
      </c>
      <c r="C13" s="16">
        <f>C4/(C4+C5)</f>
        <v>0.53846153846153844</v>
      </c>
    </row>
    <row r="14" spans="2:3" ht="15.75" customHeight="1" x14ac:dyDescent="0.25">
      <c r="B14" s="12" t="s">
        <v>21</v>
      </c>
      <c r="C14" s="16">
        <f>C5/(C5+C4)</f>
        <v>0.46153846153846156</v>
      </c>
    </row>
    <row r="15" spans="2:3" ht="15.75" customHeight="1" x14ac:dyDescent="0.25">
      <c r="B15" s="10" t="s">
        <v>22</v>
      </c>
      <c r="C15" s="17">
        <f>C13*C11+C14*C6*(1-C7)</f>
        <v>6.892307692307692E-2</v>
      </c>
    </row>
    <row r="16" spans="2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selection activeCell="H13" sqref="H13:H15"/>
    </sheetView>
  </sheetViews>
  <sheetFormatPr defaultColWidth="11.33203125" defaultRowHeight="15" customHeight="1" x14ac:dyDescent="0.2"/>
  <cols>
    <col min="1" max="1" width="10.5546875" customWidth="1"/>
    <col min="2" max="2" width="23.44140625" customWidth="1"/>
    <col min="3" max="6" width="10.5546875" customWidth="1"/>
    <col min="7" max="7" width="11.6640625" customWidth="1"/>
    <col min="8" max="26" width="10.5546875" customWidth="1"/>
  </cols>
  <sheetData>
    <row r="1" spans="2:8" ht="15.75" customHeight="1" x14ac:dyDescent="0.2"/>
    <row r="2" spans="2:8" ht="16.5" customHeight="1" x14ac:dyDescent="0.2">
      <c r="B2" s="55" t="s">
        <v>23</v>
      </c>
      <c r="C2" s="56"/>
      <c r="D2" s="56"/>
      <c r="E2" s="56"/>
      <c r="F2" s="56"/>
      <c r="G2" s="56"/>
      <c r="H2" s="54"/>
    </row>
    <row r="3" spans="2:8" ht="15.75" customHeight="1" x14ac:dyDescent="0.2"/>
    <row r="4" spans="2:8" ht="15.75" customHeight="1" x14ac:dyDescent="0.25">
      <c r="B4" s="2" t="s">
        <v>1</v>
      </c>
      <c r="C4" s="2"/>
    </row>
    <row r="5" spans="2:8" ht="15.75" customHeight="1" x14ac:dyDescent="0.25">
      <c r="B5" s="3" t="s">
        <v>22</v>
      </c>
      <c r="C5" s="6">
        <v>0.1</v>
      </c>
    </row>
    <row r="6" spans="2:8" ht="15.75" customHeight="1" x14ac:dyDescent="0.25">
      <c r="B6" s="3" t="s">
        <v>24</v>
      </c>
      <c r="C6" s="18">
        <v>2.5000000000000001E-2</v>
      </c>
    </row>
    <row r="7" spans="2:8" ht="15.75" customHeight="1" x14ac:dyDescent="0.25">
      <c r="B7" s="3" t="s">
        <v>25</v>
      </c>
      <c r="C7" s="19">
        <v>7</v>
      </c>
    </row>
    <row r="8" spans="2:8" ht="15.75" customHeight="1" x14ac:dyDescent="0.2"/>
    <row r="9" spans="2:8" ht="15.75" customHeight="1" x14ac:dyDescent="0.25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25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25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2"/>
    <row r="13" spans="2:8" ht="15.75" customHeight="1" x14ac:dyDescent="0.25">
      <c r="G13" s="21" t="s">
        <v>29</v>
      </c>
      <c r="H13" s="22">
        <f>(H11*(1+C6))/(C5-C6)</f>
        <v>983.99999999999977</v>
      </c>
    </row>
    <row r="14" spans="2:8" ht="15.75" customHeight="1" x14ac:dyDescent="0.25">
      <c r="F14" s="2"/>
      <c r="G14" s="23" t="s">
        <v>30</v>
      </c>
      <c r="H14" s="24">
        <f>H10*C7</f>
        <v>994</v>
      </c>
    </row>
    <row r="15" spans="2:8" ht="15.75" customHeight="1" x14ac:dyDescent="0.25">
      <c r="G15" s="21" t="s">
        <v>31</v>
      </c>
      <c r="H15" s="22">
        <f>SUM(H13:H14)/2</f>
        <v>988.99999999999989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selection activeCell="C10" sqref="C10:H13"/>
    </sheetView>
  </sheetViews>
  <sheetFormatPr defaultColWidth="11.33203125" defaultRowHeight="15" customHeight="1" x14ac:dyDescent="0.2"/>
  <cols>
    <col min="1" max="1" width="10.5546875" customWidth="1"/>
    <col min="2" max="2" width="14.6640625" customWidth="1"/>
    <col min="3" max="26" width="10.5546875" customWidth="1"/>
  </cols>
  <sheetData>
    <row r="1" spans="2:8" ht="15.75" customHeight="1" x14ac:dyDescent="0.2"/>
    <row r="2" spans="2:8" ht="15.75" customHeight="1" x14ac:dyDescent="0.25">
      <c r="B2" s="53" t="s">
        <v>32</v>
      </c>
      <c r="C2" s="56"/>
      <c r="D2" s="56"/>
      <c r="E2" s="56"/>
      <c r="F2" s="56"/>
      <c r="G2" s="56"/>
      <c r="H2" s="54"/>
    </row>
    <row r="3" spans="2:8" ht="15.75" customHeight="1" x14ac:dyDescent="0.2"/>
    <row r="4" spans="2:8" ht="15.75" customHeight="1" x14ac:dyDescent="0.25">
      <c r="B4" s="2" t="s">
        <v>33</v>
      </c>
      <c r="C4" s="2"/>
    </row>
    <row r="5" spans="2:8" ht="15.75" customHeight="1" x14ac:dyDescent="0.25">
      <c r="B5" s="3" t="s">
        <v>22</v>
      </c>
      <c r="C5" s="6">
        <v>7.4999999999999997E-2</v>
      </c>
    </row>
    <row r="6" spans="2:8" ht="15.75" customHeight="1" x14ac:dyDescent="0.2"/>
    <row r="7" spans="2:8" ht="15.75" customHeight="1" x14ac:dyDescent="0.25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25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25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25">
      <c r="B10" s="14" t="s">
        <v>35</v>
      </c>
      <c r="C10" s="48">
        <f>1/POWER((1+C5),D7)</f>
        <v>0.93023255813953487</v>
      </c>
      <c r="D10" s="48">
        <f t="shared" ref="D10:H10" si="0">1/POWER((1+D5),E7)</f>
        <v>1</v>
      </c>
      <c r="E10" s="48">
        <f t="shared" si="0"/>
        <v>1</v>
      </c>
      <c r="F10" s="48">
        <f t="shared" si="0"/>
        <v>1</v>
      </c>
      <c r="G10" s="48">
        <f t="shared" si="0"/>
        <v>1</v>
      </c>
      <c r="H10" s="48">
        <f t="shared" si="0"/>
        <v>1</v>
      </c>
    </row>
    <row r="11" spans="2:8" ht="15.75" customHeight="1" x14ac:dyDescent="0.2"/>
    <row r="12" spans="2:8" ht="15.75" customHeight="1" x14ac:dyDescent="0.25">
      <c r="B12" s="14" t="s">
        <v>36</v>
      </c>
      <c r="C12" s="14"/>
      <c r="D12" s="25">
        <f>D8*D10</f>
        <v>100</v>
      </c>
      <c r="E12" s="25">
        <f t="shared" ref="E12:H12" si="1">E8*E10</f>
        <v>100</v>
      </c>
      <c r="F12" s="25">
        <f t="shared" si="1"/>
        <v>100</v>
      </c>
      <c r="G12" s="25">
        <f t="shared" si="1"/>
        <v>100</v>
      </c>
      <c r="H12" s="25">
        <f t="shared" si="1"/>
        <v>100</v>
      </c>
    </row>
    <row r="13" spans="2:8" ht="15.75" customHeight="1" x14ac:dyDescent="0.25">
      <c r="B13" s="14" t="s">
        <v>37</v>
      </c>
      <c r="C13" s="14"/>
      <c r="D13" s="25"/>
      <c r="E13" s="25"/>
      <c r="F13" s="25"/>
      <c r="G13" s="25"/>
      <c r="H13" s="25">
        <f>H9*H10</f>
        <v>800</v>
      </c>
    </row>
    <row r="14" spans="2:8" ht="15.75" customHeight="1" x14ac:dyDescent="0.25">
      <c r="B14" s="2"/>
      <c r="C14" s="2"/>
    </row>
    <row r="15" spans="2:8" ht="15.75" customHeight="1" x14ac:dyDescent="0.25">
      <c r="B15" s="26" t="s">
        <v>38</v>
      </c>
      <c r="C15" s="27">
        <f>SUM(D12:H13)</f>
        <v>1300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showGridLines="0" workbookViewId="0">
      <selection activeCell="C5" sqref="C5"/>
    </sheetView>
  </sheetViews>
  <sheetFormatPr defaultColWidth="11.33203125" defaultRowHeight="15" customHeight="1" x14ac:dyDescent="0.2"/>
  <cols>
    <col min="1" max="1" width="10.5546875" customWidth="1"/>
    <col min="2" max="2" width="28" customWidth="1"/>
    <col min="3" max="26" width="10.5546875" customWidth="1"/>
  </cols>
  <sheetData>
    <row r="1" spans="2:3" ht="15.75" customHeight="1" x14ac:dyDescent="0.2"/>
    <row r="2" spans="2:3" ht="15.75" customHeight="1" x14ac:dyDescent="0.2"/>
    <row r="3" spans="2:3" ht="15.75" customHeight="1" x14ac:dyDescent="0.25">
      <c r="B3" s="53" t="s">
        <v>39</v>
      </c>
      <c r="C3" s="54"/>
    </row>
    <row r="4" spans="2:3" ht="15.75" customHeight="1" x14ac:dyDescent="0.2"/>
    <row r="5" spans="2:3" ht="15.75" customHeight="1" x14ac:dyDescent="0.25">
      <c r="B5" s="12" t="s">
        <v>38</v>
      </c>
      <c r="C5" s="13">
        <v>2500</v>
      </c>
    </row>
    <row r="6" spans="2:3" ht="15.75" customHeight="1" x14ac:dyDescent="0.25">
      <c r="B6" s="12" t="s">
        <v>40</v>
      </c>
      <c r="C6" s="13">
        <v>50</v>
      </c>
    </row>
    <row r="7" spans="2:3" ht="15.75" customHeight="1" x14ac:dyDescent="0.25">
      <c r="B7" s="12" t="s">
        <v>41</v>
      </c>
      <c r="C7" s="13">
        <v>250</v>
      </c>
    </row>
    <row r="8" spans="2:3" ht="15.75" customHeight="1" x14ac:dyDescent="0.25">
      <c r="B8" s="12" t="s">
        <v>42</v>
      </c>
      <c r="C8" s="13">
        <v>350</v>
      </c>
    </row>
    <row r="9" spans="2:3" ht="15.75" customHeight="1" x14ac:dyDescent="0.25">
      <c r="B9" s="12" t="s">
        <v>43</v>
      </c>
      <c r="C9" s="13">
        <v>1200</v>
      </c>
    </row>
    <row r="10" spans="2:3" ht="15.75" customHeight="1" x14ac:dyDescent="0.25">
      <c r="B10" s="10" t="s">
        <v>44</v>
      </c>
      <c r="C10" s="28">
        <f>SUM(C5:C7)-C8-C9</f>
        <v>1250</v>
      </c>
    </row>
    <row r="11" spans="2:3" ht="15.75" customHeight="1" x14ac:dyDescent="0.2"/>
    <row r="12" spans="2:3" ht="15.75" customHeight="1" x14ac:dyDescent="0.25">
      <c r="B12" s="12" t="s">
        <v>45</v>
      </c>
      <c r="C12" s="13">
        <v>150</v>
      </c>
    </row>
    <row r="13" spans="2:3" ht="15.75" customHeight="1" x14ac:dyDescent="0.25">
      <c r="B13" s="10" t="s">
        <v>46</v>
      </c>
      <c r="C13" s="29">
        <f>C10/C12</f>
        <v>8.3333333333333339</v>
      </c>
    </row>
    <row r="14" spans="2:3" ht="15.75" customHeight="1" x14ac:dyDescent="0.2"/>
    <row r="15" spans="2:3" ht="15.75" customHeight="1" x14ac:dyDescent="0.2"/>
    <row r="16" spans="2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selection activeCell="G40" sqref="G40"/>
    </sheetView>
  </sheetViews>
  <sheetFormatPr defaultColWidth="11.33203125" defaultRowHeight="15" customHeight="1" x14ac:dyDescent="0.2"/>
  <cols>
    <col min="1" max="1" width="6.6640625" customWidth="1"/>
    <col min="2" max="2" width="31.109375" customWidth="1"/>
    <col min="3" max="4" width="10.5546875" customWidth="1"/>
    <col min="5" max="5" width="13.109375" customWidth="1"/>
    <col min="6" max="26" width="10.5546875" customWidth="1"/>
  </cols>
  <sheetData>
    <row r="1" spans="1:11" ht="15.75" customHeight="1" x14ac:dyDescent="0.2"/>
    <row r="2" spans="1:11" ht="15.75" customHeight="1" x14ac:dyDescent="0.25">
      <c r="B2" s="53" t="s">
        <v>47</v>
      </c>
      <c r="C2" s="56"/>
      <c r="D2" s="56"/>
      <c r="E2" s="56"/>
      <c r="F2" s="56"/>
      <c r="G2" s="56"/>
      <c r="H2" s="54"/>
    </row>
    <row r="3" spans="1:11" ht="15.75" customHeight="1" x14ac:dyDescent="0.25">
      <c r="A3" s="30"/>
      <c r="B3" s="31"/>
      <c r="C3" s="31"/>
      <c r="D3" s="31"/>
      <c r="E3" s="31"/>
      <c r="F3" s="31"/>
      <c r="G3" s="31"/>
      <c r="H3" s="31"/>
      <c r="I3" s="30"/>
    </row>
    <row r="4" spans="1:11" ht="15.75" customHeight="1" x14ac:dyDescent="0.25">
      <c r="B4" s="2" t="s">
        <v>48</v>
      </c>
      <c r="C4" s="2"/>
      <c r="E4" s="2" t="s">
        <v>49</v>
      </c>
      <c r="F4" s="2"/>
    </row>
    <row r="5" spans="1:11" ht="15.75" customHeight="1" x14ac:dyDescent="0.25">
      <c r="B5" s="3" t="s">
        <v>24</v>
      </c>
      <c r="C5" s="32">
        <v>1.7000000000000001E-2</v>
      </c>
      <c r="E5" s="3" t="s">
        <v>17</v>
      </c>
      <c r="F5" s="33">
        <v>1.3</v>
      </c>
    </row>
    <row r="6" spans="1:11" ht="15.75" customHeight="1" x14ac:dyDescent="0.25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25">
      <c r="B7" s="3" t="s">
        <v>14</v>
      </c>
      <c r="C7" s="6">
        <v>0.05</v>
      </c>
      <c r="E7" s="34" t="s">
        <v>12</v>
      </c>
      <c r="F7" s="4">
        <v>17500</v>
      </c>
    </row>
    <row r="8" spans="1:11" ht="15.75" customHeight="1" x14ac:dyDescent="0.25">
      <c r="B8" s="3" t="s">
        <v>50</v>
      </c>
      <c r="C8" s="6">
        <v>0.25</v>
      </c>
      <c r="E8" s="34" t="s">
        <v>13</v>
      </c>
      <c r="F8" s="4">
        <v>15000</v>
      </c>
      <c r="J8" s="34"/>
      <c r="K8" s="13"/>
    </row>
    <row r="9" spans="1:11" ht="15.75" customHeight="1" x14ac:dyDescent="0.25">
      <c r="B9" s="3" t="s">
        <v>16</v>
      </c>
      <c r="C9" s="32">
        <v>1.4999999999999999E-2</v>
      </c>
      <c r="E9" s="3"/>
      <c r="F9" s="3"/>
      <c r="J9" s="34"/>
      <c r="K9" s="13"/>
    </row>
    <row r="10" spans="1:11" ht="15.75" customHeight="1" x14ac:dyDescent="0.25">
      <c r="C10" s="32"/>
      <c r="J10" s="34"/>
      <c r="K10" s="13"/>
    </row>
    <row r="11" spans="1:11" ht="15.75" customHeight="1" x14ac:dyDescent="0.25">
      <c r="J11" s="34"/>
      <c r="K11" s="13"/>
    </row>
    <row r="12" spans="1:11" ht="15.75" customHeight="1" x14ac:dyDescent="0.25">
      <c r="A12" s="9"/>
      <c r="B12" s="35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4"/>
      <c r="K12" s="13"/>
    </row>
    <row r="13" spans="1:11" ht="15.75" customHeight="1" x14ac:dyDescent="0.25">
      <c r="A13" s="9"/>
      <c r="B13" s="36"/>
      <c r="C13" s="37"/>
      <c r="D13" s="37"/>
      <c r="E13" s="37"/>
      <c r="F13" s="37"/>
      <c r="G13" s="37"/>
      <c r="H13" s="37"/>
      <c r="I13" s="3"/>
      <c r="J13" s="34"/>
      <c r="K13" s="13"/>
    </row>
    <row r="14" spans="1:11" ht="15.75" customHeight="1" x14ac:dyDescent="0.25">
      <c r="B14" s="7" t="s">
        <v>51</v>
      </c>
      <c r="J14" s="34"/>
      <c r="K14" s="6"/>
    </row>
    <row r="15" spans="1:11" ht="15.75" customHeight="1" x14ac:dyDescent="0.25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25">
      <c r="B16" s="9" t="s">
        <v>9</v>
      </c>
      <c r="C16" s="5"/>
      <c r="D16" s="38">
        <f>D15*C8</f>
        <v>1250</v>
      </c>
      <c r="E16" s="38">
        <f>E15*C8</f>
        <v>1300</v>
      </c>
      <c r="F16" s="49">
        <f>F15*C8</f>
        <v>1350</v>
      </c>
      <c r="G16" s="38">
        <f>G15*C8</f>
        <v>1375</v>
      </c>
      <c r="H16" s="38">
        <f>H15*C8</f>
        <v>1375</v>
      </c>
    </row>
    <row r="17" spans="2:8" ht="15.75" customHeight="1" x14ac:dyDescent="0.25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25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25">
      <c r="B19" s="9" t="s">
        <v>52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25">
      <c r="B20" s="39" t="s">
        <v>28</v>
      </c>
      <c r="C20" s="40"/>
      <c r="D20" s="41">
        <f>SUM(D15:D19)</f>
        <v>4845</v>
      </c>
      <c r="E20" s="41">
        <f t="shared" ref="E20:H20" si="0">SUM(E15:E19)</f>
        <v>5110</v>
      </c>
      <c r="F20" s="41">
        <f t="shared" si="0"/>
        <v>5420</v>
      </c>
      <c r="G20" s="41">
        <f t="shared" si="0"/>
        <v>5545</v>
      </c>
      <c r="H20" s="41">
        <f t="shared" si="0"/>
        <v>5550</v>
      </c>
    </row>
    <row r="21" spans="2:8" ht="15.75" customHeight="1" x14ac:dyDescent="0.25">
      <c r="C21" s="5"/>
      <c r="D21" s="5"/>
      <c r="E21" s="5"/>
      <c r="F21" s="5"/>
      <c r="G21" s="5"/>
      <c r="H21" s="5"/>
    </row>
    <row r="22" spans="2:8" ht="15.75" customHeight="1" x14ac:dyDescent="0.25">
      <c r="B22" s="7" t="s">
        <v>22</v>
      </c>
      <c r="C22" s="42"/>
      <c r="D22" s="5"/>
      <c r="E22" s="5"/>
      <c r="F22" s="5"/>
      <c r="G22" s="5"/>
      <c r="H22" s="5"/>
    </row>
    <row r="23" spans="2:8" ht="15.75" customHeight="1" x14ac:dyDescent="0.25">
      <c r="B23" s="9" t="s">
        <v>19</v>
      </c>
      <c r="C23" s="15">
        <v>9.8000000000000004E-2</v>
      </c>
      <c r="D23" s="5"/>
      <c r="E23" s="5"/>
      <c r="F23" s="5"/>
      <c r="G23" s="5"/>
      <c r="H23" s="5"/>
    </row>
    <row r="24" spans="2:8" ht="15.75" customHeight="1" x14ac:dyDescent="0.25">
      <c r="B24" s="9" t="s">
        <v>53</v>
      </c>
      <c r="C24" s="43">
        <v>0.53846153846153844</v>
      </c>
      <c r="D24" s="5"/>
      <c r="E24" s="5"/>
      <c r="F24" s="5"/>
      <c r="G24" s="5"/>
      <c r="H24" s="5"/>
    </row>
    <row r="25" spans="2:8" ht="15.75" customHeight="1" x14ac:dyDescent="0.25">
      <c r="B25" s="9" t="s">
        <v>54</v>
      </c>
      <c r="C25" s="43">
        <v>0.46153846153846156</v>
      </c>
      <c r="D25" s="5"/>
      <c r="E25" s="5"/>
      <c r="F25" s="5"/>
      <c r="G25" s="5"/>
      <c r="H25" s="5"/>
    </row>
    <row r="26" spans="2:8" ht="15.75" customHeight="1" x14ac:dyDescent="0.25">
      <c r="B26" s="39" t="s">
        <v>22</v>
      </c>
      <c r="C26" s="44">
        <v>6.892307692307692E-2</v>
      </c>
      <c r="D26" s="5"/>
      <c r="E26" s="5"/>
      <c r="F26" s="5"/>
      <c r="G26" s="5"/>
      <c r="H26" s="5"/>
    </row>
    <row r="27" spans="2:8" ht="15.75" customHeight="1" x14ac:dyDescent="0.25">
      <c r="C27" s="5"/>
      <c r="D27" s="5"/>
      <c r="E27" s="5"/>
      <c r="F27" s="5"/>
      <c r="G27" s="5"/>
      <c r="H27" s="5"/>
    </row>
    <row r="28" spans="2:8" ht="15.75" customHeight="1" x14ac:dyDescent="0.25">
      <c r="B28" s="7" t="s">
        <v>34</v>
      </c>
      <c r="C28" s="42"/>
      <c r="D28" s="42"/>
      <c r="E28" s="42"/>
      <c r="F28" s="42"/>
      <c r="G28" s="42"/>
      <c r="H28" s="42"/>
    </row>
    <row r="29" spans="2:8" ht="15.75" customHeight="1" x14ac:dyDescent="0.25">
      <c r="B29" s="9" t="s">
        <v>27</v>
      </c>
      <c r="C29" s="5"/>
      <c r="D29" s="5">
        <f>D15+D17</f>
        <v>5325</v>
      </c>
      <c r="E29" s="5">
        <f t="shared" ref="E29:H29" si="1">E15+E17</f>
        <v>5530</v>
      </c>
      <c r="F29" s="5">
        <f t="shared" si="1"/>
        <v>5730</v>
      </c>
      <c r="G29" s="5">
        <f t="shared" si="1"/>
        <v>5820</v>
      </c>
      <c r="H29" s="5">
        <f t="shared" si="1"/>
        <v>5820</v>
      </c>
    </row>
    <row r="30" spans="2:8" ht="15.75" customHeight="1" x14ac:dyDescent="0.25">
      <c r="B30" s="9" t="s">
        <v>55</v>
      </c>
      <c r="C30" s="5"/>
      <c r="D30" s="5"/>
      <c r="E30" s="5"/>
      <c r="F30" s="5"/>
      <c r="G30" s="5"/>
      <c r="H30" s="38">
        <v>983.99999999999977</v>
      </c>
    </row>
    <row r="31" spans="2:8" ht="15.75" customHeight="1" x14ac:dyDescent="0.25">
      <c r="B31" s="9" t="s">
        <v>56</v>
      </c>
      <c r="C31" s="5"/>
      <c r="D31" s="5"/>
      <c r="E31" s="5"/>
      <c r="F31" s="5"/>
      <c r="G31" s="5"/>
      <c r="H31" s="38">
        <v>994</v>
      </c>
    </row>
    <row r="32" spans="2:8" ht="15.75" customHeight="1" x14ac:dyDescent="0.25">
      <c r="B32" s="39" t="s">
        <v>31</v>
      </c>
      <c r="C32" s="40"/>
      <c r="D32" s="40"/>
      <c r="E32" s="40"/>
      <c r="F32" s="40"/>
      <c r="G32" s="40"/>
      <c r="H32" s="41">
        <v>988.99999999999989</v>
      </c>
    </row>
    <row r="33" spans="2:8" ht="15.75" customHeight="1" x14ac:dyDescent="0.25">
      <c r="C33" s="5"/>
      <c r="D33" s="5"/>
      <c r="E33" s="5"/>
      <c r="F33" s="5"/>
      <c r="G33" s="5"/>
      <c r="H33" s="5"/>
    </row>
    <row r="34" spans="2:8" ht="15.75" customHeight="1" x14ac:dyDescent="0.25">
      <c r="B34" s="45" t="s">
        <v>57</v>
      </c>
      <c r="C34" s="42"/>
      <c r="D34" s="42"/>
      <c r="E34" s="42"/>
      <c r="F34" s="42"/>
      <c r="G34" s="42"/>
      <c r="H34" s="42"/>
    </row>
    <row r="35" spans="2:8" ht="15.75" customHeight="1" x14ac:dyDescent="0.25">
      <c r="B35" s="9" t="s">
        <v>58</v>
      </c>
      <c r="C35" s="5"/>
      <c r="D35" s="46">
        <v>0.93023255813953487</v>
      </c>
      <c r="E35" s="46">
        <v>1</v>
      </c>
      <c r="F35" s="46">
        <v>1</v>
      </c>
      <c r="G35" s="46">
        <v>1</v>
      </c>
      <c r="H35" s="46">
        <v>1</v>
      </c>
    </row>
    <row r="36" spans="2:8" ht="15.75" customHeight="1" x14ac:dyDescent="0.25">
      <c r="B36" s="9" t="s">
        <v>36</v>
      </c>
      <c r="C36" s="5"/>
      <c r="D36" s="50">
        <v>100</v>
      </c>
      <c r="E36" s="50">
        <v>100</v>
      </c>
      <c r="F36" s="50">
        <v>100</v>
      </c>
      <c r="G36" s="51">
        <v>100</v>
      </c>
      <c r="H36" s="52">
        <v>100</v>
      </c>
    </row>
    <row r="37" spans="2:8" ht="15.75" customHeight="1" x14ac:dyDescent="0.25">
      <c r="B37" s="9" t="s">
        <v>37</v>
      </c>
      <c r="C37" s="5"/>
      <c r="D37" s="50"/>
      <c r="E37" s="52"/>
      <c r="F37" s="52"/>
      <c r="G37" s="52"/>
      <c r="H37" s="52">
        <v>800</v>
      </c>
    </row>
    <row r="38" spans="2:8" ht="15.75" customHeight="1" x14ac:dyDescent="0.25">
      <c r="B38" s="39" t="s">
        <v>38</v>
      </c>
      <c r="C38" s="41">
        <v>2500</v>
      </c>
      <c r="D38" s="5"/>
      <c r="E38" s="5"/>
      <c r="F38" s="5"/>
      <c r="G38" s="5"/>
      <c r="H38" s="5"/>
    </row>
    <row r="39" spans="2:8" ht="15.75" customHeight="1" x14ac:dyDescent="0.25">
      <c r="D39" s="5"/>
      <c r="E39" s="5"/>
      <c r="F39" s="5"/>
      <c r="G39" s="5"/>
      <c r="H39" s="5"/>
    </row>
    <row r="40" spans="2:8" ht="15.75" customHeight="1" x14ac:dyDescent="0.25">
      <c r="B40" s="7" t="s">
        <v>39</v>
      </c>
      <c r="C40" s="42"/>
      <c r="D40" s="5"/>
      <c r="E40" s="5"/>
      <c r="F40" s="5"/>
      <c r="G40" s="5"/>
      <c r="H40" s="5"/>
    </row>
    <row r="41" spans="2:8" ht="15.75" customHeight="1" x14ac:dyDescent="0.25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25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25">
      <c r="B43" s="9" t="s">
        <v>59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25">
      <c r="B44" s="9" t="s">
        <v>60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25">
      <c r="B45" s="39" t="s">
        <v>44</v>
      </c>
      <c r="C45" s="41">
        <f>C38+C41+C42-C43-C44</f>
        <v>-12690</v>
      </c>
      <c r="D45" s="5"/>
      <c r="E45" s="5"/>
      <c r="F45" s="5"/>
      <c r="G45" s="5"/>
      <c r="H45" s="5"/>
    </row>
    <row r="46" spans="2:8" ht="15.75" customHeight="1" x14ac:dyDescent="0.25">
      <c r="C46" s="5"/>
      <c r="D46" s="5"/>
      <c r="E46" s="5"/>
      <c r="F46" s="5"/>
      <c r="G46" s="5"/>
      <c r="H46" s="5"/>
    </row>
    <row r="47" spans="2:8" ht="15.75" customHeight="1" x14ac:dyDescent="0.25">
      <c r="B47" s="9" t="s">
        <v>45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25">
      <c r="B48" s="39" t="s">
        <v>61</v>
      </c>
      <c r="C48" s="47">
        <f>C45/C47</f>
        <v>-12.69</v>
      </c>
      <c r="D48" s="5"/>
      <c r="E48" s="5"/>
      <c r="F48" s="5"/>
      <c r="G48" s="5"/>
      <c r="H48" s="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Customer</cp:lastModifiedBy>
  <dcterms:created xsi:type="dcterms:W3CDTF">2021-10-04T07:58:36Z</dcterms:created>
  <dcterms:modified xsi:type="dcterms:W3CDTF">2024-06-21T18:59:51Z</dcterms:modified>
</cp:coreProperties>
</file>