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ligentindia-my.sharepoint.com/personal/suvankar_kuila_diligentglobal_com/Documents/Suvankar/MWC/Sales and collection report NON trade/"/>
    </mc:Choice>
  </mc:AlternateContent>
  <xr:revisionPtr revIDLastSave="17" documentId="8_{2EAEBBD2-84AD-4855-9BF0-410C40BE8217}" xr6:coauthVersionLast="47" xr6:coauthVersionMax="47" xr10:uidLastSave="{C0B866C0-B405-4EAB-BFB5-7A200503CB20}"/>
  <bookViews>
    <workbookView xWindow="-110" yWindow="-110" windowWidth="19420" windowHeight="10300" firstSheet="1" activeTab="1" xr2:uid="{6B6F875D-E2B4-43AA-B5DF-110FA13B6006}"/>
  </bookViews>
  <sheets>
    <sheet name="Tax Requirements" sheetId="2" r:id="rId1"/>
    <sheet name="Columns - Simulation" sheetId="1" r:id="rId2"/>
    <sheet name="List of Non-Trade AR" sheetId="4" r:id="rId3"/>
    <sheet name="VAT Code" sheetId="3" r:id="rId4"/>
    <sheet name="BP Information" sheetId="5" r:id="rId5"/>
  </sheets>
  <definedNames>
    <definedName name="_xlnm._FilterDatabase" localSheetId="2" hidden="1">'List of Non-Trade AR'!$A$4:$D$109</definedName>
    <definedName name="_xlnm._FilterDatabase" localSheetId="3" hidden="1">'VAT Code'!$B$6:$L$61</definedName>
    <definedName name="_xlnm.Print_Area" localSheetId="3">'VAT Code'!$B$1:$O$61</definedName>
    <definedName name="_xlnm.Print_Titles" localSheetId="3">'VAT Code'!$2:$6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1" i="3" l="1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101" i="1"/>
  <c r="H69" i="1"/>
  <c r="J69" i="1" s="1"/>
  <c r="F69" i="1"/>
  <c r="F70" i="1" s="1"/>
  <c r="F71" i="1" s="1"/>
  <c r="E69" i="1"/>
  <c r="E70" i="1" s="1"/>
  <c r="E71" i="1" s="1"/>
  <c r="D69" i="1"/>
  <c r="D70" i="1" s="1"/>
  <c r="D71" i="1" s="1"/>
  <c r="Z68" i="1"/>
  <c r="AA68" i="1" s="1"/>
  <c r="U68" i="1"/>
  <c r="R68" i="1"/>
  <c r="N68" i="1"/>
  <c r="M68" i="1"/>
  <c r="L68" i="1"/>
  <c r="H71" i="1" s="1"/>
  <c r="L71" i="1" s="1"/>
  <c r="K68" i="1"/>
  <c r="H70" i="1" s="1"/>
  <c r="K70" i="1" s="1"/>
  <c r="Z21" i="1"/>
  <c r="AA21" i="1" s="1"/>
  <c r="L21" i="1"/>
  <c r="H21" i="1" s="1"/>
  <c r="Z20" i="1"/>
  <c r="AA20" i="1" s="1"/>
  <c r="K20" i="1"/>
  <c r="H20" i="1"/>
  <c r="R19" i="1"/>
  <c r="R20" i="1" s="1"/>
  <c r="R21" i="1" s="1"/>
  <c r="Q19" i="1"/>
  <c r="Q20" i="1" s="1"/>
  <c r="Q21" i="1" s="1"/>
  <c r="O19" i="1"/>
  <c r="O20" i="1" s="1"/>
  <c r="O21" i="1" s="1"/>
  <c r="H19" i="1"/>
  <c r="U19" i="1" s="1"/>
  <c r="Z19" i="1" s="1"/>
  <c r="AA19" i="1" s="1"/>
  <c r="F19" i="1"/>
  <c r="F20" i="1" s="1"/>
  <c r="F21" i="1" s="1"/>
  <c r="E19" i="1"/>
  <c r="E20" i="1" s="1"/>
  <c r="E21" i="1" s="1"/>
  <c r="D19" i="1"/>
  <c r="D20" i="1" s="1"/>
  <c r="D21" i="1" s="1"/>
  <c r="C19" i="1"/>
  <c r="AF19" i="1" s="1"/>
  <c r="U18" i="1"/>
  <c r="Z18" i="1" s="1"/>
  <c r="AA18" i="1" s="1"/>
  <c r="P18" i="1"/>
  <c r="P19" i="1" s="1"/>
  <c r="P20" i="1" s="1"/>
  <c r="P21" i="1" s="1"/>
  <c r="C20" i="1" l="1"/>
  <c r="U69" i="1"/>
  <c r="C21" i="1" l="1"/>
  <c r="AF21" i="1" s="1"/>
  <c r="AF20" i="1"/>
</calcChain>
</file>

<file path=xl/sharedStrings.xml><?xml version="1.0" encoding="utf-8"?>
<sst xmlns="http://schemas.openxmlformats.org/spreadsheetml/2006/main" count="972" uniqueCount="488">
  <si>
    <t>SALES REPORT -  NON-TRADE</t>
  </si>
  <si>
    <t>Books of Accounts</t>
  </si>
  <si>
    <t>SUMMARY LIST OF SALES (SLS)</t>
  </si>
  <si>
    <t>DEBITS</t>
  </si>
  <si>
    <t>CREDITS</t>
  </si>
  <si>
    <t>S/4 HANA</t>
  </si>
  <si>
    <t>Posting Date</t>
  </si>
  <si>
    <t>TIN</t>
  </si>
  <si>
    <t>Registered Name</t>
  </si>
  <si>
    <t>Address</t>
  </si>
  <si>
    <t>Address 2</t>
  </si>
  <si>
    <t>Total Amount</t>
  </si>
  <si>
    <t>Non-Revenue</t>
  </si>
  <si>
    <t>Revenue</t>
  </si>
  <si>
    <t>NFT</t>
  </si>
  <si>
    <t>LFT</t>
  </si>
  <si>
    <t>VAT</t>
  </si>
  <si>
    <t>Discount</t>
  </si>
  <si>
    <t>Header Text</t>
  </si>
  <si>
    <t>Reference</t>
  </si>
  <si>
    <t>Document Number</t>
  </si>
  <si>
    <t>Invoice Number</t>
  </si>
  <si>
    <t>Debit Memo Number</t>
  </si>
  <si>
    <t>Not Qualified for Output VAT</t>
  </si>
  <si>
    <t>Exempt</t>
  </si>
  <si>
    <t>Zero-rated</t>
  </si>
  <si>
    <t>Taxable Net of VAT</t>
  </si>
  <si>
    <t>Output VAT</t>
  </si>
  <si>
    <t>Total Sales</t>
  </si>
  <si>
    <t>Gross Taxable</t>
  </si>
  <si>
    <t>AR GL Account Number</t>
  </si>
  <si>
    <t>AR GL Account Name</t>
  </si>
  <si>
    <t>Invoice/Debit Memo Date</t>
  </si>
  <si>
    <t>Bill Period</t>
  </si>
  <si>
    <t>Posting Key</t>
  </si>
  <si>
    <t>Document Type</t>
  </si>
  <si>
    <t>VAT Code</t>
  </si>
  <si>
    <t>WHT Code</t>
  </si>
  <si>
    <t>Business Partner Code</t>
  </si>
  <si>
    <t>Company Code</t>
  </si>
  <si>
    <t>Business Place</t>
  </si>
  <si>
    <t>Sales Office</t>
  </si>
  <si>
    <t>Profit Center</t>
  </si>
  <si>
    <t xml:space="preserve">MM/DD/YYYY - Date when the transaction is posted. </t>
  </si>
  <si>
    <t>TIN per BP Information</t>
  </si>
  <si>
    <t>Name per BP Information</t>
  </si>
  <si>
    <t>Address per BP Information</t>
  </si>
  <si>
    <t>Total Debits to AR Accounts</t>
  </si>
  <si>
    <t>Non-Revenue GL Accounts</t>
  </si>
  <si>
    <t>Revenue GL Accounts</t>
  </si>
  <si>
    <t>NFT amount of the transaction</t>
  </si>
  <si>
    <t>LFT amount of the transaction</t>
  </si>
  <si>
    <t>Value Added Tax amount of the transaction</t>
  </si>
  <si>
    <t>Discount amount of the transaction</t>
  </si>
  <si>
    <t>General description of the transaction</t>
  </si>
  <si>
    <t>Sub-description of  'Header Text' pertaining to the transaction</t>
  </si>
  <si>
    <t>Assigned series number for the transaction</t>
  </si>
  <si>
    <t>Assigned series number for BIR-registered invoice. (ODN)</t>
  </si>
  <si>
    <t>Assigned series number for BIR-registered DM. (ODN)</t>
  </si>
  <si>
    <t>VAT Code is O0</t>
  </si>
  <si>
    <t>Various - Please refer to VAT Code Tab</t>
  </si>
  <si>
    <t>VAT Code is O1</t>
  </si>
  <si>
    <t>VAT Code is O3</t>
  </si>
  <si>
    <t>VAT Amount</t>
  </si>
  <si>
    <t>Total of Exempt, Zero-rated and Taxable Net of VAT</t>
  </si>
  <si>
    <t>Total Sales plus Output VAT</t>
  </si>
  <si>
    <t>These pertain to the corresponding debit GL accounts.</t>
  </si>
  <si>
    <t>These pertain to the corresponding credit GL accounts.</t>
  </si>
  <si>
    <t>Date of Invoice or DM</t>
  </si>
  <si>
    <t>is a period of time used to specify billing dates</t>
  </si>
  <si>
    <t>A number that classifies accounting documents and determines how they are processed</t>
  </si>
  <si>
    <t>A key that is used to classify accounting documents in SAP</t>
  </si>
  <si>
    <t>VAT Code for the transaction</t>
  </si>
  <si>
    <t xml:space="preserve">Blank </t>
  </si>
  <si>
    <t>Unique number assigned to the business partners</t>
  </si>
  <si>
    <t>Unique number assigned to the customers</t>
  </si>
  <si>
    <t>A unique identifier for a company or legal entity</t>
  </si>
  <si>
    <t>Unique code identifier for offices with BIR Registration</t>
  </si>
  <si>
    <t xml:space="preserve">Unique code identifier per unit/department. </t>
  </si>
  <si>
    <t>See BP Information tab for the details and sequence for address</t>
  </si>
  <si>
    <t>Debits - AR Account</t>
  </si>
  <si>
    <t xml:space="preserve"> Credits - Non-Revenue GL Accounts</t>
  </si>
  <si>
    <t>Credits - Revenue GL Accounts</t>
  </si>
  <si>
    <t>Credits - 2301121007 Deferred National FT</t>
  </si>
  <si>
    <t>2301121006 Deferred Local FT</t>
  </si>
  <si>
    <t>2301122001 - Deferred Output VAT / 2301121002 - Deferred Output VAT NRFC</t>
  </si>
  <si>
    <t>Credits - Based on VAT Code of Revenue Items</t>
  </si>
  <si>
    <t>Credits - VAT GL Account</t>
  </si>
  <si>
    <t>See VAT Code Tab</t>
  </si>
  <si>
    <t>Collection Journal</t>
  </si>
  <si>
    <t>201-356-374-000</t>
  </si>
  <si>
    <t>Manila Water Philippine Ventures, Inc.</t>
  </si>
  <si>
    <t>3/F, UP Town Corporate Center, XXXX</t>
  </si>
  <si>
    <t>Doc. Header Text</t>
  </si>
  <si>
    <t> 1400000155</t>
  </si>
  <si>
    <t>00000289</t>
  </si>
  <si>
    <t>Detailed List</t>
  </si>
  <si>
    <t>Receivable from Subsidiaries</t>
  </si>
  <si>
    <t>Revenue from water tankering</t>
  </si>
  <si>
    <t>07</t>
  </si>
  <si>
    <t>DR</t>
  </si>
  <si>
    <t>H4</t>
  </si>
  <si>
    <t>ICM002</t>
  </si>
  <si>
    <t>M001</t>
  </si>
  <si>
    <t>H001</t>
  </si>
  <si>
    <t>00101CF010</t>
  </si>
  <si>
    <t>Deferred National FT</t>
  </si>
  <si>
    <t>Deferred Local FT</t>
  </si>
  <si>
    <t>Sources</t>
  </si>
  <si>
    <t>BKPF-BUDAT</t>
  </si>
  <si>
    <t>DFKKBPTAXNUM</t>
  </si>
  <si>
    <t>ADRC</t>
  </si>
  <si>
    <t>ACDOCA-HSL</t>
  </si>
  <si>
    <t>BKPF-BKTXT</t>
  </si>
  <si>
    <t>BKPF-XBLNR</t>
  </si>
  <si>
    <t>BKPF-BELNR</t>
  </si>
  <si>
    <t>BSET</t>
  </si>
  <si>
    <t>calculated value</t>
  </si>
  <si>
    <t>ACDOCA - RACCT</t>
  </si>
  <si>
    <r>
      <t>Take SKAT-</t>
    </r>
    <r>
      <rPr>
        <sz val="12"/>
        <color theme="1"/>
        <rFont val="Aptos"/>
        <family val="2"/>
      </rPr>
      <t xml:space="preserve"> </t>
    </r>
    <r>
      <rPr>
        <b/>
        <sz val="9"/>
        <color rgb="FF000000"/>
        <rFont val="Aptos Narrow"/>
        <family val="2"/>
        <scheme val="minor"/>
      </rPr>
      <t>TXT50</t>
    </r>
  </si>
  <si>
    <t>BKPF-BLDAT</t>
  </si>
  <si>
    <t>ACDOCA-POPER</t>
  </si>
  <si>
    <t>ACDOCA-BSCHL</t>
  </si>
  <si>
    <t>ACDOCA-BLART</t>
  </si>
  <si>
    <t>ACDOCA-MWSKZ</t>
  </si>
  <si>
    <t>NA</t>
  </si>
  <si>
    <t>ACDOCA-KUNNR</t>
  </si>
  <si>
    <t>ACDOCA-RBUKRS</t>
  </si>
  <si>
    <t>BKPF-BRNCH</t>
  </si>
  <si>
    <t>ACDOCA-PRCTR</t>
  </si>
  <si>
    <t>If KOART="D"</t>
  </si>
  <si>
    <t>if it is BS iteam</t>
  </si>
  <si>
    <t>IF it is a PL item</t>
  </si>
  <si>
    <t xml:space="preserve">Pass ACDOCA-KUNNR to DFKKBPTAXNUM -PARTNER
Take TAXNUM where TAXTYPE =”PH3” if PH3 is blank then “PH1” </t>
  </si>
  <si>
    <t>Pass
ACDOCA-KUNNR where line KOART = “D” pass
KNA1-KUNNR take
KNA1- ADRNR
Pass
KNA1- ADRNR to
ADRC- ADDRNUMBER take
ADRC-NAME1, NAME2</t>
  </si>
  <si>
    <t xml:space="preserve">Pass
ACDOCA-KUNNR where line KOART = “D” pass
KNA1-KUNNR take
KNA1- ADRNR
Pass
KNA1- ADRNR to
ADRC- ADDRNUMBER take
ADRC- STR_SUPPL1
STREET+ HOUSE_NUM1
STR_SUPPL3, LOCATION
CITY2, CITY1, POST_CODE1
</t>
  </si>
  <si>
    <t>if ACDOCA-KOART ="D" and ACDOCA-KTOSL is initial, then
print HSL amount here
else NIL</t>
  </si>
  <si>
    <t>if ACDOCA-KOART ="S" and ACDOCA-KTOSL is initial, then
Pass ACDOCA-RACCT into SKA1-SAKNR
and check SKA1-XBILK="X" then the HSL amount to be print here
else NIL</t>
  </si>
  <si>
    <t>if ACDOCA-KOART ="S" and ACDOCA-KTOSL is initial, then
Pass ACDOCA-RACCT into SKA1-SAKNR
and check SKA1-XBILK &lt;&gt; "X" then the HSL amount to be print here
else NIL</t>
  </si>
  <si>
    <t>if ACDOCA-KOART ="S" and ACDOCA-KTOSL is = TVARVC ZSALES_NFT, then
Print ACDOCA-HSL.
Else NIL.</t>
  </si>
  <si>
    <t>if ACDOCA-KOART ="S" and ACDOCA-KTOSL is = TVARVC ZSALES_LFT, then
Print ACDOCA-HSL.
Else NIL.</t>
  </si>
  <si>
    <t>if ACDOCA-KOART ="S" and ACDOCA-KTOSL is = TVARVC ZSALES_VAT, then
Print ACDOCA-HSL.
Else NIL.</t>
  </si>
  <si>
    <t>if ACDOCA-KOART ="S" and ACDOCA-KTOSL is initial, and ACDOCA-MWSKZ= TVARVC ZSALES_NQVAT, then
Print ACDOCA-HSL.
Else NIL.</t>
  </si>
  <si>
    <t>if ACDOCA-KOART ="S" and ACDOCA-KTOSL is initial, and ACDOCA-MWSKZ= TVARVC ZSALES_EXMPVAT, then
Print ACDOCA-HSL.
Else NIL.</t>
  </si>
  <si>
    <t>if ACDOCA-KOART ="S" and ACDOCA-KTOSL is initial, and ACDOCA-MWSKZ= TVARVC ZSALES_ZEROVAT, then
Print ACDOCA-HSL.
Else NIL.</t>
  </si>
  <si>
    <t>if ACDOCA-KOART ="S" and ACDOCA-KTOSL is initial, and ACDOCA-MWSKZ= TVARVC ZSALES_TAXNVAT, then
Print ACDOCA-HSL.
Else NIL.</t>
  </si>
  <si>
    <t>Pass ACDOCA-BELNR
ACDOCA-RBUKRS
ACDOCA-GJAHR
ACDOCA-MWSKZ
ACDOCA-BUZEI into 
BSET-BELNR
BSET-BUKRS
BSET-GJAHR
BSET-MWSKZ
BSET-BUZEI and take the value of
BSET-KBETR 
always divide the value by 10.</t>
  </si>
  <si>
    <t>Sum of the column
Exempt
Zero-rated
Taxable Net of VAT</t>
  </si>
  <si>
    <t>Sum of the column
Output VAT
Total Sales</t>
  </si>
  <si>
    <t xml:space="preserve">if ACDOCA-DRCRK = "S" then print ACDOCA-RACCT 
else Blank </t>
  </si>
  <si>
    <t>Pass ACDOCA-RACCT to SKAT-SAKNR
SKAT-KTOPL="MWCI"
SKAT-SPRAS="EN"
then print SKAT-TXT50.</t>
  </si>
  <si>
    <t xml:space="preserve">if ACDOCA-DRCRK = "H" then print ACDOCA-RACCT 
else Blank </t>
  </si>
  <si>
    <t>give the same logic but it need to aling with the CHARGE INVOICE Forms Logic</t>
  </si>
  <si>
    <t>COLLECTION REPORT - NON-TRADE</t>
  </si>
  <si>
    <t>CLEARED</t>
  </si>
  <si>
    <t>Customer's Name</t>
  </si>
  <si>
    <t>Receipt Number</t>
  </si>
  <si>
    <t>Credit Memo Number</t>
  </si>
  <si>
    <t>Payment GL Account Number</t>
  </si>
  <si>
    <t>Payment GL Account Name</t>
  </si>
  <si>
    <t>Clearing GL Account Number</t>
  </si>
  <si>
    <t>Clearing GL Account Name</t>
  </si>
  <si>
    <t>Total Credits to AR Accounts</t>
  </si>
  <si>
    <t>Total NFT Paid</t>
  </si>
  <si>
    <t>Total LFT Paid</t>
  </si>
  <si>
    <t>Total VAT Paid</t>
  </si>
  <si>
    <t xml:space="preserve">Discount applied to the transaction. </t>
  </si>
  <si>
    <t>Assigned series number for BIR-registered receipt. (ODN)</t>
  </si>
  <si>
    <t>Assigned series number for BIR-registered CM. (ODN)</t>
  </si>
  <si>
    <t>Total Credits to AR if VAT Code is O0.</t>
  </si>
  <si>
    <t>Total Collected Amount if VAT Code is O2</t>
  </si>
  <si>
    <t>Total Collected Amount if VAT Code is O1</t>
  </si>
  <si>
    <t>Total Collected Amount if VAT Code is O3</t>
  </si>
  <si>
    <t>VAT Amount if O3</t>
  </si>
  <si>
    <t xml:space="preserve">Invoice Number to which the payment is applied. </t>
  </si>
  <si>
    <t xml:space="preserve">WHT Code used for the Tax Certificate. </t>
  </si>
  <si>
    <t>Credits - AR Account</t>
  </si>
  <si>
    <t>Cleared - Non-Revenue GL Accounts</t>
  </si>
  <si>
    <t>Cleared - Revenue GL Accounts</t>
  </si>
  <si>
    <t>Cleared - 2301121007 Deferred National FT</t>
  </si>
  <si>
    <t>Cleared - 2301121006 Deferred Local FT</t>
  </si>
  <si>
    <t>Cleared 2301122001 - Deferred Output VAT / 2301121002 - Deferred Output VAT NRFC</t>
  </si>
  <si>
    <t>Cleared - Based on VAT Code</t>
  </si>
  <si>
    <t>Cleared VAT Amount</t>
  </si>
  <si>
    <t>See WHT Code Tab</t>
  </si>
  <si>
    <t>09.07.2026</t>
  </si>
  <si>
    <t>00000096</t>
  </si>
  <si>
    <t>CIB-PNB CA_IC_PHP CA#107970004202</t>
  </si>
  <si>
    <t>DZ</t>
  </si>
  <si>
    <t>GENERAL REQUIREMENTS</t>
  </si>
  <si>
    <t xml:space="preserve">Report Generation - Transactional </t>
  </si>
  <si>
    <t>CONTENTS</t>
  </si>
  <si>
    <r>
      <t>All</t>
    </r>
    <r>
      <rPr>
        <b/>
        <i/>
        <sz val="11"/>
        <color rgb="FF000000"/>
        <rFont val="Aptos Narrow"/>
        <family val="2"/>
        <scheme val="minor"/>
      </rPr>
      <t xml:space="preserve"> credits </t>
    </r>
    <r>
      <rPr>
        <sz val="11"/>
        <color rgb="FF000000"/>
        <rFont val="Aptos Narrow"/>
        <family val="2"/>
        <scheme val="minor"/>
      </rPr>
      <t>to AR GL Accounts for Non Trade including reversals and revisions to payments.</t>
    </r>
  </si>
  <si>
    <t>Both R2R and L2C transactions.</t>
  </si>
  <si>
    <t>PARAMETERS</t>
  </si>
  <si>
    <t>Single Entry</t>
  </si>
  <si>
    <t>Mandatory Field</t>
  </si>
  <si>
    <t xml:space="preserve">From </t>
  </si>
  <si>
    <t>To</t>
  </si>
  <si>
    <t>mm/dd/yyyy</t>
  </si>
  <si>
    <t>Fiscal Year</t>
  </si>
  <si>
    <t>yyyy</t>
  </si>
  <si>
    <t>BP Code</t>
  </si>
  <si>
    <t>Multiple Entry</t>
  </si>
  <si>
    <t>OUTPUT OPTIONS</t>
  </si>
  <si>
    <t>Contents</t>
  </si>
  <si>
    <t>BIR Mandatory Columns</t>
  </si>
  <si>
    <t>Blue Columns</t>
  </si>
  <si>
    <t>excel spreadsheet</t>
  </si>
  <si>
    <t>C to S</t>
  </si>
  <si>
    <t>Consolidated</t>
  </si>
  <si>
    <t>Header Level</t>
  </si>
  <si>
    <t>Summary List</t>
  </si>
  <si>
    <t>.dat file and excel spreadsheet</t>
  </si>
  <si>
    <t>BIR RELIEF (PASSED BIR VALIDATOR)</t>
  </si>
  <si>
    <t>Full Tax Report</t>
  </si>
  <si>
    <t>Blue + Pink Columns</t>
  </si>
  <si>
    <t xml:space="preserve">Transactional </t>
  </si>
  <si>
    <t>Line by Line</t>
  </si>
  <si>
    <t>HEADERS</t>
  </si>
  <si>
    <t>&lt;Big Font/All Caps&gt;</t>
  </si>
  <si>
    <t>Reporting Period:</t>
  </si>
  <si>
    <t>From and To</t>
  </si>
  <si>
    <t>mm/dd/yyyy to mm/dd/yyyy</t>
  </si>
  <si>
    <t>Taxpayer's Registered Name:</t>
  </si>
  <si>
    <t>Company Code Information</t>
  </si>
  <si>
    <t>Taxpayer's Trade Name:</t>
  </si>
  <si>
    <t>Taxpayer's Address:</t>
  </si>
  <si>
    <t>Vat Reg TIN:</t>
  </si>
  <si>
    <t>Software Name:</t>
  </si>
  <si>
    <t xml:space="preserve">CAS Information </t>
  </si>
  <si>
    <t>SAP S/4HANA 2023</t>
  </si>
  <si>
    <t>Version Number:</t>
  </si>
  <si>
    <t>FPS02</t>
  </si>
  <si>
    <t>BIR Permit No:</t>
  </si>
  <si>
    <t xml:space="preserve">Generated By: </t>
  </si>
  <si>
    <t>Last Name, First Name</t>
  </si>
  <si>
    <t>Date Generated:</t>
  </si>
  <si>
    <t>Time Generated:</t>
  </si>
  <si>
    <t>XX:XX:XX AM/PM</t>
  </si>
  <si>
    <t>COLUMNS</t>
  </si>
  <si>
    <t>See Column tab</t>
  </si>
  <si>
    <t>AMOUNTS</t>
  </si>
  <si>
    <t>Two Decimal Places</t>
  </si>
  <si>
    <t>EXECUTION LOGS</t>
  </si>
  <si>
    <t>Parameters</t>
  </si>
  <si>
    <t>Generated By</t>
  </si>
  <si>
    <t>Date Generated</t>
  </si>
  <si>
    <t>Time Generated</t>
  </si>
  <si>
    <t>Manila Water Enterprise</t>
  </si>
  <si>
    <t>VAT/GT Code</t>
  </si>
  <si>
    <t>Tax Code</t>
  </si>
  <si>
    <t>Country</t>
  </si>
  <si>
    <t>Description</t>
  </si>
  <si>
    <t>Description (New)</t>
  </si>
  <si>
    <t>Percentage</t>
  </si>
  <si>
    <t>GL Account</t>
  </si>
  <si>
    <t>G/L Acct Long Text</t>
  </si>
  <si>
    <t>Account Key</t>
  </si>
  <si>
    <t>Tax Account</t>
  </si>
  <si>
    <t xml:space="preserve">Report Presentation </t>
  </si>
  <si>
    <t>H1</t>
  </si>
  <si>
    <t>PH</t>
  </si>
  <si>
    <t>GT Manila</t>
  </si>
  <si>
    <t>2.627%-GT Manila</t>
  </si>
  <si>
    <t>2301121007 / 2301121006</t>
  </si>
  <si>
    <t>Deferred National FT / Deferred Local FT</t>
  </si>
  <si>
    <t>ZLF</t>
  </si>
  <si>
    <t xml:space="preserve">2301121006 Deferred Local FT - Regular Bills	</t>
  </si>
  <si>
    <t>VAT Exempt</t>
  </si>
  <si>
    <t>ZNF</t>
  </si>
  <si>
    <t xml:space="preserve">2301121007 Deferred National FT - Regular Bills	</t>
  </si>
  <si>
    <t>H2</t>
  </si>
  <si>
    <t>GT Paranaque</t>
  </si>
  <si>
    <t>2.627%-GT Paranaque</t>
  </si>
  <si>
    <t>H3</t>
  </si>
  <si>
    <t>GT Pateros</t>
  </si>
  <si>
    <t>2.627%-GT Pateros</t>
  </si>
  <si>
    <t>GT Quezon City</t>
  </si>
  <si>
    <t>2.627%-GT Quezon City</t>
  </si>
  <si>
    <t>H5</t>
  </si>
  <si>
    <t>GT San Juan</t>
  </si>
  <si>
    <t>2.627%-GT San Juan</t>
  </si>
  <si>
    <t>M1</t>
  </si>
  <si>
    <t>GT Makati</t>
  </si>
  <si>
    <t>2.5%-GT Makati</t>
  </si>
  <si>
    <t>M2</t>
  </si>
  <si>
    <t>GT Mandaluyong</t>
  </si>
  <si>
    <t>2.5%-GT Mandaluyong</t>
  </si>
  <si>
    <t>M3</t>
  </si>
  <si>
    <t>GT Marikina</t>
  </si>
  <si>
    <t>2.75%-GT Marikina</t>
  </si>
  <si>
    <t>M4</t>
  </si>
  <si>
    <t>GT Pasig</t>
  </si>
  <si>
    <t>2.55%-GT Pasig</t>
  </si>
  <si>
    <t>M5</t>
  </si>
  <si>
    <t>GT Taguig</t>
  </si>
  <si>
    <t>2.5%-GT Taguig</t>
  </si>
  <si>
    <t>R1</t>
  </si>
  <si>
    <t>GT Antipolo</t>
  </si>
  <si>
    <t>2.75%-GT Antipolo</t>
  </si>
  <si>
    <t>F1</t>
  </si>
  <si>
    <t>GT Angono</t>
  </si>
  <si>
    <t>2.5%-GT Angono</t>
  </si>
  <si>
    <t>F2</t>
  </si>
  <si>
    <t>GT Binangonan</t>
  </si>
  <si>
    <t>2.5%-GT Binangonan</t>
  </si>
  <si>
    <t>F3</t>
  </si>
  <si>
    <t>GT Taytay</t>
  </si>
  <si>
    <t>2.5%-GT Taytay</t>
  </si>
  <si>
    <t>F4</t>
  </si>
  <si>
    <t>GT Cainta</t>
  </si>
  <si>
    <t>2.5%-GT Cainta</t>
  </si>
  <si>
    <t>S1</t>
  </si>
  <si>
    <t>GT Baras</t>
  </si>
  <si>
    <t>2.5%-GT Baras</t>
  </si>
  <si>
    <t>S2</t>
  </si>
  <si>
    <t>GT Cardona</t>
  </si>
  <si>
    <t>2.5%-GT Cardona</t>
  </si>
  <si>
    <t>S3</t>
  </si>
  <si>
    <t>GT Jala Jala</t>
  </si>
  <si>
    <t>2.5%-GT Jala Jala</t>
  </si>
  <si>
    <t>S4</t>
  </si>
  <si>
    <t>GT Morong</t>
  </si>
  <si>
    <t>2.5%-GT Morong</t>
  </si>
  <si>
    <t>S5</t>
  </si>
  <si>
    <t>GT Pililla</t>
  </si>
  <si>
    <t>2.5%-GT Pililla</t>
  </si>
  <si>
    <t>S6</t>
  </si>
  <si>
    <t>GT Rodriguez</t>
  </si>
  <si>
    <t>2.5%-GT Rodriguez</t>
  </si>
  <si>
    <t>S7</t>
  </si>
  <si>
    <t>GT San Mateo</t>
  </si>
  <si>
    <t>2.5%-GT San Mateo</t>
  </si>
  <si>
    <t>S8</t>
  </si>
  <si>
    <t>GT Tanay</t>
  </si>
  <si>
    <t>2.5%-GT Tanay</t>
  </si>
  <si>
    <t>S9</t>
  </si>
  <si>
    <t>GT Teresa</t>
  </si>
  <si>
    <t>2.5%-GT Teresa</t>
  </si>
  <si>
    <t>O0</t>
  </si>
  <si>
    <t>Sales not qualified for Output VAT</t>
  </si>
  <si>
    <t>0%-Not a Sale Transaction</t>
  </si>
  <si>
    <t>N/A</t>
  </si>
  <si>
    <t>MWS</t>
  </si>
  <si>
    <t>2301122001 Deferred Output VAT</t>
  </si>
  <si>
    <t>O1</t>
  </si>
  <si>
    <t>VAT Zero-rated Sales</t>
  </si>
  <si>
    <t>0%-VAT Zero-rated Sales</t>
  </si>
  <si>
    <t>VAT Zero-rated</t>
  </si>
  <si>
    <t>O2</t>
  </si>
  <si>
    <t>VAT Exempt Sales</t>
  </si>
  <si>
    <t>0%-VAT Exempt Sales</t>
  </si>
  <si>
    <t>O3</t>
  </si>
  <si>
    <t>VAT Sales</t>
  </si>
  <si>
    <t>12%-VAT Sales</t>
  </si>
  <si>
    <t>Deferred Output VAT</t>
  </si>
  <si>
    <t>O4</t>
  </si>
  <si>
    <t>VAT NRFC</t>
  </si>
  <si>
    <t>12%-VAT NRFC</t>
  </si>
  <si>
    <t>2301121002</t>
  </si>
  <si>
    <t>Deferred Output VAT NRFC</t>
  </si>
  <si>
    <t>2301121002 Deferred Output VAT NRFC</t>
  </si>
  <si>
    <t>O5</t>
  </si>
  <si>
    <t>VAT and NFT - Lambunao</t>
  </si>
  <si>
    <t>12%-VAT and NFT - Lambunao</t>
  </si>
  <si>
    <t>2%-VAT and NFT - Lambunao</t>
  </si>
  <si>
    <t>2301121007 Deferred National FT - Regular Bills</t>
  </si>
  <si>
    <t>Pending FAD Confirmation</t>
  </si>
  <si>
    <t>S4 GL Code</t>
  </si>
  <si>
    <t>ECC GL Code</t>
  </si>
  <si>
    <t>GL Name</t>
  </si>
  <si>
    <t>Classification</t>
  </si>
  <si>
    <t>Other Customer Accounts Receivable &gt;365 Days AR</t>
  </si>
  <si>
    <t>Non-trade</t>
  </si>
  <si>
    <t>Customer Accounts Receivable Accrual of Billing</t>
  </si>
  <si>
    <t>AR-CUSTOMER RESIDENTIAL</t>
  </si>
  <si>
    <t>Exclude - Trade</t>
  </si>
  <si>
    <t>Customer Accounts Receivable</t>
  </si>
  <si>
    <t>AR-CUSTOMER OTHERS RESIDENTIAL</t>
  </si>
  <si>
    <t>AR-CUSTOMER COMM'L</t>
  </si>
  <si>
    <t>AR-CUSTOMER OTHERS COMM'L</t>
  </si>
  <si>
    <t>AR-CUSTOMER SEMI COMM'L</t>
  </si>
  <si>
    <t>AR-CUSTOMER OTHERS SEMI COMM'L</t>
  </si>
  <si>
    <t>AR-CUSTOMER INDUSTRIAL</t>
  </si>
  <si>
    <t>AR-CUSTOMER OTHERS INDUSTRIAL</t>
  </si>
  <si>
    <t>Rec'ble from Customer - GTY Dep.- Industrial</t>
  </si>
  <si>
    <t>Receivable from Customers - Accrual</t>
  </si>
  <si>
    <t>AR-CUSTOMER GL</t>
  </si>
  <si>
    <t>AR-CUSTOMER FICO CLEARING</t>
  </si>
  <si>
    <t>AR-CUSTOMER ISUCCS CLEARING</t>
  </si>
  <si>
    <t>AR-CUSTOMER</t>
  </si>
  <si>
    <t>AR-CUSTOMER OTHERS</t>
  </si>
  <si>
    <t>AR-CUSTOMERS GUARANTY DEPOSITS</t>
  </si>
  <si>
    <t>AR-CUSTOMERS METER DEPOSIT</t>
  </si>
  <si>
    <t>AR-ALLOWANCE CUST. ACCTS. WRITTEN OFF</t>
  </si>
  <si>
    <t>AR - Due to Treas-BPI Loyola CF</t>
  </si>
  <si>
    <t>Exclude</t>
  </si>
  <si>
    <t>AR -Due to Treasury-RSB CF</t>
  </si>
  <si>
    <t>AR -Due to Treasury-LBP Collection Fund</t>
  </si>
  <si>
    <t>AR -Due to Treasury-China Bank CF</t>
  </si>
  <si>
    <t>AR -Due to Treasury-BDO Bayad Center-Peso</t>
  </si>
  <si>
    <t>AR -Due to Treasury-Citibank Collection Fund</t>
  </si>
  <si>
    <t>AR -Due to Treasury-PNB Collection Fund</t>
  </si>
  <si>
    <t>AR -Due to Treasury-BDO-Peso LBC Bill Xprs</t>
  </si>
  <si>
    <t>AR -Due to Treasury-BDO-EC-PAY</t>
  </si>
  <si>
    <t>AR -Due to Treasury-BDO-SMART-DT</t>
  </si>
  <si>
    <t>Due to Treasury-BPI Tower I Working Fund-Peso</t>
  </si>
  <si>
    <t>AR -Due to Treasury-BPI-Loyola Working Fund-Peso</t>
  </si>
  <si>
    <t>AR -Due to Treasury-China Bank WF Peso</t>
  </si>
  <si>
    <t>AR -Due to Treasury-BDO- Working Fund-Peso</t>
  </si>
  <si>
    <t>AR -Due to Treasury-Banco de Oro-Peso</t>
  </si>
  <si>
    <t>AR -Due to Treasury-Union Bank-Peso</t>
  </si>
  <si>
    <t>AR -DT-UCPB-Peso</t>
  </si>
  <si>
    <t>AR -DT-UCPBMEG-Peso</t>
  </si>
  <si>
    <t>AR -Due to Treasury-RCBC-Peso</t>
  </si>
  <si>
    <t>AR -Due to Treasury-BPI Consolidation</t>
  </si>
  <si>
    <t>AR - DT-BPI Cebuana Lhuillier</t>
  </si>
  <si>
    <t>AR -Due to Treasury-RCBC CF   Makati</t>
  </si>
  <si>
    <t>AR -Due to Treasury-RCBC CF   TPAT</t>
  </si>
  <si>
    <t>Due to Treasury-Security Bank-Peso</t>
  </si>
  <si>
    <t>Due to Treasury</t>
  </si>
  <si>
    <t>Due to Treasury-Maybank   BAN#00325000791</t>
  </si>
  <si>
    <t>DT-BPI FAM - DragonPay Corporation</t>
  </si>
  <si>
    <t>GCash</t>
  </si>
  <si>
    <t>AR-NT EMPL CS</t>
  </si>
  <si>
    <t>AR-CUSTOMER COLLECTING AGENCY</t>
  </si>
  <si>
    <t>Receivable  from Collecting Agency-Clearing Accoun</t>
  </si>
  <si>
    <t>Receivable fr Electronic Commerce Payment (EC Pay)</t>
  </si>
  <si>
    <t>Receivable from Employees-Car plan/Insurance</t>
  </si>
  <si>
    <t>AR-NT EMPL EM LOAN</t>
  </si>
  <si>
    <t>Receivable from Employees-Health Care</t>
  </si>
  <si>
    <t>Receivable from Employees - Collection Shortages</t>
  </si>
  <si>
    <t>Receivable from Employees</t>
  </si>
  <si>
    <t>AR-NT EMPL SSS SICKNESS</t>
  </si>
  <si>
    <t>AR-NT EMPL OTHERS</t>
  </si>
  <si>
    <t>CASH ADVANCES - EMPLOYEES</t>
  </si>
  <si>
    <t>Receivable from Employees- Maternity Benefit SSS</t>
  </si>
  <si>
    <t>Receivable from Employees- Gold's Gym Membership</t>
  </si>
  <si>
    <t>Receivable from Employees-Vaccine</t>
  </si>
  <si>
    <t>Receivable from employee - Miscellaneous</t>
  </si>
  <si>
    <t>Receivable from Manila Water Foundation</t>
  </si>
  <si>
    <t>Receivable from MWPV (Invty Issued)</t>
  </si>
  <si>
    <t>Receivable from Landbank(World Bank)</t>
  </si>
  <si>
    <t>Refundable security bond - current</t>
  </si>
  <si>
    <t>Rec'ble from Bulacan Bulk Water Supply Proj.</t>
  </si>
  <si>
    <t>AR-NT OTHER NON TRADE REC</t>
  </si>
  <si>
    <t>Receivable from MWSS-Shared Facilities</t>
  </si>
  <si>
    <t>Receivable  from Insurance  Companies</t>
  </si>
  <si>
    <t>Allowance for Doubtful Accounts-CAR&lt;365 days</t>
  </si>
  <si>
    <t>AR-ALLOWANCE CONFEES &lt;365 DAYS</t>
  </si>
  <si>
    <t>AR-ALLOWANCE SPECIFIC PROVISION</t>
  </si>
  <si>
    <t>AR-ALLOWANCE CAR&gt;365 DAYS</t>
  </si>
  <si>
    <t>AR-ALLOWANCE CONFEES&gt;365 DAYS</t>
  </si>
  <si>
    <t>AR-ALLOWANCE NON TRADE</t>
  </si>
  <si>
    <t>AR Allowance - Non-Trade</t>
  </si>
  <si>
    <t>AR Allowance - Residential</t>
  </si>
  <si>
    <t>AR Allowance - Commercial</t>
  </si>
  <si>
    <t>AR Allowance - Semi-commercial</t>
  </si>
  <si>
    <t>AR Allowance - Industrial</t>
  </si>
  <si>
    <t>AR-NT INTEREST REC FROM INVESTMENT</t>
  </si>
  <si>
    <t>AR-NT REC FROM INVESTMENT BANKS</t>
  </si>
  <si>
    <t>Accounts Receivable-SAWACO</t>
  </si>
  <si>
    <t>Receivable-Bonifacio Water-Veolia-Current portion</t>
  </si>
  <si>
    <t>Receivable -Boracay Island Water Corp</t>
  </si>
  <si>
    <t>Receivable - Northern Water &amp; Rivers of Cebu</t>
  </si>
  <si>
    <t>Receivable from Manila Water Total Solutions Corp.</t>
  </si>
  <si>
    <t>Receivable -Clark Water Corporation</t>
  </si>
  <si>
    <t>Receivable-South Luzon Water Corp (Laguna)</t>
  </si>
  <si>
    <t>Receivable-Manila Water Technical Ventures, Inc.</t>
  </si>
  <si>
    <t>Receivable from DWCI</t>
  </si>
  <si>
    <t>Customer Accounts Receivable - Clarification GL</t>
  </si>
  <si>
    <t>RPT - Receivable from Obando Water Holdings, Inc.</t>
  </si>
  <si>
    <t>RPT - Receivable from Laguna Water</t>
  </si>
  <si>
    <t>RPT - Receivable from Manila Water Asia Pacific Pt</t>
  </si>
  <si>
    <t>RPT - Receivable from Calasiao Water</t>
  </si>
  <si>
    <t>Rec'ble from Mla Water Philippine Ventures (MWPV)</t>
  </si>
  <si>
    <t>Other Receivables</t>
  </si>
  <si>
    <t>Systems cost-Ayala Corporation</t>
  </si>
  <si>
    <t>RPT-REC FROM AFFILIATED COMPANY</t>
  </si>
  <si>
    <t>ADDRESS SEQUENCE</t>
  </si>
  <si>
    <t>SALES REPORT - NON-TRADE</t>
  </si>
  <si>
    <t>Sales Journal</t>
  </si>
  <si>
    <t>Sales REPORT - NON-TRADE</t>
  </si>
  <si>
    <t>Criteria/Logic</t>
  </si>
  <si>
    <t>Charge invoice forms printing logic need to prefer here</t>
  </si>
  <si>
    <t>D,E,F,G, T to AA</t>
  </si>
  <si>
    <t>Take cuntry code from BP and add 3 or 1 and concatenate. Then pass to TAXTYPE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</si>
</sst>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0.000%"/>
  </numFmts>
  <fonts count="3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5"/>
      <color rgb="FF0000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3"/>
      <color theme="5"/>
      <name val="Aptos Narrow"/>
      <family val="2"/>
      <scheme val="minor"/>
    </font>
    <font>
      <b/>
      <sz val="15"/>
      <color theme="5"/>
      <name val="Aptos Narrow"/>
      <family val="2"/>
      <scheme val="minor"/>
    </font>
    <font>
      <b/>
      <sz val="12"/>
      <color theme="5"/>
      <name val="Aptos Narrow"/>
      <family val="2"/>
      <scheme val="minor"/>
    </font>
    <font>
      <b/>
      <i/>
      <sz val="15"/>
      <color theme="5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rgb="FF00000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5"/>
      <color rgb="FF000000"/>
      <name val="Aptos Narrow"/>
      <family val="2"/>
      <scheme val="minor"/>
    </font>
    <font>
      <sz val="10"/>
      <color theme="1"/>
      <name val="Aptos"/>
      <family val="2"/>
    </font>
    <font>
      <b/>
      <sz val="9"/>
      <color rgb="FF000000"/>
      <name val="Aptos Narrow"/>
      <family val="2"/>
      <scheme val="minor"/>
    </font>
    <font>
      <sz val="12"/>
      <color theme="1"/>
      <name val="Aptos"/>
      <family val="2"/>
    </font>
    <font>
      <b/>
      <sz val="11"/>
      <color rgb="FFFF0000"/>
      <name val="Aptos Narrow"/>
      <family val="2"/>
      <scheme val="minor"/>
    </font>
    <font>
      <b/>
      <i/>
      <sz val="15"/>
      <color rgb="FFFF0000"/>
      <name val="Aptos Narrow"/>
      <family val="2"/>
      <scheme val="minor"/>
    </font>
    <font>
      <b/>
      <sz val="11"/>
      <color rgb="FF000000"/>
      <name val="Arial"/>
      <family val="2"/>
    </font>
    <font>
      <b/>
      <i/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0"/>
      <name val="Calibri"/>
      <family val="2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49EDD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3CCE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0"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5" fillId="0" borderId="0" xfId="0" applyFont="1"/>
    <xf numFmtId="0" fontId="0" fillId="3" borderId="3" xfId="0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9" fontId="12" fillId="4" borderId="1" xfId="0" applyNumberFormat="1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2" fillId="0" borderId="0" xfId="0" applyFont="1"/>
    <xf numFmtId="0" fontId="15" fillId="0" borderId="0" xfId="0" applyFont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15" fillId="3" borderId="0" xfId="0" applyFont="1" applyFill="1" applyAlignment="1">
      <alignment vertical="top"/>
    </xf>
    <xf numFmtId="0" fontId="17" fillId="3" borderId="21" xfId="0" applyFont="1" applyFill="1" applyBorder="1" applyAlignment="1">
      <alignment vertical="top"/>
    </xf>
    <xf numFmtId="0" fontId="15" fillId="3" borderId="21" xfId="0" applyFont="1" applyFill="1" applyBorder="1" applyAlignment="1">
      <alignment vertical="top" wrapText="1"/>
    </xf>
    <xf numFmtId="0" fontId="15" fillId="3" borderId="20" xfId="0" applyFont="1" applyFill="1" applyBorder="1" applyAlignment="1">
      <alignment vertical="top" wrapText="1"/>
    </xf>
    <xf numFmtId="0" fontId="17" fillId="3" borderId="21" xfId="0" applyFont="1" applyFill="1" applyBorder="1" applyAlignment="1">
      <alignment horizontal="left" vertical="top" wrapText="1"/>
    </xf>
    <xf numFmtId="0" fontId="18" fillId="3" borderId="21" xfId="0" applyFont="1" applyFill="1" applyBorder="1" applyAlignment="1">
      <alignment vertical="top"/>
    </xf>
    <xf numFmtId="0" fontId="15" fillId="4" borderId="0" xfId="0" applyFont="1" applyFill="1" applyAlignment="1">
      <alignment vertical="top"/>
    </xf>
    <xf numFmtId="0" fontId="17" fillId="4" borderId="0" xfId="0" applyFont="1" applyFill="1" applyAlignment="1">
      <alignment horizontal="center" vertical="top"/>
    </xf>
    <xf numFmtId="0" fontId="15" fillId="0" borderId="0" xfId="0" applyFont="1" applyAlignment="1">
      <alignment vertical="top"/>
    </xf>
    <xf numFmtId="0" fontId="17" fillId="0" borderId="0" xfId="0" applyFont="1" applyAlignment="1">
      <alignment horizontal="center" vertical="top"/>
    </xf>
    <xf numFmtId="0" fontId="17" fillId="0" borderId="0" xfId="0" applyFont="1" applyAlignment="1">
      <alignment vertical="top"/>
    </xf>
    <xf numFmtId="0" fontId="19" fillId="3" borderId="0" xfId="0" applyFont="1" applyFill="1" applyAlignment="1">
      <alignment horizontal="center" vertical="top"/>
    </xf>
    <xf numFmtId="0" fontId="20" fillId="3" borderId="0" xfId="0" applyFont="1" applyFill="1" applyAlignment="1">
      <alignment vertical="top"/>
    </xf>
    <xf numFmtId="14" fontId="21" fillId="3" borderId="0" xfId="0" applyNumberFormat="1" applyFont="1" applyFill="1" applyAlignment="1">
      <alignment horizontal="center" vertical="top"/>
    </xf>
    <xf numFmtId="0" fontId="21" fillId="3" borderId="0" xfId="0" applyFont="1" applyFill="1" applyAlignment="1">
      <alignment vertical="top"/>
    </xf>
    <xf numFmtId="0" fontId="21" fillId="3" borderId="0" xfId="0" applyFont="1" applyFill="1" applyAlignment="1">
      <alignment vertical="top" wrapText="1"/>
    </xf>
    <xf numFmtId="164" fontId="21" fillId="3" borderId="0" xfId="1" applyFont="1" applyFill="1" applyAlignment="1">
      <alignment vertical="top"/>
    </xf>
    <xf numFmtId="0" fontId="22" fillId="3" borderId="0" xfId="0" applyFont="1" applyFill="1" applyAlignment="1">
      <alignment vertical="top"/>
    </xf>
    <xf numFmtId="49" fontId="21" fillId="3" borderId="0" xfId="0" applyNumberFormat="1" applyFont="1" applyFill="1" applyAlignment="1">
      <alignment horizontal="center" vertical="top"/>
    </xf>
    <xf numFmtId="164" fontId="21" fillId="3" borderId="0" xfId="1" applyFont="1" applyFill="1" applyAlignment="1">
      <alignment horizontal="center" vertical="top"/>
    </xf>
    <xf numFmtId="164" fontId="21" fillId="3" borderId="0" xfId="0" applyNumberFormat="1" applyFont="1" applyFill="1" applyAlignment="1">
      <alignment vertical="top"/>
    </xf>
    <xf numFmtId="0" fontId="21" fillId="3" borderId="0" xfId="0" applyFont="1" applyFill="1" applyAlignment="1">
      <alignment horizontal="center" vertical="top"/>
    </xf>
    <xf numFmtId="0" fontId="19" fillId="9" borderId="0" xfId="0" applyFont="1" applyFill="1" applyAlignment="1">
      <alignment horizontal="center" vertical="top"/>
    </xf>
    <xf numFmtId="0" fontId="20" fillId="9" borderId="0" xfId="0" applyFont="1" applyFill="1" applyAlignment="1">
      <alignment vertical="center"/>
    </xf>
    <xf numFmtId="14" fontId="21" fillId="9" borderId="0" xfId="0" applyNumberFormat="1" applyFont="1" applyFill="1" applyAlignment="1">
      <alignment horizontal="center" vertical="top"/>
    </xf>
    <xf numFmtId="0" fontId="21" fillId="9" borderId="0" xfId="0" applyFont="1" applyFill="1" applyAlignment="1">
      <alignment vertical="top"/>
    </xf>
    <xf numFmtId="0" fontId="21" fillId="9" borderId="0" xfId="0" applyFont="1" applyFill="1" applyAlignment="1">
      <alignment vertical="top" wrapText="1"/>
    </xf>
    <xf numFmtId="164" fontId="21" fillId="9" borderId="0" xfId="1" applyFont="1" applyFill="1" applyAlignment="1">
      <alignment vertical="top"/>
    </xf>
    <xf numFmtId="0" fontId="22" fillId="9" borderId="0" xfId="0" applyFont="1" applyFill="1" applyAlignment="1">
      <alignment vertical="top"/>
    </xf>
    <xf numFmtId="164" fontId="21" fillId="9" borderId="0" xfId="1" applyFont="1" applyFill="1" applyAlignment="1">
      <alignment horizontal="center" vertical="top"/>
    </xf>
    <xf numFmtId="164" fontId="21" fillId="9" borderId="0" xfId="0" applyNumberFormat="1" applyFont="1" applyFill="1" applyAlignment="1">
      <alignment vertical="top"/>
    </xf>
    <xf numFmtId="14" fontId="21" fillId="9" borderId="0" xfId="0" applyNumberFormat="1" applyFont="1" applyFill="1" applyAlignment="1">
      <alignment vertical="top"/>
    </xf>
    <xf numFmtId="49" fontId="21" fillId="9" borderId="0" xfId="0" applyNumberFormat="1" applyFont="1" applyFill="1" applyAlignment="1">
      <alignment vertical="top"/>
    </xf>
    <xf numFmtId="0" fontId="21" fillId="9" borderId="0" xfId="0" applyFont="1" applyFill="1" applyAlignment="1">
      <alignment horizontal="center" vertical="top"/>
    </xf>
    <xf numFmtId="0" fontId="23" fillId="0" borderId="0" xfId="0" applyFont="1"/>
    <xf numFmtId="0" fontId="12" fillId="0" borderId="0" xfId="0" applyFont="1" applyAlignment="1">
      <alignment horizontal="center"/>
    </xf>
    <xf numFmtId="0" fontId="23" fillId="0" borderId="0" xfId="0" applyFont="1" applyAlignment="1">
      <alignment vertical="top"/>
    </xf>
    <xf numFmtId="0" fontId="13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3" fillId="0" borderId="0" xfId="0" applyFont="1"/>
    <xf numFmtId="0" fontId="0" fillId="0" borderId="24" xfId="0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10" borderId="14" xfId="0" applyFont="1" applyFill="1" applyBorder="1" applyAlignment="1">
      <alignment horizontal="center" vertical="center" wrapText="1"/>
    </xf>
    <xf numFmtId="9" fontId="12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/>
    </xf>
    <xf numFmtId="0" fontId="12" fillId="0" borderId="18" xfId="0" applyFont="1" applyBorder="1" applyAlignment="1">
      <alignment vertical="top"/>
    </xf>
    <xf numFmtId="0" fontId="17" fillId="0" borderId="21" xfId="0" applyFont="1" applyBorder="1" applyAlignment="1">
      <alignment vertical="top"/>
    </xf>
    <xf numFmtId="0" fontId="15" fillId="0" borderId="21" xfId="0" applyFont="1" applyBorder="1" applyAlignment="1">
      <alignment vertical="top" wrapText="1"/>
    </xf>
    <xf numFmtId="0" fontId="15" fillId="10" borderId="21" xfId="0" applyFont="1" applyFill="1" applyBorder="1" applyAlignment="1">
      <alignment vertical="top" wrapText="1"/>
    </xf>
    <xf numFmtId="0" fontId="17" fillId="10" borderId="21" xfId="0" applyFont="1" applyFill="1" applyBorder="1" applyAlignment="1">
      <alignment horizontal="left" vertical="top" wrapText="1"/>
    </xf>
    <xf numFmtId="0" fontId="28" fillId="0" borderId="21" xfId="0" applyFont="1" applyBorder="1" applyAlignment="1">
      <alignment vertical="top"/>
    </xf>
    <xf numFmtId="0" fontId="12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20" fillId="3" borderId="0" xfId="0" applyFont="1" applyFill="1" applyAlignment="1">
      <alignment horizontal="center" vertical="top"/>
    </xf>
    <xf numFmtId="14" fontId="22" fillId="3" borderId="0" xfId="0" applyNumberFormat="1" applyFont="1" applyFill="1" applyAlignment="1">
      <alignment horizontal="left" vertical="top"/>
    </xf>
    <xf numFmtId="164" fontId="22" fillId="3" borderId="0" xfId="1" applyFont="1" applyFill="1" applyAlignment="1">
      <alignment vertical="top"/>
    </xf>
    <xf numFmtId="49" fontId="22" fillId="3" borderId="0" xfId="0" applyNumberFormat="1" applyFont="1" applyFill="1" applyAlignment="1">
      <alignment vertical="top"/>
    </xf>
    <xf numFmtId="164" fontId="22" fillId="3" borderId="0" xfId="0" applyNumberFormat="1" applyFont="1" applyFill="1" applyAlignment="1">
      <alignment horizontal="center" vertical="top"/>
    </xf>
    <xf numFmtId="164" fontId="22" fillId="3" borderId="0" xfId="0" applyNumberFormat="1" applyFont="1" applyFill="1" applyAlignment="1">
      <alignment vertical="top"/>
    </xf>
    <xf numFmtId="0" fontId="22" fillId="0" borderId="0" xfId="0" applyFont="1" applyAlignment="1">
      <alignment vertical="top"/>
    </xf>
    <xf numFmtId="0" fontId="20" fillId="9" borderId="0" xfId="0" applyFont="1" applyFill="1" applyAlignment="1">
      <alignment horizontal="center" vertical="center"/>
    </xf>
    <xf numFmtId="14" fontId="22" fillId="9" borderId="0" xfId="0" applyNumberFormat="1" applyFont="1" applyFill="1" applyAlignment="1">
      <alignment horizontal="left" vertical="top"/>
    </xf>
    <xf numFmtId="0" fontId="22" fillId="9" borderId="0" xfId="0" applyFont="1" applyFill="1"/>
    <xf numFmtId="164" fontId="22" fillId="9" borderId="0" xfId="0" applyNumberFormat="1" applyFont="1" applyFill="1"/>
    <xf numFmtId="164" fontId="22" fillId="9" borderId="0" xfId="0" applyNumberFormat="1" applyFont="1" applyFill="1" applyAlignment="1">
      <alignment horizontal="center"/>
    </xf>
    <xf numFmtId="164" fontId="22" fillId="9" borderId="0" xfId="1" applyFont="1" applyFill="1"/>
    <xf numFmtId="0" fontId="22" fillId="0" borderId="0" xfId="0" applyFont="1"/>
    <xf numFmtId="0" fontId="22" fillId="9" borderId="0" xfId="0" applyFont="1" applyFill="1" applyAlignment="1">
      <alignment horizontal="center"/>
    </xf>
    <xf numFmtId="0" fontId="7" fillId="0" borderId="0" xfId="0" applyFont="1" applyAlignment="1">
      <alignment horizontal="left"/>
    </xf>
    <xf numFmtId="164" fontId="7" fillId="0" borderId="0" xfId="0" applyNumberFormat="1" applyFont="1"/>
    <xf numFmtId="164" fontId="7" fillId="0" borderId="0" xfId="1" applyFont="1"/>
    <xf numFmtId="0" fontId="8" fillId="0" borderId="0" xfId="0" applyFont="1"/>
    <xf numFmtId="0" fontId="29" fillId="0" borderId="0" xfId="0" applyFont="1"/>
    <xf numFmtId="0" fontId="13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3" fillId="0" borderId="0" xfId="0" applyFont="1"/>
    <xf numFmtId="0" fontId="13" fillId="10" borderId="0" xfId="0" applyFont="1" applyFill="1"/>
    <xf numFmtId="0" fontId="31" fillId="10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left"/>
    </xf>
    <xf numFmtId="0" fontId="32" fillId="0" borderId="0" xfId="0" applyFont="1" applyAlignment="1">
      <alignment vertical="top"/>
    </xf>
    <xf numFmtId="0" fontId="13" fillId="0" borderId="0" xfId="0" applyFont="1" applyAlignment="1">
      <alignment horizontal="center" vertical="top"/>
    </xf>
    <xf numFmtId="0" fontId="33" fillId="0" borderId="0" xfId="0" applyFont="1" applyAlignment="1">
      <alignment horizontal="left"/>
    </xf>
    <xf numFmtId="0" fontId="33" fillId="0" borderId="0" xfId="0" applyFont="1"/>
    <xf numFmtId="0" fontId="0" fillId="0" borderId="0" xfId="0" applyAlignment="1">
      <alignment horizontal="left"/>
    </xf>
    <xf numFmtId="165" fontId="0" fillId="0" borderId="0" xfId="0" applyNumberFormat="1"/>
    <xf numFmtId="0" fontId="33" fillId="0" borderId="0" xfId="0" applyFont="1" applyAlignment="1">
      <alignment horizontal="center"/>
    </xf>
    <xf numFmtId="15" fontId="34" fillId="0" borderId="0" xfId="0" applyNumberFormat="1" applyFont="1" applyAlignment="1">
      <alignment horizontal="left"/>
    </xf>
    <xf numFmtId="15" fontId="4" fillId="0" borderId="0" xfId="0" applyNumberFormat="1" applyFont="1" applyAlignment="1">
      <alignment horizontal="center"/>
    </xf>
    <xf numFmtId="15" fontId="4" fillId="0" borderId="0" xfId="0" applyNumberFormat="1" applyFont="1"/>
    <xf numFmtId="0" fontId="35" fillId="13" borderId="1" xfId="0" applyFont="1" applyFill="1" applyBorder="1" applyAlignment="1">
      <alignment horizontal="center" vertical="center" wrapText="1"/>
    </xf>
    <xf numFmtId="0" fontId="35" fillId="13" borderId="1" xfId="0" applyFont="1" applyFill="1" applyBorder="1" applyAlignment="1">
      <alignment horizontal="left" vertical="center" wrapText="1"/>
    </xf>
    <xf numFmtId="165" fontId="35" fillId="13" borderId="1" xfId="0" applyNumberFormat="1" applyFont="1" applyFill="1" applyBorder="1" applyAlignment="1">
      <alignment horizontal="center" vertical="center" wrapText="1"/>
    </xf>
    <xf numFmtId="0" fontId="36" fillId="13" borderId="1" xfId="0" applyFont="1" applyFill="1" applyBorder="1" applyAlignment="1">
      <alignment horizontal="left" vertical="center" wrapText="1"/>
    </xf>
    <xf numFmtId="0" fontId="37" fillId="13" borderId="1" xfId="0" applyFont="1" applyFill="1" applyBorder="1"/>
    <xf numFmtId="0" fontId="7" fillId="14" borderId="1" xfId="0" applyFont="1" applyFill="1" applyBorder="1" applyAlignment="1">
      <alignment horizontal="center" vertical="top"/>
    </xf>
    <xf numFmtId="0" fontId="7" fillId="0" borderId="1" xfId="0" applyFont="1" applyBorder="1" applyAlignment="1">
      <alignment horizontal="left" vertical="top"/>
    </xf>
    <xf numFmtId="0" fontId="7" fillId="14" borderId="1" xfId="0" applyFont="1" applyFill="1" applyBorder="1" applyAlignment="1">
      <alignment horizontal="left" vertical="top"/>
    </xf>
    <xf numFmtId="166" fontId="7" fillId="14" borderId="1" xfId="2" applyNumberFormat="1" applyFont="1" applyFill="1" applyBorder="1" applyAlignment="1">
      <alignment horizontal="center" vertical="top"/>
    </xf>
    <xf numFmtId="0" fontId="7" fillId="14" borderId="1" xfId="0" applyFont="1" applyFill="1" applyBorder="1" applyAlignment="1">
      <alignment wrapText="1"/>
    </xf>
    <xf numFmtId="0" fontId="7" fillId="9" borderId="1" xfId="0" applyFont="1" applyFill="1" applyBorder="1" applyAlignment="1">
      <alignment horizontal="center" vertical="top"/>
    </xf>
    <xf numFmtId="0" fontId="7" fillId="15" borderId="1" xfId="0" applyFont="1" applyFill="1" applyBorder="1" applyAlignment="1">
      <alignment horizontal="center" vertical="top"/>
    </xf>
    <xf numFmtId="0" fontId="7" fillId="15" borderId="1" xfId="0" applyFont="1" applyFill="1" applyBorder="1" applyAlignment="1">
      <alignment horizontal="left" vertical="top"/>
    </xf>
    <xf numFmtId="166" fontId="7" fillId="15" borderId="1" xfId="2" applyNumberFormat="1" applyFont="1" applyFill="1" applyBorder="1" applyAlignment="1">
      <alignment horizontal="center" vertical="top"/>
    </xf>
    <xf numFmtId="0" fontId="7" fillId="15" borderId="1" xfId="0" applyFont="1" applyFill="1" applyBorder="1"/>
    <xf numFmtId="0" fontId="7" fillId="14" borderId="1" xfId="0" applyFont="1" applyFill="1" applyBorder="1"/>
    <xf numFmtId="0" fontId="7" fillId="14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27" fillId="15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13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16" borderId="1" xfId="0" applyFill="1" applyBorder="1" applyAlignment="1">
      <alignment horizontal="center"/>
    </xf>
    <xf numFmtId="0" fontId="0" fillId="16" borderId="1" xfId="0" applyFill="1" applyBorder="1"/>
    <xf numFmtId="0" fontId="11" fillId="17" borderId="0" xfId="0" applyFont="1" applyFill="1" applyAlignment="1">
      <alignment horizontal="left" vertical="top"/>
    </xf>
    <xf numFmtId="0" fontId="23" fillId="17" borderId="0" xfId="0" applyFont="1" applyFill="1" applyAlignment="1">
      <alignment vertical="top"/>
    </xf>
    <xf numFmtId="0" fontId="12" fillId="17" borderId="0" xfId="0" applyFont="1" applyFill="1" applyAlignment="1">
      <alignment horizontal="left" vertical="top"/>
    </xf>
    <xf numFmtId="0" fontId="12" fillId="17" borderId="0" xfId="0" applyFont="1" applyFill="1" applyAlignment="1">
      <alignment horizontal="left" vertical="top" wrapText="1"/>
    </xf>
    <xf numFmtId="0" fontId="7" fillId="17" borderId="0" xfId="0" applyFont="1" applyFill="1" applyAlignment="1">
      <alignment horizontal="left" vertical="top"/>
    </xf>
    <xf numFmtId="0" fontId="12" fillId="10" borderId="0" xfId="0" applyFont="1" applyFill="1" applyAlignment="1">
      <alignment horizontal="left" vertical="top" wrapText="1"/>
    </xf>
    <xf numFmtId="0" fontId="11" fillId="7" borderId="0" xfId="0" applyFont="1" applyFill="1" applyAlignment="1">
      <alignment horizontal="center" vertical="center"/>
    </xf>
    <xf numFmtId="0" fontId="23" fillId="7" borderId="0" xfId="0" applyFont="1" applyFill="1"/>
    <xf numFmtId="0" fontId="12" fillId="7" borderId="0" xfId="0" applyFont="1" applyFill="1"/>
    <xf numFmtId="0" fontId="24" fillId="7" borderId="0" xfId="0" applyFont="1" applyFill="1"/>
    <xf numFmtId="0" fontId="25" fillId="7" borderId="0" xfId="0" applyFont="1" applyFill="1"/>
    <xf numFmtId="0" fontId="7" fillId="7" borderId="0" xfId="0" applyFont="1" applyFill="1"/>
    <xf numFmtId="0" fontId="11" fillId="8" borderId="1" xfId="0" applyFont="1" applyFill="1" applyBorder="1" applyAlignment="1">
      <alignment horizontal="center" vertical="center" wrapText="1"/>
    </xf>
    <xf numFmtId="0" fontId="11" fillId="0" borderId="0" xfId="0" applyFont="1"/>
    <xf numFmtId="0" fontId="17" fillId="0" borderId="25" xfId="0" applyFont="1" applyBorder="1" applyAlignment="1">
      <alignment horizontal="center" vertical="top"/>
    </xf>
    <xf numFmtId="0" fontId="17" fillId="0" borderId="26" xfId="0" applyFont="1" applyBorder="1" applyAlignment="1">
      <alignment horizontal="center" vertical="top"/>
    </xf>
    <xf numFmtId="0" fontId="17" fillId="0" borderId="27" xfId="0" applyFont="1" applyBorder="1" applyAlignment="1">
      <alignment horizontal="center" vertical="top"/>
    </xf>
    <xf numFmtId="0" fontId="15" fillId="0" borderId="0" xfId="0" applyFont="1" applyAlignment="1">
      <alignment horizontal="center" vertical="top"/>
    </xf>
    <xf numFmtId="0" fontId="4" fillId="7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/>
    </xf>
    <xf numFmtId="0" fontId="11" fillId="12" borderId="11" xfId="0" applyFont="1" applyFill="1" applyBorder="1" applyAlignment="1">
      <alignment horizontal="center" vertical="center"/>
    </xf>
    <xf numFmtId="0" fontId="11" fillId="12" borderId="14" xfId="0" applyFont="1" applyFill="1" applyBorder="1" applyAlignment="1">
      <alignment horizontal="center" vertical="center"/>
    </xf>
    <xf numFmtId="0" fontId="11" fillId="11" borderId="11" xfId="0" applyFont="1" applyFill="1" applyBorder="1" applyAlignment="1">
      <alignment horizontal="center" vertical="center"/>
    </xf>
    <xf numFmtId="0" fontId="11" fillId="11" borderId="14" xfId="0" applyFont="1" applyFill="1" applyBorder="1" applyAlignment="1">
      <alignment horizontal="center" vertical="center"/>
    </xf>
    <xf numFmtId="0" fontId="11" fillId="11" borderId="7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/>
    </xf>
    <xf numFmtId="0" fontId="11" fillId="11" borderId="13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1" fillId="11" borderId="4" xfId="0" applyFont="1" applyFill="1" applyBorder="1" applyAlignment="1">
      <alignment horizontal="center" vertical="center"/>
    </xf>
    <xf numFmtId="0" fontId="11" fillId="11" borderId="24" xfId="0" applyFont="1" applyFill="1" applyBorder="1" applyAlignment="1">
      <alignment horizontal="center" vertical="center"/>
    </xf>
    <xf numFmtId="0" fontId="11" fillId="11" borderId="8" xfId="0" applyFont="1" applyFill="1" applyBorder="1" applyAlignment="1">
      <alignment horizontal="center" vertical="center"/>
    </xf>
    <xf numFmtId="0" fontId="11" fillId="11" borderId="12" xfId="0" applyFont="1" applyFill="1" applyBorder="1" applyAlignment="1">
      <alignment horizontal="center" vertical="center"/>
    </xf>
    <xf numFmtId="0" fontId="11" fillId="11" borderId="9" xfId="0" applyFont="1" applyFill="1" applyBorder="1" applyAlignment="1">
      <alignment horizontal="center" vertical="center"/>
    </xf>
    <xf numFmtId="0" fontId="17" fillId="3" borderId="18" xfId="0" applyFont="1" applyFill="1" applyBorder="1" applyAlignment="1">
      <alignment horizontal="center" vertical="top"/>
    </xf>
    <xf numFmtId="0" fontId="17" fillId="3" borderId="19" xfId="0" applyFont="1" applyFill="1" applyBorder="1" applyAlignment="1">
      <alignment horizontal="center" vertical="top"/>
    </xf>
    <xf numFmtId="0" fontId="17" fillId="3" borderId="20" xfId="0" applyFont="1" applyFill="1" applyBorder="1" applyAlignment="1">
      <alignment horizontal="center" vertical="top"/>
    </xf>
    <xf numFmtId="0" fontId="15" fillId="4" borderId="0" xfId="0" applyFont="1" applyFill="1" applyAlignment="1">
      <alignment horizontal="center" vertical="top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 wrapText="1"/>
    </xf>
    <xf numFmtId="0" fontId="11" fillId="8" borderId="16" xfId="0" applyFont="1" applyFill="1" applyBorder="1" applyAlignment="1">
      <alignment horizontal="center" vertical="center" wrapText="1"/>
    </xf>
    <xf numFmtId="0" fontId="11" fillId="8" borderId="17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top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7" fillId="14" borderId="1" xfId="0" applyFont="1" applyFill="1" applyBorder="1" applyAlignment="1">
      <alignment horizontal="left" vertical="top"/>
    </xf>
    <xf numFmtId="0" fontId="7" fillId="0" borderId="0" xfId="0" applyFont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253996</xdr:colOff>
      <xdr:row>18</xdr:row>
      <xdr:rowOff>365124</xdr:rowOff>
    </xdr:from>
    <xdr:to>
      <xdr:col>56</xdr:col>
      <xdr:colOff>976618</xdr:colOff>
      <xdr:row>41</xdr:row>
      <xdr:rowOff>92011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FA0B1F-08DF-4BE2-A3E3-1F1764469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954046" y="5375274"/>
          <a:ext cx="23468322" cy="9235306"/>
        </a:xfrm>
        <a:prstGeom prst="rect">
          <a:avLst/>
        </a:prstGeom>
      </xdr:spPr>
    </xdr:pic>
    <xdr:clientData/>
  </xdr:twoCellAnchor>
  <xdr:twoCellAnchor editAs="oneCell">
    <xdr:from>
      <xdr:col>43</xdr:col>
      <xdr:colOff>895349</xdr:colOff>
      <xdr:row>15</xdr:row>
      <xdr:rowOff>412749</xdr:rowOff>
    </xdr:from>
    <xdr:to>
      <xdr:col>47</xdr:col>
      <xdr:colOff>715433</xdr:colOff>
      <xdr:row>50</xdr:row>
      <xdr:rowOff>222128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CB7B53-B475-4265-91C2-0EDA121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486199" y="3625849"/>
          <a:ext cx="9929284" cy="13343698"/>
        </a:xfrm>
        <a:prstGeom prst="rect">
          <a:avLst/>
        </a:prstGeom>
      </xdr:spPr>
    </xdr:pic>
    <xdr:clientData/>
  </xdr:twoCellAnchor>
  <xdr:twoCellAnchor editAs="oneCell">
    <xdr:from>
      <xdr:col>12</xdr:col>
      <xdr:colOff>1919816</xdr:colOff>
      <xdr:row>77</xdr:row>
      <xdr:rowOff>63500</xdr:rowOff>
    </xdr:from>
    <xdr:to>
      <xdr:col>18</xdr:col>
      <xdr:colOff>2005481</xdr:colOff>
      <xdr:row>107</xdr:row>
      <xdr:rowOff>3175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B21A91-78CB-442F-A9C8-83FF4FBD4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460266" y="26695400"/>
          <a:ext cx="15693965" cy="5845175"/>
        </a:xfrm>
        <a:prstGeom prst="rect">
          <a:avLst/>
        </a:prstGeom>
      </xdr:spPr>
    </xdr:pic>
    <xdr:clientData/>
  </xdr:twoCellAnchor>
  <xdr:twoCellAnchor editAs="oneCell">
    <xdr:from>
      <xdr:col>9</xdr:col>
      <xdr:colOff>759206</xdr:colOff>
      <xdr:row>74</xdr:row>
      <xdr:rowOff>158751</xdr:rowOff>
    </xdr:from>
    <xdr:to>
      <xdr:col>12</xdr:col>
      <xdr:colOff>1291165</xdr:colOff>
      <xdr:row>145</xdr:row>
      <xdr:rowOff>84051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C7AA4A-9C85-4435-8FE3-3EAD0D0C4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571456" y="26200101"/>
          <a:ext cx="10260159" cy="13901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152400</xdr:rowOff>
    </xdr:from>
    <xdr:to>
      <xdr:col>14</xdr:col>
      <xdr:colOff>100531</xdr:colOff>
      <xdr:row>54</xdr:row>
      <xdr:rowOff>110153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0AA2D7-5ACB-463D-B840-38951292D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6550"/>
          <a:ext cx="8634931" cy="97177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546100</xdr:colOff>
      <xdr:row>30</xdr:row>
      <xdr:rowOff>57150</xdr:rowOff>
    </xdr:from>
    <xdr:to>
      <xdr:col>21</xdr:col>
      <xdr:colOff>393700</xdr:colOff>
      <xdr:row>42</xdr:row>
      <xdr:rowOff>50800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D41A1A-663E-4B9A-AB34-D333A48576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948" b="51053"/>
        <a:stretch>
          <a:fillRect/>
        </a:stretch>
      </xdr:blipFill>
      <xdr:spPr bwMode="auto">
        <a:xfrm>
          <a:off x="9080500" y="5581650"/>
          <a:ext cx="4114800" cy="220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6AAAB-7D4C-40F5-8EBB-5AF951E572FB}">
  <dimension ref="A1:K44"/>
  <sheetViews>
    <sheetView zoomScale="70" workbookViewId="0">
      <selection activeCell="C20" sqref="C20"/>
    </sheetView>
  </sheetViews>
  <sheetFormatPr defaultRowHeight="14.5" x14ac:dyDescent="0.35"/>
  <cols>
    <col min="1" max="1" width="4.453125" customWidth="1"/>
    <col min="2" max="2" width="13.453125" customWidth="1"/>
    <col min="3" max="3" width="20.453125" customWidth="1"/>
    <col min="4" max="6" width="26.1796875" customWidth="1"/>
    <col min="7" max="8" width="13.08984375" customWidth="1"/>
    <col min="9" max="9" width="12" customWidth="1"/>
  </cols>
  <sheetData>
    <row r="1" spans="1:6" ht="21" x14ac:dyDescent="0.5">
      <c r="A1" s="104" t="s">
        <v>481</v>
      </c>
      <c r="B1" s="70"/>
      <c r="C1" s="70"/>
      <c r="D1" s="70"/>
      <c r="E1" s="70"/>
      <c r="F1" s="70"/>
    </row>
    <row r="2" spans="1:6" x14ac:dyDescent="0.35">
      <c r="A2" s="70"/>
      <c r="B2" s="70"/>
      <c r="C2" s="70"/>
      <c r="D2" s="70"/>
      <c r="E2" s="70"/>
      <c r="F2" s="70"/>
    </row>
    <row r="3" spans="1:6" x14ac:dyDescent="0.35">
      <c r="A3" s="70"/>
      <c r="B3" s="105" t="s">
        <v>189</v>
      </c>
      <c r="C3" s="70"/>
      <c r="D3" s="70"/>
      <c r="E3" s="70"/>
      <c r="F3" s="70"/>
    </row>
    <row r="4" spans="1:6" x14ac:dyDescent="0.35">
      <c r="A4" s="70"/>
      <c r="B4" s="106"/>
      <c r="C4" s="70" t="s">
        <v>190</v>
      </c>
      <c r="D4" s="70"/>
      <c r="E4" s="70"/>
      <c r="F4" s="70"/>
    </row>
    <row r="5" spans="1:6" x14ac:dyDescent="0.35">
      <c r="A5" s="70"/>
      <c r="B5" s="106"/>
      <c r="C5" s="70"/>
      <c r="D5" s="70"/>
      <c r="E5" s="70"/>
      <c r="F5" s="70"/>
    </row>
    <row r="6" spans="1:6" x14ac:dyDescent="0.35">
      <c r="A6" s="70"/>
      <c r="B6" s="105" t="s">
        <v>191</v>
      </c>
      <c r="C6" s="70"/>
      <c r="D6" s="70"/>
      <c r="E6" s="70"/>
      <c r="F6" s="70"/>
    </row>
    <row r="7" spans="1:6" x14ac:dyDescent="0.35">
      <c r="A7" s="70"/>
      <c r="B7" s="105"/>
      <c r="C7" s="70" t="s">
        <v>192</v>
      </c>
      <c r="D7" s="70"/>
      <c r="E7" s="70"/>
      <c r="F7" s="70"/>
    </row>
    <row r="8" spans="1:6" x14ac:dyDescent="0.35">
      <c r="A8" s="70"/>
      <c r="B8" s="105"/>
      <c r="C8" s="70" t="s">
        <v>193</v>
      </c>
      <c r="D8" s="70"/>
      <c r="E8" s="70"/>
      <c r="F8" s="70"/>
    </row>
    <row r="9" spans="1:6" x14ac:dyDescent="0.35">
      <c r="A9" s="70"/>
      <c r="B9" s="105"/>
      <c r="C9" s="70"/>
      <c r="D9" s="70"/>
      <c r="E9" s="70"/>
      <c r="F9" s="70"/>
    </row>
    <row r="10" spans="1:6" x14ac:dyDescent="0.35">
      <c r="A10" s="70"/>
      <c r="B10" s="105" t="s">
        <v>194</v>
      </c>
      <c r="C10" s="70"/>
      <c r="D10" s="70"/>
      <c r="E10" s="70"/>
      <c r="F10" s="70"/>
    </row>
    <row r="11" spans="1:6" x14ac:dyDescent="0.35">
      <c r="A11" s="70"/>
      <c r="B11" s="70"/>
      <c r="C11" s="107" t="s">
        <v>39</v>
      </c>
      <c r="D11" s="108" t="s">
        <v>195</v>
      </c>
      <c r="E11" s="70"/>
      <c r="F11" s="108" t="s">
        <v>196</v>
      </c>
    </row>
    <row r="12" spans="1:6" x14ac:dyDescent="0.35">
      <c r="A12" s="70"/>
      <c r="B12" s="70"/>
      <c r="C12" s="107" t="s">
        <v>6</v>
      </c>
      <c r="D12" s="70" t="s">
        <v>197</v>
      </c>
      <c r="E12" s="70" t="s">
        <v>198</v>
      </c>
      <c r="F12" s="108" t="s">
        <v>196</v>
      </c>
    </row>
    <row r="13" spans="1:6" x14ac:dyDescent="0.35">
      <c r="A13" s="70"/>
      <c r="B13" s="70"/>
      <c r="C13" s="70"/>
      <c r="D13" s="70" t="s">
        <v>199</v>
      </c>
      <c r="E13" s="70" t="s">
        <v>199</v>
      </c>
      <c r="F13" s="70"/>
    </row>
    <row r="14" spans="1:6" x14ac:dyDescent="0.35">
      <c r="A14" s="70"/>
      <c r="B14" s="70"/>
      <c r="C14" s="107" t="s">
        <v>200</v>
      </c>
      <c r="D14" s="70" t="s">
        <v>201</v>
      </c>
      <c r="E14" s="70"/>
      <c r="F14" s="108" t="s">
        <v>196</v>
      </c>
    </row>
    <row r="15" spans="1:6" x14ac:dyDescent="0.35">
      <c r="A15" s="70"/>
      <c r="B15" s="70"/>
      <c r="C15" s="107" t="s">
        <v>202</v>
      </c>
      <c r="D15" s="70" t="s">
        <v>203</v>
      </c>
      <c r="E15" s="109"/>
      <c r="F15" s="109"/>
    </row>
    <row r="16" spans="1:6" x14ac:dyDescent="0.35">
      <c r="A16" s="70"/>
      <c r="B16" s="70"/>
      <c r="C16" s="107"/>
      <c r="D16" s="70"/>
      <c r="E16" s="70"/>
      <c r="F16" s="70"/>
    </row>
    <row r="17" spans="1:11" x14ac:dyDescent="0.35">
      <c r="A17" s="70"/>
      <c r="B17" s="105" t="s">
        <v>204</v>
      </c>
      <c r="C17" s="70"/>
      <c r="D17" s="105"/>
      <c r="E17" s="70"/>
      <c r="F17" s="70"/>
      <c r="H17" t="s">
        <v>205</v>
      </c>
    </row>
    <row r="18" spans="1:11" x14ac:dyDescent="0.35">
      <c r="A18" s="70"/>
      <c r="B18" s="70"/>
      <c r="C18" s="110" t="s">
        <v>482</v>
      </c>
      <c r="D18" s="70" t="s">
        <v>206</v>
      </c>
      <c r="E18" s="70" t="s">
        <v>207</v>
      </c>
      <c r="F18" s="70" t="s">
        <v>208</v>
      </c>
      <c r="G18" s="70" t="s">
        <v>209</v>
      </c>
      <c r="H18" s="70" t="s">
        <v>210</v>
      </c>
      <c r="I18" s="70" t="s">
        <v>211</v>
      </c>
    </row>
    <row r="19" spans="1:11" x14ac:dyDescent="0.35">
      <c r="A19" s="70"/>
      <c r="B19" s="70"/>
      <c r="C19" s="70" t="s">
        <v>212</v>
      </c>
      <c r="D19" s="70" t="s">
        <v>206</v>
      </c>
      <c r="E19" s="70" t="s">
        <v>207</v>
      </c>
      <c r="F19" s="70" t="s">
        <v>213</v>
      </c>
      <c r="G19" s="70" t="s">
        <v>486</v>
      </c>
      <c r="H19" s="70" t="s">
        <v>210</v>
      </c>
      <c r="I19" s="70" t="s">
        <v>211</v>
      </c>
      <c r="J19" t="s">
        <v>214</v>
      </c>
      <c r="K19" s="70"/>
    </row>
    <row r="20" spans="1:11" x14ac:dyDescent="0.35">
      <c r="A20" s="70"/>
      <c r="B20" s="70"/>
      <c r="C20" s="70" t="s">
        <v>96</v>
      </c>
      <c r="D20" s="70" t="s">
        <v>215</v>
      </c>
      <c r="E20" s="70" t="s">
        <v>216</v>
      </c>
      <c r="F20" s="70" t="s">
        <v>208</v>
      </c>
      <c r="H20" s="70" t="s">
        <v>217</v>
      </c>
      <c r="I20" s="70" t="s">
        <v>218</v>
      </c>
    </row>
    <row r="21" spans="1:11" x14ac:dyDescent="0.35">
      <c r="A21" s="70"/>
      <c r="B21" s="70"/>
      <c r="C21" s="70"/>
      <c r="D21" s="70"/>
      <c r="E21" s="70"/>
      <c r="F21" s="70"/>
    </row>
    <row r="22" spans="1:11" x14ac:dyDescent="0.35">
      <c r="A22" s="70"/>
      <c r="B22" s="105" t="s">
        <v>219</v>
      </c>
      <c r="C22" s="70"/>
      <c r="D22" s="70"/>
      <c r="E22" s="70"/>
      <c r="F22" s="70"/>
    </row>
    <row r="23" spans="1:11" x14ac:dyDescent="0.35">
      <c r="A23" s="70"/>
      <c r="B23" s="70"/>
      <c r="C23" s="111" t="s">
        <v>483</v>
      </c>
      <c r="D23" s="70"/>
      <c r="E23" s="108" t="s">
        <v>220</v>
      </c>
      <c r="F23" s="70"/>
    </row>
    <row r="24" spans="1:11" x14ac:dyDescent="0.35">
      <c r="A24" s="70"/>
      <c r="B24" s="70"/>
      <c r="C24" s="112" t="s">
        <v>221</v>
      </c>
      <c r="D24" s="70"/>
      <c r="E24" s="70" t="s">
        <v>222</v>
      </c>
      <c r="F24" s="70" t="s">
        <v>223</v>
      </c>
    </row>
    <row r="25" spans="1:11" x14ac:dyDescent="0.35">
      <c r="A25" s="70"/>
      <c r="B25" s="70"/>
      <c r="C25" s="112" t="s">
        <v>224</v>
      </c>
      <c r="D25" s="70"/>
      <c r="E25" s="70" t="s">
        <v>225</v>
      </c>
      <c r="F25" s="70"/>
    </row>
    <row r="26" spans="1:11" x14ac:dyDescent="0.35">
      <c r="A26" s="70"/>
      <c r="B26" s="70"/>
      <c r="C26" s="112" t="s">
        <v>226</v>
      </c>
      <c r="D26" s="70"/>
      <c r="E26" s="70" t="s">
        <v>225</v>
      </c>
      <c r="F26" s="70"/>
    </row>
    <row r="27" spans="1:11" x14ac:dyDescent="0.35">
      <c r="A27" s="70"/>
      <c r="B27" s="70"/>
      <c r="C27" s="112" t="s">
        <v>227</v>
      </c>
      <c r="D27" s="70"/>
      <c r="E27" s="70" t="s">
        <v>225</v>
      </c>
      <c r="F27" s="70"/>
    </row>
    <row r="28" spans="1:11" x14ac:dyDescent="0.35">
      <c r="A28" s="70"/>
      <c r="B28" s="70"/>
      <c r="C28" s="112" t="s">
        <v>228</v>
      </c>
      <c r="D28" s="70"/>
      <c r="E28" s="70" t="s">
        <v>225</v>
      </c>
      <c r="F28" s="70"/>
    </row>
    <row r="29" spans="1:11" x14ac:dyDescent="0.35">
      <c r="A29" s="70"/>
      <c r="B29" s="70"/>
      <c r="C29" s="112" t="s">
        <v>229</v>
      </c>
      <c r="D29" s="70"/>
      <c r="E29" s="70" t="s">
        <v>230</v>
      </c>
      <c r="F29" s="70" t="s">
        <v>231</v>
      </c>
    </row>
    <row r="30" spans="1:11" x14ac:dyDescent="0.35">
      <c r="A30" s="70"/>
      <c r="B30" s="70"/>
      <c r="C30" s="112" t="s">
        <v>232</v>
      </c>
      <c r="D30" s="70"/>
      <c r="E30" s="70" t="s">
        <v>230</v>
      </c>
      <c r="F30" s="70" t="s">
        <v>233</v>
      </c>
    </row>
    <row r="31" spans="1:11" x14ac:dyDescent="0.35">
      <c r="A31" s="70"/>
      <c r="B31" s="70"/>
      <c r="C31" s="112" t="s">
        <v>234</v>
      </c>
      <c r="D31" s="70"/>
      <c r="E31" s="70" t="s">
        <v>230</v>
      </c>
      <c r="F31" s="70"/>
    </row>
    <row r="32" spans="1:11" x14ac:dyDescent="0.35">
      <c r="A32" s="70"/>
      <c r="B32" s="70"/>
      <c r="C32" s="112" t="s">
        <v>235</v>
      </c>
      <c r="D32" s="70"/>
      <c r="E32" s="70" t="s">
        <v>236</v>
      </c>
      <c r="F32" s="70"/>
    </row>
    <row r="33" spans="1:6" x14ac:dyDescent="0.35">
      <c r="A33" s="70"/>
      <c r="B33" s="70"/>
      <c r="C33" s="112" t="s">
        <v>237</v>
      </c>
      <c r="D33" s="70"/>
      <c r="E33" s="70" t="s">
        <v>199</v>
      </c>
      <c r="F33" s="70"/>
    </row>
    <row r="34" spans="1:6" x14ac:dyDescent="0.35">
      <c r="A34" s="70"/>
      <c r="B34" s="70"/>
      <c r="C34" s="112" t="s">
        <v>238</v>
      </c>
      <c r="D34" s="70"/>
      <c r="E34" s="113" t="s">
        <v>239</v>
      </c>
      <c r="F34" s="70"/>
    </row>
    <row r="35" spans="1:6" x14ac:dyDescent="0.35">
      <c r="A35" s="70"/>
      <c r="B35" s="70"/>
      <c r="C35" s="70"/>
      <c r="D35" s="70"/>
      <c r="E35" s="70"/>
      <c r="F35" s="70"/>
    </row>
    <row r="36" spans="1:6" x14ac:dyDescent="0.35">
      <c r="A36" s="70"/>
      <c r="B36" s="105" t="s">
        <v>240</v>
      </c>
      <c r="C36" s="70"/>
      <c r="D36" s="70"/>
      <c r="E36" s="70"/>
      <c r="F36" s="70"/>
    </row>
    <row r="37" spans="1:6" x14ac:dyDescent="0.35">
      <c r="A37" s="70"/>
      <c r="B37" s="70"/>
      <c r="C37" s="114" t="s">
        <v>241</v>
      </c>
      <c r="D37" s="70"/>
      <c r="E37" s="70"/>
      <c r="F37" s="70"/>
    </row>
    <row r="38" spans="1:6" x14ac:dyDescent="0.35">
      <c r="A38" s="70"/>
      <c r="B38" s="70"/>
      <c r="C38" s="70"/>
      <c r="D38" s="70"/>
      <c r="E38" s="70"/>
      <c r="F38" s="70"/>
    </row>
    <row r="39" spans="1:6" x14ac:dyDescent="0.35">
      <c r="A39" s="70"/>
      <c r="B39" s="70"/>
      <c r="C39" s="70"/>
      <c r="D39" s="70"/>
      <c r="E39" s="70"/>
      <c r="F39" s="70"/>
    </row>
    <row r="40" spans="1:6" x14ac:dyDescent="0.35">
      <c r="A40" s="70"/>
      <c r="B40" s="105" t="s">
        <v>242</v>
      </c>
      <c r="C40" s="70"/>
      <c r="D40" s="70"/>
      <c r="E40" s="70"/>
      <c r="F40" s="70"/>
    </row>
    <row r="41" spans="1:6" x14ac:dyDescent="0.35">
      <c r="A41" s="70"/>
      <c r="B41" s="70"/>
      <c r="C41" s="108" t="s">
        <v>243</v>
      </c>
      <c r="D41" s="70"/>
      <c r="E41" s="70"/>
      <c r="F41" s="70"/>
    </row>
    <row r="42" spans="1:6" x14ac:dyDescent="0.35">
      <c r="A42" s="70"/>
      <c r="B42" s="70"/>
      <c r="C42" s="70"/>
      <c r="D42" s="70"/>
      <c r="E42" s="70"/>
      <c r="F42" s="70"/>
    </row>
    <row r="43" spans="1:6" x14ac:dyDescent="0.35">
      <c r="A43" s="70"/>
      <c r="B43" s="105" t="s">
        <v>244</v>
      </c>
      <c r="C43" s="70"/>
      <c r="D43" s="70"/>
      <c r="E43" s="70"/>
      <c r="F43" s="70"/>
    </row>
    <row r="44" spans="1:6" x14ac:dyDescent="0.35">
      <c r="A44" s="70"/>
      <c r="B44" s="70"/>
      <c r="C44" s="112" t="s">
        <v>245</v>
      </c>
      <c r="D44" s="106" t="s">
        <v>246</v>
      </c>
      <c r="E44" s="115" t="s">
        <v>247</v>
      </c>
      <c r="F44" s="115" t="s">
        <v>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88721-74D7-4935-AFBB-E9F5B986F234}">
  <dimension ref="A11:AS103"/>
  <sheetViews>
    <sheetView tabSelected="1" topLeftCell="Z11" zoomScale="59" zoomScaleNormal="60" workbookViewId="0">
      <selection activeCell="AF24" sqref="AF24"/>
    </sheetView>
  </sheetViews>
  <sheetFormatPr defaultColWidth="36.1796875" defaultRowHeight="15.75" customHeight="1" x14ac:dyDescent="0.45"/>
  <cols>
    <col min="1" max="1" width="7.26953125" style="1" customWidth="1"/>
    <col min="2" max="2" width="38.26953125" style="2" customWidth="1"/>
    <col min="3" max="7" width="36.1796875" style="3"/>
    <col min="8" max="8" width="33.90625" style="3" customWidth="1"/>
    <col min="9" max="9" width="51.90625" style="3" customWidth="1"/>
    <col min="10" max="10" width="43.7265625" style="3" customWidth="1"/>
    <col min="11" max="11" width="59.36328125" style="3" customWidth="1"/>
    <col min="12" max="12" width="36.1796875" style="3"/>
    <col min="13" max="13" width="42.54296875" style="3" customWidth="1"/>
    <col min="14" max="20" width="36.1796875" style="3"/>
    <col min="21" max="21" width="44.6328125" style="4" customWidth="1"/>
    <col min="22" max="24" width="36.1796875" style="3"/>
    <col min="25" max="25" width="45.08984375" style="3" customWidth="1"/>
    <col min="26" max="28" width="36.1796875" style="3"/>
    <col min="29" max="29" width="57.36328125" style="3" bestFit="1" customWidth="1"/>
    <col min="30" max="34" width="36.1796875" style="3"/>
    <col min="35" max="42" width="21.08984375" style="3" customWidth="1"/>
    <col min="43" max="16384" width="36.1796875" style="3"/>
  </cols>
  <sheetData>
    <row r="11" spans="1:45" ht="15.75" customHeight="1" thickBot="1" x14ac:dyDescent="0.5"/>
    <row r="12" spans="1:45" ht="34.5" customHeight="1" thickBot="1" x14ac:dyDescent="0.45">
      <c r="A12" s="5"/>
      <c r="B12" s="6" t="s">
        <v>0</v>
      </c>
      <c r="C12" s="204" t="s">
        <v>1</v>
      </c>
      <c r="D12" s="205"/>
      <c r="E12" s="205"/>
      <c r="F12" s="205"/>
      <c r="G12" s="205"/>
      <c r="H12" s="205"/>
      <c r="I12" s="205"/>
      <c r="J12" s="205"/>
      <c r="K12" s="205"/>
      <c r="L12" s="205"/>
      <c r="M12" s="205"/>
      <c r="N12" s="205"/>
      <c r="O12" s="204"/>
      <c r="P12" s="204"/>
      <c r="Q12" s="204"/>
      <c r="R12" s="204"/>
      <c r="S12" s="206"/>
      <c r="T12" s="207" t="s">
        <v>2</v>
      </c>
      <c r="U12" s="208"/>
      <c r="V12" s="208"/>
      <c r="W12" s="208"/>
      <c r="X12" s="208"/>
      <c r="Y12" s="208"/>
      <c r="Z12" s="208"/>
      <c r="AA12" s="209"/>
      <c r="AB12" s="210" t="s">
        <v>3</v>
      </c>
      <c r="AC12" s="211"/>
      <c r="AD12" s="211" t="s">
        <v>4</v>
      </c>
      <c r="AE12" s="211"/>
      <c r="AH12" s="7"/>
      <c r="AI12" s="7"/>
      <c r="AJ12" s="7"/>
      <c r="AK12" s="7"/>
      <c r="AL12" s="8"/>
      <c r="AM12" s="7"/>
      <c r="AN12" s="7"/>
      <c r="AO12" s="7"/>
      <c r="AQ12" s="7"/>
      <c r="AR12" s="7"/>
      <c r="AS12" s="7"/>
    </row>
    <row r="13" spans="1:45" s="11" customFormat="1" ht="16" x14ac:dyDescent="0.4">
      <c r="A13" s="176"/>
      <c r="B13" s="177" t="s">
        <v>5</v>
      </c>
      <c r="C13" s="195" t="s">
        <v>6</v>
      </c>
      <c r="D13" s="212" t="s">
        <v>7</v>
      </c>
      <c r="E13" s="214" t="s">
        <v>8</v>
      </c>
      <c r="F13" s="214" t="s">
        <v>9</v>
      </c>
      <c r="G13" s="200" t="s">
        <v>10</v>
      </c>
      <c r="H13" s="196" t="s">
        <v>11</v>
      </c>
      <c r="I13" s="196" t="s">
        <v>12</v>
      </c>
      <c r="J13" s="196" t="s">
        <v>13</v>
      </c>
      <c r="K13" s="202" t="s">
        <v>14</v>
      </c>
      <c r="L13" s="196" t="s">
        <v>15</v>
      </c>
      <c r="M13" s="196" t="s">
        <v>16</v>
      </c>
      <c r="N13" s="196" t="s">
        <v>17</v>
      </c>
      <c r="O13" s="198" t="s">
        <v>18</v>
      </c>
      <c r="P13" s="199" t="s">
        <v>19</v>
      </c>
      <c r="Q13" s="199" t="s">
        <v>20</v>
      </c>
      <c r="R13" s="199" t="s">
        <v>21</v>
      </c>
      <c r="S13" s="195" t="s">
        <v>22</v>
      </c>
      <c r="T13" s="193" t="s">
        <v>23</v>
      </c>
      <c r="U13" s="193" t="s">
        <v>24</v>
      </c>
      <c r="V13" s="193" t="s">
        <v>25</v>
      </c>
      <c r="W13" s="193" t="s">
        <v>26</v>
      </c>
      <c r="X13" s="193" t="s">
        <v>16</v>
      </c>
      <c r="Y13" s="193" t="s">
        <v>27</v>
      </c>
      <c r="Z13" s="193" t="s">
        <v>28</v>
      </c>
      <c r="AA13" s="193" t="s">
        <v>29</v>
      </c>
      <c r="AB13" s="194" t="s">
        <v>30</v>
      </c>
      <c r="AC13" s="167" t="s">
        <v>31</v>
      </c>
      <c r="AD13" s="167" t="s">
        <v>30</v>
      </c>
      <c r="AE13" s="167" t="s">
        <v>31</v>
      </c>
      <c r="AF13" s="190" t="s">
        <v>32</v>
      </c>
      <c r="AG13" s="190" t="s">
        <v>33</v>
      </c>
      <c r="AH13" s="190" t="s">
        <v>34</v>
      </c>
      <c r="AI13" s="190" t="s">
        <v>35</v>
      </c>
      <c r="AJ13" s="190" t="s">
        <v>36</v>
      </c>
      <c r="AK13" s="190" t="s">
        <v>37</v>
      </c>
      <c r="AL13" s="190" t="s">
        <v>38</v>
      </c>
      <c r="AM13" s="190" t="s">
        <v>39</v>
      </c>
      <c r="AN13" s="190" t="s">
        <v>40</v>
      </c>
      <c r="AO13" s="190" t="s">
        <v>41</v>
      </c>
      <c r="AP13" s="190" t="s">
        <v>42</v>
      </c>
      <c r="AS13" s="162"/>
    </row>
    <row r="14" spans="1:45" s="11" customFormat="1" ht="16" x14ac:dyDescent="0.4">
      <c r="A14" s="176"/>
      <c r="B14" s="177"/>
      <c r="C14" s="195"/>
      <c r="D14" s="213"/>
      <c r="E14" s="199"/>
      <c r="F14" s="199"/>
      <c r="G14" s="201"/>
      <c r="H14" s="197"/>
      <c r="I14" s="197"/>
      <c r="J14" s="197"/>
      <c r="K14" s="203"/>
      <c r="L14" s="197"/>
      <c r="M14" s="197"/>
      <c r="N14" s="197"/>
      <c r="O14" s="198"/>
      <c r="P14" s="199"/>
      <c r="Q14" s="199"/>
      <c r="R14" s="199"/>
      <c r="S14" s="195"/>
      <c r="T14" s="193"/>
      <c r="U14" s="193"/>
      <c r="V14" s="193"/>
      <c r="W14" s="193"/>
      <c r="X14" s="193"/>
      <c r="Y14" s="193"/>
      <c r="Z14" s="193"/>
      <c r="AA14" s="193"/>
      <c r="AB14" s="194"/>
      <c r="AC14" s="167"/>
      <c r="AD14" s="167"/>
      <c r="AE14" s="167"/>
      <c r="AF14" s="191"/>
      <c r="AG14" s="191"/>
      <c r="AH14" s="191"/>
      <c r="AI14" s="191"/>
      <c r="AJ14" s="191"/>
      <c r="AK14" s="191"/>
      <c r="AL14" s="191"/>
      <c r="AM14" s="191"/>
      <c r="AN14" s="191"/>
      <c r="AO14" s="191"/>
      <c r="AP14" s="191"/>
      <c r="AS14" s="162"/>
    </row>
    <row r="15" spans="1:45" s="11" customFormat="1" ht="16" x14ac:dyDescent="0.4">
      <c r="A15" s="176"/>
      <c r="B15" s="177"/>
      <c r="C15" s="195"/>
      <c r="D15" s="213"/>
      <c r="E15" s="199"/>
      <c r="F15" s="199"/>
      <c r="G15" s="201"/>
      <c r="H15" s="197"/>
      <c r="I15" s="197"/>
      <c r="J15" s="197"/>
      <c r="K15" s="203"/>
      <c r="L15" s="197"/>
      <c r="M15" s="197"/>
      <c r="N15" s="197"/>
      <c r="O15" s="198"/>
      <c r="P15" s="199"/>
      <c r="Q15" s="199"/>
      <c r="R15" s="199"/>
      <c r="S15" s="195"/>
      <c r="T15" s="193"/>
      <c r="U15" s="193"/>
      <c r="V15" s="193"/>
      <c r="W15" s="193"/>
      <c r="X15" s="193"/>
      <c r="Y15" s="193"/>
      <c r="Z15" s="193"/>
      <c r="AA15" s="193"/>
      <c r="AB15" s="194"/>
      <c r="AC15" s="167"/>
      <c r="AD15" s="167"/>
      <c r="AE15" s="167"/>
      <c r="AF15" s="192"/>
      <c r="AG15" s="192"/>
      <c r="AH15" s="192"/>
      <c r="AI15" s="192"/>
      <c r="AJ15" s="192"/>
      <c r="AK15" s="192"/>
      <c r="AL15" s="192"/>
      <c r="AM15" s="192"/>
      <c r="AN15" s="192"/>
      <c r="AO15" s="192"/>
      <c r="AP15" s="192"/>
      <c r="AS15" s="162"/>
    </row>
    <row r="16" spans="1:45" ht="48" x14ac:dyDescent="0.4">
      <c r="A16" s="9"/>
      <c r="B16" s="10"/>
      <c r="C16" s="12" t="s">
        <v>43</v>
      </c>
      <c r="D16" s="13" t="s">
        <v>44</v>
      </c>
      <c r="E16" s="14" t="s">
        <v>45</v>
      </c>
      <c r="F16" s="14" t="s">
        <v>46</v>
      </c>
      <c r="G16" s="15" t="s">
        <v>46</v>
      </c>
      <c r="H16" s="16" t="s">
        <v>47</v>
      </c>
      <c r="I16" s="16" t="s">
        <v>48</v>
      </c>
      <c r="J16" s="16" t="s">
        <v>49</v>
      </c>
      <c r="K16" s="17" t="s">
        <v>50</v>
      </c>
      <c r="L16" s="16" t="s">
        <v>51</v>
      </c>
      <c r="M16" s="16" t="s">
        <v>52</v>
      </c>
      <c r="N16" s="16" t="s">
        <v>53</v>
      </c>
      <c r="O16" s="18" t="s">
        <v>54</v>
      </c>
      <c r="P16" s="14" t="s">
        <v>55</v>
      </c>
      <c r="Q16" s="14" t="s">
        <v>56</v>
      </c>
      <c r="R16" s="14" t="s">
        <v>57</v>
      </c>
      <c r="S16" s="19" t="s">
        <v>58</v>
      </c>
      <c r="T16" s="20" t="s">
        <v>59</v>
      </c>
      <c r="U16" s="20" t="s">
        <v>60</v>
      </c>
      <c r="V16" s="20" t="s">
        <v>61</v>
      </c>
      <c r="W16" s="20" t="s">
        <v>62</v>
      </c>
      <c r="X16" s="21">
        <v>0.12</v>
      </c>
      <c r="Y16" s="20" t="s">
        <v>63</v>
      </c>
      <c r="Z16" s="20" t="s">
        <v>64</v>
      </c>
      <c r="AA16" s="20" t="s">
        <v>65</v>
      </c>
      <c r="AB16" s="22" t="s">
        <v>66</v>
      </c>
      <c r="AC16" s="23" t="s">
        <v>66</v>
      </c>
      <c r="AD16" s="23" t="s">
        <v>67</v>
      </c>
      <c r="AE16" s="23" t="s">
        <v>67</v>
      </c>
      <c r="AF16" s="24" t="s">
        <v>68</v>
      </c>
      <c r="AG16" s="23" t="s">
        <v>69</v>
      </c>
      <c r="AH16" s="25" t="s">
        <v>70</v>
      </c>
      <c r="AI16" s="25" t="s">
        <v>71</v>
      </c>
      <c r="AJ16" s="26" t="s">
        <v>72</v>
      </c>
      <c r="AK16" s="27" t="s">
        <v>73</v>
      </c>
      <c r="AL16" s="25" t="s">
        <v>74</v>
      </c>
      <c r="AM16" s="23" t="s">
        <v>75</v>
      </c>
      <c r="AN16" s="23" t="s">
        <v>76</v>
      </c>
      <c r="AO16" s="23" t="s">
        <v>77</v>
      </c>
      <c r="AP16" s="23" t="s">
        <v>78</v>
      </c>
      <c r="AS16" s="28"/>
    </row>
    <row r="17" spans="1:45" s="41" customFormat="1" ht="46.5" customHeight="1" thickBot="1" x14ac:dyDescent="0.4">
      <c r="A17" s="29"/>
      <c r="B17" s="30"/>
      <c r="C17" s="31"/>
      <c r="D17" s="183" t="s">
        <v>79</v>
      </c>
      <c r="E17" s="184"/>
      <c r="F17" s="184"/>
      <c r="G17" s="185"/>
      <c r="H17" s="32" t="s">
        <v>80</v>
      </c>
      <c r="I17" s="33" t="s">
        <v>81</v>
      </c>
      <c r="J17" s="33" t="s">
        <v>82</v>
      </c>
      <c r="K17" s="34" t="s">
        <v>83</v>
      </c>
      <c r="L17" s="33" t="s">
        <v>84</v>
      </c>
      <c r="M17" s="35" t="s">
        <v>85</v>
      </c>
      <c r="N17" s="36"/>
      <c r="O17" s="31"/>
      <c r="P17" s="31">
        <v>289</v>
      </c>
      <c r="Q17" s="31"/>
      <c r="R17" s="31"/>
      <c r="S17" s="31"/>
      <c r="T17" s="186" t="s">
        <v>86</v>
      </c>
      <c r="U17" s="186"/>
      <c r="V17" s="186"/>
      <c r="W17" s="186"/>
      <c r="X17" s="37"/>
      <c r="Y17" s="38" t="s">
        <v>87</v>
      </c>
      <c r="Z17" s="37"/>
      <c r="AA17" s="37"/>
      <c r="AB17" s="39"/>
      <c r="AC17" s="39"/>
      <c r="AD17" s="39"/>
      <c r="AE17" s="39"/>
      <c r="AF17" s="39"/>
      <c r="AG17" s="39"/>
      <c r="AH17" s="39"/>
      <c r="AI17" s="39"/>
      <c r="AJ17" s="40" t="s">
        <v>88</v>
      </c>
      <c r="AK17" s="40"/>
      <c r="AL17" s="39"/>
      <c r="AM17" s="39"/>
      <c r="AN17" s="39"/>
      <c r="AO17" s="39"/>
      <c r="AP17" s="39"/>
      <c r="AQ17" s="39"/>
      <c r="AR17" s="39"/>
      <c r="AS17" s="39"/>
    </row>
    <row r="18" spans="1:45" s="48" customFormat="1" ht="47" x14ac:dyDescent="0.35">
      <c r="A18" s="42"/>
      <c r="B18" s="43" t="s">
        <v>89</v>
      </c>
      <c r="C18" s="44">
        <v>46212</v>
      </c>
      <c r="D18" s="45" t="s">
        <v>90</v>
      </c>
      <c r="E18" s="45" t="s">
        <v>91</v>
      </c>
      <c r="F18" s="46" t="s">
        <v>92</v>
      </c>
      <c r="G18" s="45"/>
      <c r="H18" s="47">
        <v>100000</v>
      </c>
      <c r="I18" s="45"/>
      <c r="J18" s="45">
        <v>97440.25</v>
      </c>
      <c r="K18" s="48">
        <v>1948.8</v>
      </c>
      <c r="L18" s="45">
        <v>610.95000000000005</v>
      </c>
      <c r="M18" s="45">
        <v>0</v>
      </c>
      <c r="N18" s="45">
        <v>0</v>
      </c>
      <c r="O18" s="45" t="s">
        <v>93</v>
      </c>
      <c r="P18" s="49" t="str">
        <f>R18</f>
        <v>00000289</v>
      </c>
      <c r="Q18" s="45" t="s">
        <v>94</v>
      </c>
      <c r="R18" s="49" t="s">
        <v>95</v>
      </c>
      <c r="S18" s="45"/>
      <c r="T18" s="45"/>
      <c r="U18" s="50">
        <f>J18</f>
        <v>97440.25</v>
      </c>
      <c r="V18" s="45"/>
      <c r="W18" s="45"/>
      <c r="X18" s="45"/>
      <c r="Y18" s="45"/>
      <c r="Z18" s="51">
        <f>U18+V18+W18</f>
        <v>97440.25</v>
      </c>
      <c r="AA18" s="45">
        <f>Y18+Z18</f>
        <v>97440.25</v>
      </c>
      <c r="AD18" s="45"/>
      <c r="AE18" s="45"/>
      <c r="AF18" s="45"/>
      <c r="AG18" s="45"/>
      <c r="AH18" s="45"/>
      <c r="AI18" s="45"/>
      <c r="AJ18" s="52"/>
      <c r="AK18" s="45"/>
      <c r="AL18" s="45"/>
      <c r="AM18" s="45"/>
      <c r="AN18" s="45"/>
      <c r="AO18" s="45"/>
      <c r="AP18" s="45"/>
      <c r="AQ18" s="45"/>
      <c r="AR18" s="45"/>
      <c r="AS18" s="45"/>
    </row>
    <row r="19" spans="1:45" s="59" customFormat="1" ht="47" x14ac:dyDescent="0.35">
      <c r="A19" s="53"/>
      <c r="B19" s="54" t="s">
        <v>96</v>
      </c>
      <c r="C19" s="55">
        <f>C18</f>
        <v>46212</v>
      </c>
      <c r="D19" s="56" t="str">
        <f t="shared" ref="D19:F21" si="0">D18</f>
        <v>201-356-374-000</v>
      </c>
      <c r="E19" s="56" t="str">
        <f t="shared" si="0"/>
        <v>Manila Water Philippine Ventures, Inc.</v>
      </c>
      <c r="F19" s="57" t="str">
        <f t="shared" si="0"/>
        <v>3/F, UP Town Corporate Center, XXXX</v>
      </c>
      <c r="G19" s="56"/>
      <c r="H19" s="58">
        <f>J18</f>
        <v>97440.25</v>
      </c>
      <c r="I19" s="56"/>
      <c r="J19" s="56">
        <v>97440.25</v>
      </c>
      <c r="L19" s="56"/>
      <c r="M19" s="56"/>
      <c r="N19" s="56"/>
      <c r="O19" s="56" t="str">
        <f>O18</f>
        <v>Doc. Header Text</v>
      </c>
      <c r="P19" s="56" t="str">
        <f t="shared" ref="P19:R21" si="1">P18</f>
        <v>00000289</v>
      </c>
      <c r="Q19" s="56" t="str">
        <f t="shared" si="1"/>
        <v> 1400000155</v>
      </c>
      <c r="R19" s="56" t="str">
        <f t="shared" si="1"/>
        <v>00000289</v>
      </c>
      <c r="S19" s="56"/>
      <c r="T19" s="56"/>
      <c r="U19" s="60">
        <f>H19</f>
        <v>97440.25</v>
      </c>
      <c r="V19" s="56"/>
      <c r="W19" s="56"/>
      <c r="X19" s="56"/>
      <c r="Y19" s="56"/>
      <c r="Z19" s="61">
        <f>U19+V19+W19</f>
        <v>97440.25</v>
      </c>
      <c r="AA19" s="56">
        <f>Y19+Z19</f>
        <v>97440.25</v>
      </c>
      <c r="AB19" s="59">
        <v>1071141001</v>
      </c>
      <c r="AC19" s="59" t="s">
        <v>97</v>
      </c>
      <c r="AD19" s="56">
        <v>4992103100</v>
      </c>
      <c r="AE19" s="56" t="s">
        <v>98</v>
      </c>
      <c r="AF19" s="62">
        <f>C19</f>
        <v>46212</v>
      </c>
      <c r="AG19" s="63" t="s">
        <v>99</v>
      </c>
      <c r="AH19" s="56">
        <v>50</v>
      </c>
      <c r="AI19" s="56" t="s">
        <v>100</v>
      </c>
      <c r="AJ19" s="64" t="s">
        <v>101</v>
      </c>
      <c r="AK19" s="56"/>
      <c r="AL19" s="56" t="s">
        <v>102</v>
      </c>
      <c r="AM19" s="56" t="s">
        <v>103</v>
      </c>
      <c r="AN19" s="56" t="s">
        <v>104</v>
      </c>
      <c r="AO19" s="56"/>
      <c r="AP19" s="56" t="s">
        <v>105</v>
      </c>
      <c r="AQ19" s="56"/>
      <c r="AR19" s="56"/>
      <c r="AS19" s="56"/>
    </row>
    <row r="20" spans="1:45" s="59" customFormat="1" ht="47" x14ac:dyDescent="0.35">
      <c r="A20" s="53"/>
      <c r="B20" s="54" t="s">
        <v>96</v>
      </c>
      <c r="C20" s="55">
        <f t="shared" ref="C20:C21" si="2">C19</f>
        <v>46212</v>
      </c>
      <c r="D20" s="56" t="str">
        <f t="shared" si="0"/>
        <v>201-356-374-000</v>
      </c>
      <c r="E20" s="56" t="str">
        <f t="shared" si="0"/>
        <v>Manila Water Philippine Ventures, Inc.</v>
      </c>
      <c r="F20" s="57" t="str">
        <f t="shared" si="0"/>
        <v>3/F, UP Town Corporate Center, XXXX</v>
      </c>
      <c r="G20" s="56"/>
      <c r="H20" s="58">
        <f>K20</f>
        <v>1948.8</v>
      </c>
      <c r="I20" s="56"/>
      <c r="J20" s="56"/>
      <c r="K20" s="59">
        <f>K18</f>
        <v>1948.8</v>
      </c>
      <c r="L20" s="56"/>
      <c r="M20" s="56"/>
      <c r="N20" s="56"/>
      <c r="O20" s="56" t="str">
        <f t="shared" ref="O20:O21" si="3">O19</f>
        <v>Doc. Header Text</v>
      </c>
      <c r="P20" s="56" t="str">
        <f t="shared" si="1"/>
        <v>00000289</v>
      </c>
      <c r="Q20" s="56" t="str">
        <f t="shared" si="1"/>
        <v> 1400000155</v>
      </c>
      <c r="R20" s="56" t="str">
        <f t="shared" si="1"/>
        <v>00000289</v>
      </c>
      <c r="S20" s="56"/>
      <c r="T20" s="56"/>
      <c r="U20" s="60"/>
      <c r="V20" s="56"/>
      <c r="W20" s="56"/>
      <c r="X20" s="56"/>
      <c r="Y20" s="56"/>
      <c r="Z20" s="61">
        <f>U20+V20+W20</f>
        <v>0</v>
      </c>
      <c r="AA20" s="56">
        <f>Y20+Z20</f>
        <v>0</v>
      </c>
      <c r="AB20" s="59">
        <v>1071141001</v>
      </c>
      <c r="AC20" s="59" t="s">
        <v>97</v>
      </c>
      <c r="AD20" s="56">
        <v>2301121007</v>
      </c>
      <c r="AE20" s="56" t="s">
        <v>106</v>
      </c>
      <c r="AF20" s="62">
        <f t="shared" ref="AF20:AF21" si="4">C20</f>
        <v>46212</v>
      </c>
      <c r="AG20" s="63" t="s">
        <v>99</v>
      </c>
      <c r="AH20" s="56">
        <v>50</v>
      </c>
      <c r="AI20" s="56" t="s">
        <v>100</v>
      </c>
      <c r="AJ20" s="64" t="s">
        <v>101</v>
      </c>
      <c r="AK20" s="56"/>
      <c r="AL20" s="56" t="s">
        <v>102</v>
      </c>
      <c r="AM20" s="56" t="s">
        <v>103</v>
      </c>
      <c r="AN20" s="56" t="s">
        <v>104</v>
      </c>
      <c r="AO20" s="56"/>
      <c r="AP20" s="56" t="s">
        <v>105</v>
      </c>
      <c r="AQ20" s="56"/>
      <c r="AR20" s="56"/>
      <c r="AS20" s="56"/>
    </row>
    <row r="21" spans="1:45" s="59" customFormat="1" ht="47" x14ac:dyDescent="0.35">
      <c r="A21" s="53"/>
      <c r="B21" s="54" t="s">
        <v>96</v>
      </c>
      <c r="C21" s="55">
        <f t="shared" si="2"/>
        <v>46212</v>
      </c>
      <c r="D21" s="56" t="str">
        <f t="shared" si="0"/>
        <v>201-356-374-000</v>
      </c>
      <c r="E21" s="56" t="str">
        <f t="shared" si="0"/>
        <v>Manila Water Philippine Ventures, Inc.</v>
      </c>
      <c r="F21" s="57" t="str">
        <f t="shared" si="0"/>
        <v>3/F, UP Town Corporate Center, XXXX</v>
      </c>
      <c r="G21" s="56"/>
      <c r="H21" s="58">
        <f>L21</f>
        <v>610.95000000000005</v>
      </c>
      <c r="I21" s="56"/>
      <c r="J21" s="56"/>
      <c r="L21" s="56">
        <f>L18</f>
        <v>610.95000000000005</v>
      </c>
      <c r="M21" s="56"/>
      <c r="N21" s="56"/>
      <c r="O21" s="56" t="str">
        <f t="shared" si="3"/>
        <v>Doc. Header Text</v>
      </c>
      <c r="P21" s="56" t="str">
        <f t="shared" si="1"/>
        <v>00000289</v>
      </c>
      <c r="Q21" s="56" t="str">
        <f t="shared" si="1"/>
        <v> 1400000155</v>
      </c>
      <c r="R21" s="56" t="str">
        <f t="shared" si="1"/>
        <v>00000289</v>
      </c>
      <c r="S21" s="56"/>
      <c r="T21" s="56"/>
      <c r="U21" s="60"/>
      <c r="V21" s="56"/>
      <c r="W21" s="56"/>
      <c r="X21" s="56"/>
      <c r="Y21" s="56"/>
      <c r="Z21" s="61">
        <f>U21+V21+W21</f>
        <v>0</v>
      </c>
      <c r="AA21" s="56">
        <f>Y21+Z21</f>
        <v>0</v>
      </c>
      <c r="AB21" s="59">
        <v>1071141001</v>
      </c>
      <c r="AC21" s="59" t="s">
        <v>97</v>
      </c>
      <c r="AD21" s="56">
        <v>2301121006</v>
      </c>
      <c r="AE21" s="56" t="s">
        <v>107</v>
      </c>
      <c r="AF21" s="62">
        <f t="shared" si="4"/>
        <v>46212</v>
      </c>
      <c r="AG21" s="63" t="s">
        <v>99</v>
      </c>
      <c r="AH21" s="56">
        <v>50</v>
      </c>
      <c r="AI21" s="56" t="s">
        <v>100</v>
      </c>
      <c r="AJ21" s="64" t="s">
        <v>101</v>
      </c>
      <c r="AK21" s="56"/>
      <c r="AL21" s="56" t="s">
        <v>102</v>
      </c>
      <c r="AM21" s="56" t="s">
        <v>103</v>
      </c>
      <c r="AN21" s="56" t="s">
        <v>104</v>
      </c>
      <c r="AO21" s="56"/>
      <c r="AP21" s="56" t="s">
        <v>105</v>
      </c>
      <c r="AQ21" s="56"/>
      <c r="AR21" s="56"/>
      <c r="AS21" s="56"/>
    </row>
    <row r="22" spans="1:45" s="160" customFormat="1" ht="19.5" x14ac:dyDescent="0.45">
      <c r="A22" s="155"/>
      <c r="B22" s="156" t="s">
        <v>108</v>
      </c>
      <c r="C22" s="157" t="s">
        <v>109</v>
      </c>
      <c r="D22" s="158" t="s">
        <v>110</v>
      </c>
      <c r="E22" s="157" t="s">
        <v>111</v>
      </c>
      <c r="F22" s="157" t="s">
        <v>111</v>
      </c>
      <c r="G22" s="157" t="s">
        <v>111</v>
      </c>
      <c r="H22" s="157" t="s">
        <v>112</v>
      </c>
      <c r="I22" s="157" t="s">
        <v>112</v>
      </c>
      <c r="J22" s="157" t="s">
        <v>112</v>
      </c>
      <c r="K22" s="157" t="s">
        <v>112</v>
      </c>
      <c r="L22" s="157" t="s">
        <v>112</v>
      </c>
      <c r="M22" s="157" t="s">
        <v>112</v>
      </c>
      <c r="N22" s="157" t="s">
        <v>112</v>
      </c>
      <c r="O22" s="157" t="s">
        <v>113</v>
      </c>
      <c r="P22" s="157" t="s">
        <v>114</v>
      </c>
      <c r="Q22" s="157" t="s">
        <v>115</v>
      </c>
      <c r="R22" s="157" t="s">
        <v>114</v>
      </c>
      <c r="S22" s="157" t="s">
        <v>114</v>
      </c>
      <c r="T22" s="157" t="s">
        <v>112</v>
      </c>
      <c r="U22" s="157" t="s">
        <v>112</v>
      </c>
      <c r="V22" s="157" t="s">
        <v>112</v>
      </c>
      <c r="W22" s="157" t="s">
        <v>112</v>
      </c>
      <c r="X22" s="157" t="s">
        <v>116</v>
      </c>
      <c r="Y22" s="157" t="s">
        <v>112</v>
      </c>
      <c r="Z22" s="157" t="s">
        <v>117</v>
      </c>
      <c r="AA22" s="157" t="s">
        <v>117</v>
      </c>
      <c r="AB22" s="157" t="s">
        <v>118</v>
      </c>
      <c r="AC22" s="159" t="s">
        <v>119</v>
      </c>
      <c r="AD22" s="157" t="s">
        <v>118</v>
      </c>
      <c r="AE22" s="159" t="s">
        <v>119</v>
      </c>
      <c r="AF22" s="157" t="s">
        <v>120</v>
      </c>
      <c r="AG22" s="157" t="s">
        <v>121</v>
      </c>
      <c r="AH22" s="157" t="s">
        <v>122</v>
      </c>
      <c r="AI22" s="157" t="s">
        <v>123</v>
      </c>
      <c r="AJ22" s="157" t="s">
        <v>124</v>
      </c>
      <c r="AK22" s="157" t="s">
        <v>125</v>
      </c>
      <c r="AL22" s="157" t="s">
        <v>126</v>
      </c>
      <c r="AM22" s="157" t="s">
        <v>127</v>
      </c>
      <c r="AN22" s="157" t="s">
        <v>128</v>
      </c>
      <c r="AO22" s="157"/>
      <c r="AP22" s="157" t="s">
        <v>129</v>
      </c>
      <c r="AQ22" s="157"/>
      <c r="AR22" s="157"/>
      <c r="AS22" s="157"/>
    </row>
    <row r="23" spans="1:45" ht="19.5" x14ac:dyDescent="0.45">
      <c r="A23" s="9"/>
      <c r="C23" s="28"/>
      <c r="H23" s="28" t="s">
        <v>130</v>
      </c>
      <c r="I23" s="28" t="s">
        <v>131</v>
      </c>
      <c r="J23" s="28" t="s">
        <v>132</v>
      </c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66"/>
      <c r="V23" s="28"/>
      <c r="W23" s="28"/>
      <c r="X23" s="28"/>
      <c r="Y23" s="28"/>
      <c r="Z23" s="28"/>
      <c r="AA23" s="28"/>
      <c r="AB23" s="28"/>
      <c r="AC23" s="28"/>
      <c r="AD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</row>
    <row r="24" spans="1:45" s="153" customFormat="1" ht="224" x14ac:dyDescent="0.35">
      <c r="A24" s="149"/>
      <c r="B24" s="150" t="s">
        <v>484</v>
      </c>
      <c r="C24" s="151"/>
      <c r="D24" s="152" t="s">
        <v>133</v>
      </c>
      <c r="E24" s="152" t="s">
        <v>134</v>
      </c>
      <c r="F24" s="152" t="s">
        <v>135</v>
      </c>
      <c r="G24" s="152" t="s">
        <v>135</v>
      </c>
      <c r="H24" s="152" t="s">
        <v>136</v>
      </c>
      <c r="I24" s="152" t="s">
        <v>137</v>
      </c>
      <c r="J24" s="152" t="s">
        <v>138</v>
      </c>
      <c r="K24" s="152" t="s">
        <v>139</v>
      </c>
      <c r="L24" s="152" t="s">
        <v>140</v>
      </c>
      <c r="M24" s="152" t="s">
        <v>141</v>
      </c>
      <c r="N24" s="152" t="s">
        <v>485</v>
      </c>
      <c r="O24" s="151"/>
      <c r="P24" s="151"/>
      <c r="Q24" s="151"/>
      <c r="R24" s="151"/>
      <c r="S24" s="151"/>
      <c r="T24" s="152" t="s">
        <v>142</v>
      </c>
      <c r="U24" s="152" t="s">
        <v>143</v>
      </c>
      <c r="V24" s="152" t="s">
        <v>144</v>
      </c>
      <c r="W24" s="152" t="s">
        <v>145</v>
      </c>
      <c r="X24" s="152" t="s">
        <v>146</v>
      </c>
      <c r="Y24" s="152" t="s">
        <v>141</v>
      </c>
      <c r="Z24" s="152" t="s">
        <v>147</v>
      </c>
      <c r="AA24" s="152" t="s">
        <v>148</v>
      </c>
      <c r="AB24" s="152" t="s">
        <v>149</v>
      </c>
      <c r="AC24" s="152" t="s">
        <v>150</v>
      </c>
      <c r="AD24" s="152" t="s">
        <v>151</v>
      </c>
      <c r="AE24" s="152" t="s">
        <v>150</v>
      </c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</row>
    <row r="25" spans="1:45" ht="32.5" x14ac:dyDescent="0.45">
      <c r="A25" s="9"/>
      <c r="B25" s="65"/>
      <c r="C25" s="28"/>
      <c r="D25" s="219" t="s">
        <v>487</v>
      </c>
      <c r="E25" s="28"/>
      <c r="F25" s="154" t="s">
        <v>152</v>
      </c>
      <c r="G25" s="154" t="s">
        <v>152</v>
      </c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66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</row>
    <row r="26" spans="1:45" ht="19.5" x14ac:dyDescent="0.45">
      <c r="A26" s="9"/>
      <c r="B26" s="65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66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</row>
    <row r="27" spans="1:45" ht="19.5" x14ac:dyDescent="0.45">
      <c r="A27" s="9"/>
      <c r="B27" s="65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66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</row>
    <row r="28" spans="1:45" ht="19.5" x14ac:dyDescent="0.45">
      <c r="A28" s="9"/>
      <c r="B28" s="65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66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</row>
    <row r="29" spans="1:45" ht="19.5" x14ac:dyDescent="0.45">
      <c r="A29" s="9"/>
      <c r="B29" s="65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66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</row>
    <row r="30" spans="1:45" ht="19.5" x14ac:dyDescent="0.45">
      <c r="A30" s="9"/>
      <c r="B30" s="65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66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</row>
    <row r="31" spans="1:45" ht="19.5" x14ac:dyDescent="0.45">
      <c r="A31" s="9"/>
      <c r="B31" s="65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66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</row>
    <row r="32" spans="1:45" ht="19.5" x14ac:dyDescent="0.45">
      <c r="A32" s="9"/>
      <c r="B32" s="65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66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</row>
    <row r="33" spans="1:45" ht="19.5" x14ac:dyDescent="0.45">
      <c r="A33" s="9"/>
      <c r="B33" s="65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66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</row>
    <row r="34" spans="1:45" ht="19.5" x14ac:dyDescent="0.45">
      <c r="A34" s="9"/>
      <c r="B34" s="65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66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</row>
    <row r="35" spans="1:45" ht="19.5" x14ac:dyDescent="0.45">
      <c r="A35" s="9"/>
      <c r="B35" s="65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66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</row>
    <row r="36" spans="1:45" ht="19.5" x14ac:dyDescent="0.45">
      <c r="A36" s="9"/>
      <c r="B36" s="65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66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</row>
    <row r="37" spans="1:45" ht="19.5" x14ac:dyDescent="0.45">
      <c r="A37" s="9"/>
      <c r="B37" s="65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66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</row>
    <row r="38" spans="1:45" ht="19.5" x14ac:dyDescent="0.45">
      <c r="A38" s="9"/>
      <c r="B38" s="65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66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</row>
    <row r="39" spans="1:45" ht="19.5" x14ac:dyDescent="0.45">
      <c r="A39" s="9"/>
      <c r="B39" s="65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66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</row>
    <row r="40" spans="1:45" ht="19.5" x14ac:dyDescent="0.45">
      <c r="A40" s="9"/>
      <c r="B40" s="65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66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</row>
    <row r="41" spans="1:45" ht="19.5" x14ac:dyDescent="0.45">
      <c r="A41" s="9"/>
      <c r="B41" s="65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66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</row>
    <row r="42" spans="1:45" ht="19.5" x14ac:dyDescent="0.45">
      <c r="A42" s="9"/>
      <c r="B42" s="65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66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</row>
    <row r="43" spans="1:45" ht="19.5" x14ac:dyDescent="0.45">
      <c r="A43" s="9"/>
      <c r="B43" s="65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66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</row>
    <row r="44" spans="1:45" ht="19.5" x14ac:dyDescent="0.45">
      <c r="A44" s="9"/>
      <c r="B44" s="65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66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</row>
    <row r="45" spans="1:45" ht="19.5" x14ac:dyDescent="0.45">
      <c r="A45" s="9"/>
      <c r="B45" s="65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66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</row>
    <row r="46" spans="1:45" ht="19.5" x14ac:dyDescent="0.45">
      <c r="A46" s="9"/>
      <c r="B46" s="65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66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</row>
    <row r="47" spans="1:45" ht="19.5" x14ac:dyDescent="0.45">
      <c r="A47" s="9"/>
      <c r="B47" s="65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66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</row>
    <row r="48" spans="1:45" ht="19.5" x14ac:dyDescent="0.45">
      <c r="A48" s="9"/>
      <c r="B48" s="65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66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</row>
    <row r="49" spans="1:45" ht="19.5" x14ac:dyDescent="0.45">
      <c r="A49" s="9"/>
      <c r="B49" s="65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66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</row>
    <row r="50" spans="1:45" ht="19.5" x14ac:dyDescent="0.45">
      <c r="A50" s="9"/>
      <c r="B50" s="65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66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</row>
    <row r="51" spans="1:45" ht="19.5" x14ac:dyDescent="0.45">
      <c r="A51" s="9"/>
      <c r="B51" s="65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66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</row>
    <row r="52" spans="1:45" ht="19.5" x14ac:dyDescent="0.45">
      <c r="A52" s="9"/>
      <c r="B52" s="65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66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</row>
    <row r="53" spans="1:45" ht="19.5" x14ac:dyDescent="0.45">
      <c r="A53" s="9"/>
      <c r="B53" s="65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66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</row>
    <row r="54" spans="1:45" ht="19.5" x14ac:dyDescent="0.45">
      <c r="A54" s="9"/>
      <c r="B54" s="65"/>
      <c r="C54" s="28"/>
      <c r="D54" s="28"/>
      <c r="E54" s="28"/>
      <c r="F54" s="28"/>
      <c r="G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66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</row>
    <row r="55" spans="1:45" ht="19.5" x14ac:dyDescent="0.45">
      <c r="A55" s="9"/>
      <c r="B55" s="65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66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</row>
    <row r="56" spans="1:45" ht="19.5" x14ac:dyDescent="0.45">
      <c r="A56" s="9"/>
      <c r="B56" s="65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66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</row>
    <row r="57" spans="1:45" ht="19.5" x14ac:dyDescent="0.45">
      <c r="A57" s="9"/>
      <c r="B57" s="65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66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</row>
    <row r="58" spans="1:45" ht="19.5" x14ac:dyDescent="0.45">
      <c r="A58" s="9"/>
      <c r="B58" s="65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66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</row>
    <row r="59" spans="1:45" ht="19.5" x14ac:dyDescent="0.45">
      <c r="A59" s="9"/>
      <c r="B59" s="65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66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</row>
    <row r="60" spans="1:45" ht="19.5" x14ac:dyDescent="0.45">
      <c r="A60" s="9"/>
      <c r="B60" s="65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66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</row>
    <row r="61" spans="1:45" ht="19.5" x14ac:dyDescent="0.45">
      <c r="A61" s="9"/>
      <c r="B61" s="65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66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</row>
    <row r="62" spans="1:45" ht="39.5" thickBot="1" x14ac:dyDescent="0.45">
      <c r="A62" s="9"/>
      <c r="B62" s="6" t="s">
        <v>153</v>
      </c>
      <c r="C62" s="68"/>
      <c r="D62" s="68"/>
      <c r="E62" s="68"/>
      <c r="F62" s="68"/>
      <c r="G62" s="68"/>
      <c r="H62" s="69"/>
      <c r="I62" s="28"/>
      <c r="J62" s="28"/>
      <c r="K62" s="28"/>
      <c r="L62" s="28"/>
      <c r="M62" s="28"/>
      <c r="N62" s="28"/>
      <c r="O62" s="68"/>
      <c r="P62" s="68"/>
      <c r="Q62" s="70"/>
      <c r="R62" s="70"/>
      <c r="S62" s="70"/>
      <c r="T62" s="70"/>
      <c r="U62" s="66"/>
      <c r="V62" s="28"/>
      <c r="W62" s="28"/>
      <c r="X62" s="28"/>
      <c r="Y62" s="28"/>
      <c r="Z62" s="28"/>
      <c r="AA62" s="28"/>
      <c r="AB62" s="187" t="s">
        <v>3</v>
      </c>
      <c r="AC62" s="188"/>
      <c r="AD62" s="189" t="s">
        <v>4</v>
      </c>
      <c r="AE62" s="189"/>
      <c r="AF62" s="189" t="s">
        <v>154</v>
      </c>
      <c r="AG62" s="189"/>
      <c r="AH62" s="70"/>
      <c r="AI62" s="28"/>
      <c r="AJ62" s="70"/>
      <c r="AK62" s="70"/>
      <c r="AL62" s="70"/>
      <c r="AM62" s="70"/>
      <c r="AN62" s="70"/>
      <c r="AO62" s="70"/>
      <c r="AP62" s="70"/>
      <c r="AQ62" s="70"/>
      <c r="AR62" s="70"/>
      <c r="AS62" s="28"/>
    </row>
    <row r="63" spans="1:45" s="11" customFormat="1" ht="16" x14ac:dyDescent="0.4">
      <c r="A63" s="176"/>
      <c r="B63" s="177" t="s">
        <v>5</v>
      </c>
      <c r="C63" s="178" t="s">
        <v>6</v>
      </c>
      <c r="D63" s="180" t="s">
        <v>7</v>
      </c>
      <c r="E63" s="182" t="s">
        <v>155</v>
      </c>
      <c r="F63" s="182" t="s">
        <v>9</v>
      </c>
      <c r="G63" s="174" t="s">
        <v>10</v>
      </c>
      <c r="H63" s="171" t="s">
        <v>11</v>
      </c>
      <c r="I63" s="171" t="s">
        <v>12</v>
      </c>
      <c r="J63" s="169" t="s">
        <v>13</v>
      </c>
      <c r="K63" s="171" t="s">
        <v>14</v>
      </c>
      <c r="L63" s="171" t="s">
        <v>15</v>
      </c>
      <c r="M63" s="169" t="s">
        <v>16</v>
      </c>
      <c r="N63" s="171" t="s">
        <v>17</v>
      </c>
      <c r="O63" s="173" t="s">
        <v>18</v>
      </c>
      <c r="P63" s="168" t="s">
        <v>19</v>
      </c>
      <c r="Q63" s="168" t="s">
        <v>20</v>
      </c>
      <c r="R63" s="168" t="s">
        <v>156</v>
      </c>
      <c r="S63" s="168" t="s">
        <v>157</v>
      </c>
      <c r="T63" s="168" t="s">
        <v>23</v>
      </c>
      <c r="U63" s="168" t="s">
        <v>24</v>
      </c>
      <c r="V63" s="168" t="s">
        <v>25</v>
      </c>
      <c r="W63" s="168" t="s">
        <v>26</v>
      </c>
      <c r="X63" s="168" t="s">
        <v>16</v>
      </c>
      <c r="Y63" s="168" t="s">
        <v>27</v>
      </c>
      <c r="Z63" s="168" t="s">
        <v>28</v>
      </c>
      <c r="AA63" s="168" t="s">
        <v>29</v>
      </c>
      <c r="AB63" s="167" t="s">
        <v>158</v>
      </c>
      <c r="AC63" s="167" t="s">
        <v>159</v>
      </c>
      <c r="AD63" s="167" t="s">
        <v>30</v>
      </c>
      <c r="AE63" s="167" t="s">
        <v>31</v>
      </c>
      <c r="AF63" s="167" t="s">
        <v>160</v>
      </c>
      <c r="AG63" s="167" t="s">
        <v>161</v>
      </c>
      <c r="AH63" s="161" t="s">
        <v>21</v>
      </c>
      <c r="AI63" s="161" t="s">
        <v>34</v>
      </c>
      <c r="AJ63" s="161" t="s">
        <v>35</v>
      </c>
      <c r="AK63" s="161" t="s">
        <v>36</v>
      </c>
      <c r="AL63" s="161" t="s">
        <v>37</v>
      </c>
      <c r="AM63" s="161" t="s">
        <v>38</v>
      </c>
      <c r="AN63" s="161" t="s">
        <v>39</v>
      </c>
      <c r="AO63" s="161" t="s">
        <v>40</v>
      </c>
      <c r="AP63" s="161" t="s">
        <v>41</v>
      </c>
      <c r="AQ63" s="161" t="s">
        <v>42</v>
      </c>
      <c r="AS63" s="162"/>
    </row>
    <row r="64" spans="1:45" s="11" customFormat="1" ht="16" x14ac:dyDescent="0.4">
      <c r="A64" s="176"/>
      <c r="B64" s="177"/>
      <c r="C64" s="179"/>
      <c r="D64" s="181"/>
      <c r="E64" s="168"/>
      <c r="F64" s="168"/>
      <c r="G64" s="175"/>
      <c r="H64" s="172"/>
      <c r="I64" s="172"/>
      <c r="J64" s="170"/>
      <c r="K64" s="172"/>
      <c r="L64" s="172"/>
      <c r="M64" s="170"/>
      <c r="N64" s="172"/>
      <c r="O64" s="173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  <c r="AA64" s="168"/>
      <c r="AB64" s="167"/>
      <c r="AC64" s="167"/>
      <c r="AD64" s="167"/>
      <c r="AE64" s="167"/>
      <c r="AF64" s="167"/>
      <c r="AG64" s="167"/>
      <c r="AH64" s="161"/>
      <c r="AI64" s="161"/>
      <c r="AJ64" s="161"/>
      <c r="AK64" s="161"/>
      <c r="AL64" s="161"/>
      <c r="AM64" s="161"/>
      <c r="AN64" s="161"/>
      <c r="AO64" s="161"/>
      <c r="AP64" s="161"/>
      <c r="AQ64" s="161"/>
      <c r="AS64" s="162"/>
    </row>
    <row r="65" spans="1:45" s="11" customFormat="1" ht="16" x14ac:dyDescent="0.4">
      <c r="A65" s="176"/>
      <c r="B65" s="177"/>
      <c r="C65" s="179"/>
      <c r="D65" s="181"/>
      <c r="E65" s="168"/>
      <c r="F65" s="168"/>
      <c r="G65" s="175"/>
      <c r="H65" s="172"/>
      <c r="I65" s="172"/>
      <c r="J65" s="170"/>
      <c r="K65" s="172"/>
      <c r="L65" s="172"/>
      <c r="M65" s="170"/>
      <c r="N65" s="172"/>
      <c r="O65" s="173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  <c r="AA65" s="168"/>
      <c r="AB65" s="167"/>
      <c r="AC65" s="167"/>
      <c r="AD65" s="167"/>
      <c r="AE65" s="167"/>
      <c r="AF65" s="167"/>
      <c r="AG65" s="167"/>
      <c r="AH65" s="161"/>
      <c r="AI65" s="161"/>
      <c r="AJ65" s="161"/>
      <c r="AK65" s="161"/>
      <c r="AL65" s="161"/>
      <c r="AM65" s="161"/>
      <c r="AN65" s="161"/>
      <c r="AO65" s="161"/>
      <c r="AP65" s="161"/>
      <c r="AQ65" s="161"/>
      <c r="AS65" s="162"/>
    </row>
    <row r="66" spans="1:45" ht="58" x14ac:dyDescent="0.4">
      <c r="A66" s="9"/>
      <c r="B66" s="10"/>
      <c r="C66" s="71" t="s">
        <v>43</v>
      </c>
      <c r="D66" s="72" t="s">
        <v>44</v>
      </c>
      <c r="E66" s="23" t="s">
        <v>45</v>
      </c>
      <c r="F66" s="23" t="s">
        <v>46</v>
      </c>
      <c r="G66" s="73" t="s">
        <v>46</v>
      </c>
      <c r="H66" s="74" t="s">
        <v>162</v>
      </c>
      <c r="I66" s="74" t="s">
        <v>48</v>
      </c>
      <c r="J66" s="75" t="s">
        <v>49</v>
      </c>
      <c r="K66" s="74" t="s">
        <v>163</v>
      </c>
      <c r="L66" s="74" t="s">
        <v>164</v>
      </c>
      <c r="M66" s="75" t="s">
        <v>165</v>
      </c>
      <c r="N66" s="74" t="s">
        <v>166</v>
      </c>
      <c r="O66" s="22" t="s">
        <v>54</v>
      </c>
      <c r="P66" s="23" t="s">
        <v>55</v>
      </c>
      <c r="Q66" s="23" t="s">
        <v>56</v>
      </c>
      <c r="R66" s="23" t="s">
        <v>167</v>
      </c>
      <c r="S66" s="23" t="s">
        <v>168</v>
      </c>
      <c r="T66" s="23" t="s">
        <v>169</v>
      </c>
      <c r="U66" s="23" t="s">
        <v>170</v>
      </c>
      <c r="V66" s="23" t="s">
        <v>171</v>
      </c>
      <c r="W66" s="23" t="s">
        <v>172</v>
      </c>
      <c r="X66" s="76">
        <v>0.12</v>
      </c>
      <c r="Y66" s="23" t="s">
        <v>173</v>
      </c>
      <c r="Z66" s="23" t="s">
        <v>64</v>
      </c>
      <c r="AA66" s="23" t="s">
        <v>65</v>
      </c>
      <c r="AB66" s="23" t="s">
        <v>66</v>
      </c>
      <c r="AC66" s="23" t="s">
        <v>66</v>
      </c>
      <c r="AD66" s="23" t="s">
        <v>67</v>
      </c>
      <c r="AE66" s="23" t="s">
        <v>67</v>
      </c>
      <c r="AF66" s="23" t="s">
        <v>67</v>
      </c>
      <c r="AG66" s="23" t="s">
        <v>67</v>
      </c>
      <c r="AH66" s="23" t="s">
        <v>174</v>
      </c>
      <c r="AI66" s="25" t="s">
        <v>70</v>
      </c>
      <c r="AJ66" s="25" t="s">
        <v>71</v>
      </c>
      <c r="AK66" s="26" t="s">
        <v>72</v>
      </c>
      <c r="AL66" s="23" t="s">
        <v>175</v>
      </c>
      <c r="AM66" s="25" t="s">
        <v>74</v>
      </c>
      <c r="AN66" s="23" t="s">
        <v>75</v>
      </c>
      <c r="AO66" s="23" t="s">
        <v>76</v>
      </c>
      <c r="AP66" s="23" t="s">
        <v>77</v>
      </c>
      <c r="AQ66" s="23" t="s">
        <v>78</v>
      </c>
      <c r="AS66" s="28"/>
    </row>
    <row r="67" spans="1:45" s="85" customFormat="1" ht="62" customHeight="1" thickBot="1" x14ac:dyDescent="0.4">
      <c r="A67" s="77"/>
      <c r="B67" s="67"/>
      <c r="C67" s="78"/>
      <c r="D67" s="163" t="s">
        <v>79</v>
      </c>
      <c r="E67" s="164"/>
      <c r="F67" s="164"/>
      <c r="G67" s="165"/>
      <c r="H67" s="79" t="s">
        <v>176</v>
      </c>
      <c r="I67" s="80" t="s">
        <v>177</v>
      </c>
      <c r="J67" s="81" t="s">
        <v>178</v>
      </c>
      <c r="K67" s="80" t="s">
        <v>179</v>
      </c>
      <c r="L67" s="80" t="s">
        <v>180</v>
      </c>
      <c r="M67" s="82" t="s">
        <v>181</v>
      </c>
      <c r="N67" s="83"/>
      <c r="O67" s="84"/>
      <c r="P67" s="84"/>
      <c r="Q67" s="84"/>
      <c r="R67" s="84"/>
      <c r="S67" s="84"/>
      <c r="T67" s="166" t="s">
        <v>182</v>
      </c>
      <c r="U67" s="166"/>
      <c r="V67" s="166"/>
      <c r="W67" s="166"/>
      <c r="X67" s="84"/>
      <c r="Y67" s="41" t="s">
        <v>183</v>
      </c>
      <c r="Z67" s="84"/>
      <c r="AA67" s="84"/>
      <c r="AB67" s="84"/>
      <c r="AD67" s="84"/>
      <c r="AE67" s="84"/>
      <c r="AF67" s="84"/>
      <c r="AG67" s="84"/>
      <c r="AH67" s="84"/>
      <c r="AI67" s="84"/>
      <c r="AJ67" s="84"/>
      <c r="AK67" s="40" t="s">
        <v>88</v>
      </c>
      <c r="AL67" s="40" t="s">
        <v>184</v>
      </c>
      <c r="AM67" s="84"/>
      <c r="AN67" s="84"/>
      <c r="AO67" s="84"/>
      <c r="AP67" s="84"/>
      <c r="AQ67" s="84"/>
      <c r="AR67" s="84"/>
      <c r="AS67" s="84"/>
    </row>
    <row r="68" spans="1:45" s="48" customFormat="1" ht="66" customHeight="1" x14ac:dyDescent="0.35">
      <c r="A68" s="86"/>
      <c r="B68" s="43" t="s">
        <v>89</v>
      </c>
      <c r="C68" s="87">
        <v>46212</v>
      </c>
      <c r="D68" s="45" t="s">
        <v>90</v>
      </c>
      <c r="E68" s="46" t="s">
        <v>91</v>
      </c>
      <c r="F68" s="46" t="s">
        <v>92</v>
      </c>
      <c r="H68" s="88">
        <v>100000</v>
      </c>
      <c r="J68" s="88">
        <v>97440.25</v>
      </c>
      <c r="K68" s="88">
        <f>J68*2%</f>
        <v>1948.8050000000001</v>
      </c>
      <c r="L68" s="88">
        <f>J68*0.627%</f>
        <v>610.95036750000008</v>
      </c>
      <c r="M68" s="88">
        <f>J55</f>
        <v>0</v>
      </c>
      <c r="N68" s="48">
        <f>-I71</f>
        <v>0</v>
      </c>
      <c r="O68" s="48" t="s">
        <v>185</v>
      </c>
      <c r="P68" s="89" t="s">
        <v>186</v>
      </c>
      <c r="Q68" s="48">
        <v>1600000070</v>
      </c>
      <c r="R68" s="89" t="str">
        <f>P68</f>
        <v>00000096</v>
      </c>
      <c r="U68" s="90">
        <f>J68</f>
        <v>97440.25</v>
      </c>
      <c r="Z68" s="88">
        <f>U68+V68+W68</f>
        <v>97440.25</v>
      </c>
      <c r="AA68" s="91">
        <f>Y68+Z68</f>
        <v>97440.25</v>
      </c>
      <c r="AD68" s="45"/>
      <c r="AE68" s="45"/>
      <c r="AR68" s="92"/>
      <c r="AS68" s="92"/>
    </row>
    <row r="69" spans="1:45" s="95" customFormat="1" ht="66" customHeight="1" x14ac:dyDescent="0.55000000000000004">
      <c r="A69" s="93"/>
      <c r="B69" s="54" t="s">
        <v>96</v>
      </c>
      <c r="C69" s="94">
        <v>46212</v>
      </c>
      <c r="D69" s="56" t="str">
        <f t="shared" ref="D69:F71" si="5">D68</f>
        <v>201-356-374-000</v>
      </c>
      <c r="E69" s="57" t="str">
        <f t="shared" si="5"/>
        <v>Manila Water Philippine Ventures, Inc.</v>
      </c>
      <c r="F69" s="57" t="str">
        <f t="shared" si="5"/>
        <v>3/F, UP Town Corporate Center, XXXX</v>
      </c>
      <c r="H69" s="96">
        <f>J68</f>
        <v>97440.25</v>
      </c>
      <c r="J69" s="96">
        <f>H69</f>
        <v>97440.25</v>
      </c>
      <c r="O69" s="95" t="s">
        <v>185</v>
      </c>
      <c r="P69" s="95" t="s">
        <v>186</v>
      </c>
      <c r="Q69" s="95">
        <v>1600000070</v>
      </c>
      <c r="R69" s="95" t="s">
        <v>186</v>
      </c>
      <c r="U69" s="97">
        <f>H69</f>
        <v>97440.25</v>
      </c>
      <c r="Z69" s="98">
        <v>97440.25</v>
      </c>
      <c r="AA69" s="98">
        <v>97440.25</v>
      </c>
      <c r="AB69" s="59">
        <v>1021201097</v>
      </c>
      <c r="AC69" s="59" t="s">
        <v>187</v>
      </c>
      <c r="AD69" s="59">
        <v>1071141001</v>
      </c>
      <c r="AE69" s="59" t="s">
        <v>97</v>
      </c>
      <c r="AF69" s="56">
        <v>4992103100</v>
      </c>
      <c r="AG69" s="56" t="s">
        <v>98</v>
      </c>
      <c r="AH69" s="59" t="s">
        <v>95</v>
      </c>
      <c r="AI69" s="59">
        <v>15</v>
      </c>
      <c r="AJ69" s="59" t="s">
        <v>188</v>
      </c>
      <c r="AK69" s="59" t="s">
        <v>101</v>
      </c>
      <c r="AL69" s="59"/>
      <c r="AM69" s="56" t="s">
        <v>102</v>
      </c>
      <c r="AN69" s="56" t="s">
        <v>103</v>
      </c>
      <c r="AO69" s="56" t="s">
        <v>104</v>
      </c>
      <c r="AP69" s="56"/>
      <c r="AQ69" s="56" t="s">
        <v>105</v>
      </c>
      <c r="AR69" s="99"/>
      <c r="AS69" s="99"/>
    </row>
    <row r="70" spans="1:45" s="95" customFormat="1" ht="66" customHeight="1" x14ac:dyDescent="0.55000000000000004">
      <c r="A70" s="93"/>
      <c r="B70" s="54" t="s">
        <v>96</v>
      </c>
      <c r="C70" s="94">
        <v>46212</v>
      </c>
      <c r="D70" s="56" t="str">
        <f t="shared" si="5"/>
        <v>201-356-374-000</v>
      </c>
      <c r="E70" s="57" t="str">
        <f t="shared" si="5"/>
        <v>Manila Water Philippine Ventures, Inc.</v>
      </c>
      <c r="F70" s="57" t="str">
        <f t="shared" si="5"/>
        <v>3/F, UP Town Corporate Center, XXXX</v>
      </c>
      <c r="H70" s="96">
        <f>K68</f>
        <v>1948.8050000000001</v>
      </c>
      <c r="K70" s="96">
        <f>H70</f>
        <v>1948.8050000000001</v>
      </c>
      <c r="U70" s="100"/>
      <c r="AB70" s="59">
        <v>1021201097</v>
      </c>
      <c r="AC70" s="59" t="s">
        <v>187</v>
      </c>
      <c r="AD70" s="59">
        <v>1071141001</v>
      </c>
      <c r="AE70" s="59" t="s">
        <v>97</v>
      </c>
      <c r="AF70" s="56">
        <v>2301121007</v>
      </c>
      <c r="AG70" s="56" t="s">
        <v>106</v>
      </c>
      <c r="AH70" s="59" t="s">
        <v>95</v>
      </c>
      <c r="AI70" s="59">
        <v>15</v>
      </c>
      <c r="AJ70" s="59" t="s">
        <v>188</v>
      </c>
      <c r="AK70" s="59" t="s">
        <v>101</v>
      </c>
      <c r="AL70" s="59"/>
      <c r="AM70" s="56" t="s">
        <v>102</v>
      </c>
      <c r="AN70" s="56" t="s">
        <v>103</v>
      </c>
      <c r="AO70" s="56" t="s">
        <v>104</v>
      </c>
      <c r="AP70" s="56"/>
      <c r="AQ70" s="56" t="s">
        <v>105</v>
      </c>
      <c r="AR70" s="99"/>
      <c r="AS70" s="99"/>
    </row>
    <row r="71" spans="1:45" s="95" customFormat="1" ht="66" customHeight="1" x14ac:dyDescent="0.55000000000000004">
      <c r="A71" s="93"/>
      <c r="B71" s="54" t="s">
        <v>96</v>
      </c>
      <c r="C71" s="94">
        <v>46212</v>
      </c>
      <c r="D71" s="56" t="str">
        <f t="shared" si="5"/>
        <v>201-356-374-000</v>
      </c>
      <c r="E71" s="57" t="str">
        <f t="shared" si="5"/>
        <v>Manila Water Philippine Ventures, Inc.</v>
      </c>
      <c r="F71" s="57" t="str">
        <f t="shared" si="5"/>
        <v>3/F, UP Town Corporate Center, XXXX</v>
      </c>
      <c r="H71" s="96">
        <f>L68</f>
        <v>610.95036750000008</v>
      </c>
      <c r="L71" s="96">
        <f>H71</f>
        <v>610.95036750000008</v>
      </c>
      <c r="U71" s="100"/>
      <c r="AB71" s="59">
        <v>1021201097</v>
      </c>
      <c r="AC71" s="59" t="s">
        <v>187</v>
      </c>
      <c r="AD71" s="59">
        <v>1071141001</v>
      </c>
      <c r="AE71" s="59" t="s">
        <v>97</v>
      </c>
      <c r="AF71" s="56">
        <v>2301121006</v>
      </c>
      <c r="AG71" s="56" t="s">
        <v>107</v>
      </c>
      <c r="AH71" s="59" t="s">
        <v>95</v>
      </c>
      <c r="AI71" s="59">
        <v>15</v>
      </c>
      <c r="AJ71" s="59" t="s">
        <v>188</v>
      </c>
      <c r="AK71" s="59" t="s">
        <v>101</v>
      </c>
      <c r="AL71" s="59"/>
      <c r="AM71" s="56" t="s">
        <v>102</v>
      </c>
      <c r="AN71" s="56" t="s">
        <v>103</v>
      </c>
      <c r="AO71" s="56" t="s">
        <v>104</v>
      </c>
      <c r="AP71" s="56"/>
      <c r="AQ71" s="56" t="s">
        <v>105</v>
      </c>
      <c r="AR71" s="99"/>
      <c r="AS71" s="99"/>
    </row>
    <row r="72" spans="1:45" ht="15.75" customHeight="1" x14ac:dyDescent="0.45">
      <c r="C72" s="11"/>
    </row>
    <row r="73" spans="1:45" ht="15.75" customHeight="1" x14ac:dyDescent="0.45">
      <c r="C73" s="11"/>
      <c r="V73" s="4"/>
      <c r="W73" s="4"/>
    </row>
    <row r="74" spans="1:45" ht="15.75" customHeight="1" x14ac:dyDescent="0.45">
      <c r="V74" s="4"/>
      <c r="W74" s="4"/>
    </row>
    <row r="75" spans="1:45" ht="15.75" customHeight="1" x14ac:dyDescent="0.45">
      <c r="V75" s="4"/>
      <c r="W75" s="4"/>
    </row>
    <row r="76" spans="1:45" ht="15.75" customHeight="1" x14ac:dyDescent="0.45">
      <c r="V76" s="4"/>
      <c r="W76" s="4"/>
    </row>
    <row r="77" spans="1:45" ht="15.75" customHeight="1" x14ac:dyDescent="0.45">
      <c r="J77" s="101"/>
      <c r="K77" s="4"/>
      <c r="V77" s="4"/>
      <c r="W77" s="4"/>
    </row>
    <row r="78" spans="1:45" ht="15.75" customHeight="1" x14ac:dyDescent="0.45">
      <c r="J78" s="101"/>
    </row>
    <row r="79" spans="1:45" ht="15.75" customHeight="1" x14ac:dyDescent="0.45">
      <c r="J79" s="101"/>
    </row>
    <row r="80" spans="1:45" ht="15.75" customHeight="1" x14ac:dyDescent="0.45">
      <c r="J80" s="101"/>
    </row>
    <row r="101" spans="11:11" ht="15.75" customHeight="1" x14ac:dyDescent="0.45">
      <c r="K101" s="102">
        <f>K103/1.02627</f>
        <v>48720.122384947434</v>
      </c>
    </row>
    <row r="103" spans="11:11" ht="15.75" customHeight="1" x14ac:dyDescent="0.45">
      <c r="K103" s="103">
        <v>50000</v>
      </c>
    </row>
  </sheetData>
  <mergeCells count="98">
    <mergeCell ref="A13:A15"/>
    <mergeCell ref="B13:B15"/>
    <mergeCell ref="C13:C15"/>
    <mergeCell ref="D13:D15"/>
    <mergeCell ref="E13:E15"/>
    <mergeCell ref="L13:L15"/>
    <mergeCell ref="C12:S12"/>
    <mergeCell ref="T12:AA12"/>
    <mergeCell ref="AB12:AC12"/>
    <mergeCell ref="AD12:AE12"/>
    <mergeCell ref="F13:F15"/>
    <mergeCell ref="G13:G15"/>
    <mergeCell ref="H13:H15"/>
    <mergeCell ref="I13:I15"/>
    <mergeCell ref="J13:J15"/>
    <mergeCell ref="K13:K15"/>
    <mergeCell ref="X13:X15"/>
    <mergeCell ref="M13:M15"/>
    <mergeCell ref="N13:N15"/>
    <mergeCell ref="O13:O15"/>
    <mergeCell ref="P13:P15"/>
    <mergeCell ref="Q13:Q15"/>
    <mergeCell ref="R13:R15"/>
    <mergeCell ref="S13:S15"/>
    <mergeCell ref="T13:T15"/>
    <mergeCell ref="U13:U15"/>
    <mergeCell ref="V13:V15"/>
    <mergeCell ref="W13:W15"/>
    <mergeCell ref="AH13:AH15"/>
    <mergeCell ref="AI13:AI15"/>
    <mergeCell ref="AJ13:AJ15"/>
    <mergeCell ref="Y13:Y15"/>
    <mergeCell ref="Z13:Z15"/>
    <mergeCell ref="AA13:AA15"/>
    <mergeCell ref="AB13:AB15"/>
    <mergeCell ref="AC13:AC15"/>
    <mergeCell ref="AD13:AD15"/>
    <mergeCell ref="F63:F65"/>
    <mergeCell ref="AS13:AS15"/>
    <mergeCell ref="D17:G17"/>
    <mergeCell ref="T17:W17"/>
    <mergeCell ref="AB62:AC62"/>
    <mergeCell ref="AD62:AE62"/>
    <mergeCell ref="AF62:AG62"/>
    <mergeCell ref="AK13:AK15"/>
    <mergeCell ref="AL13:AL15"/>
    <mergeCell ref="AM13:AM15"/>
    <mergeCell ref="AN13:AN15"/>
    <mergeCell ref="AO13:AO15"/>
    <mergeCell ref="AP13:AP15"/>
    <mergeCell ref="AE13:AE15"/>
    <mergeCell ref="AF13:AF15"/>
    <mergeCell ref="AG13:AG15"/>
    <mergeCell ref="A63:A65"/>
    <mergeCell ref="B63:B65"/>
    <mergeCell ref="C63:C65"/>
    <mergeCell ref="D63:D65"/>
    <mergeCell ref="E63:E65"/>
    <mergeCell ref="R63:R65"/>
    <mergeCell ref="G63:G65"/>
    <mergeCell ref="H63:H65"/>
    <mergeCell ref="I63:I65"/>
    <mergeCell ref="J63:J65"/>
    <mergeCell ref="K63:K65"/>
    <mergeCell ref="L63:L65"/>
    <mergeCell ref="M63:M65"/>
    <mergeCell ref="N63:N65"/>
    <mergeCell ref="O63:O65"/>
    <mergeCell ref="P63:P65"/>
    <mergeCell ref="Q63:Q65"/>
    <mergeCell ref="AD63:AD65"/>
    <mergeCell ref="S63:S65"/>
    <mergeCell ref="T63:T65"/>
    <mergeCell ref="U63:U65"/>
    <mergeCell ref="V63:V65"/>
    <mergeCell ref="W63:W65"/>
    <mergeCell ref="X63:X65"/>
    <mergeCell ref="Y63:Y65"/>
    <mergeCell ref="Z63:Z65"/>
    <mergeCell ref="AA63:AA65"/>
    <mergeCell ref="AB63:AB65"/>
    <mergeCell ref="AC63:AC65"/>
    <mergeCell ref="AQ63:AQ65"/>
    <mergeCell ref="AS63:AS65"/>
    <mergeCell ref="D67:G67"/>
    <mergeCell ref="T67:W67"/>
    <mergeCell ref="AK63:AK65"/>
    <mergeCell ref="AL63:AL65"/>
    <mergeCell ref="AM63:AM65"/>
    <mergeCell ref="AN63:AN65"/>
    <mergeCell ref="AO63:AO65"/>
    <mergeCell ref="AP63:AP65"/>
    <mergeCell ref="AE63:AE65"/>
    <mergeCell ref="AF63:AF65"/>
    <mergeCell ref="AG63:AG65"/>
    <mergeCell ref="AH63:AH65"/>
    <mergeCell ref="AI63:AI65"/>
    <mergeCell ref="AJ63:AJ6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914F2-9998-4152-A058-E12E14092C26}">
  <sheetPr filterMode="1"/>
  <dimension ref="A2:D109"/>
  <sheetViews>
    <sheetView topLeftCell="A3" workbookViewId="0">
      <selection activeCell="A5" sqref="A5:A109"/>
    </sheetView>
  </sheetViews>
  <sheetFormatPr defaultRowHeight="14.5" x14ac:dyDescent="0.35"/>
  <cols>
    <col min="1" max="1" width="23.6328125" style="141" customWidth="1"/>
    <col min="2" max="2" width="22.08984375" style="141" customWidth="1"/>
    <col min="3" max="3" width="52.54296875" customWidth="1"/>
    <col min="4" max="4" width="15.1796875" customWidth="1"/>
  </cols>
  <sheetData>
    <row r="2" spans="1:4" x14ac:dyDescent="0.35">
      <c r="A2" s="142" t="s">
        <v>368</v>
      </c>
    </row>
    <row r="4" spans="1:4" x14ac:dyDescent="0.35">
      <c r="A4" s="143" t="s">
        <v>369</v>
      </c>
      <c r="B4" s="143" t="s">
        <v>370</v>
      </c>
      <c r="C4" s="144" t="s">
        <v>371</v>
      </c>
      <c r="D4" s="144" t="s">
        <v>372</v>
      </c>
    </row>
    <row r="5" spans="1:4" x14ac:dyDescent="0.35">
      <c r="A5" s="145">
        <v>1071119004</v>
      </c>
      <c r="B5" s="145">
        <v>1222020</v>
      </c>
      <c r="C5" s="146" t="s">
        <v>373</v>
      </c>
      <c r="D5" s="146" t="s">
        <v>374</v>
      </c>
    </row>
    <row r="6" spans="1:4" x14ac:dyDescent="0.35">
      <c r="A6" s="145">
        <v>1071159002</v>
      </c>
      <c r="B6" s="145">
        <v>1223000</v>
      </c>
      <c r="C6" s="146" t="s">
        <v>375</v>
      </c>
      <c r="D6" s="146" t="s">
        <v>374</v>
      </c>
    </row>
    <row r="7" spans="1:4" hidden="1" x14ac:dyDescent="0.35">
      <c r="A7" s="147">
        <v>1071111001</v>
      </c>
      <c r="B7" s="147">
        <v>1151130001</v>
      </c>
      <c r="C7" s="148" t="s">
        <v>376</v>
      </c>
      <c r="D7" s="148" t="s">
        <v>377</v>
      </c>
    </row>
    <row r="8" spans="1:4" hidden="1" x14ac:dyDescent="0.35">
      <c r="A8" s="147">
        <v>1071119012</v>
      </c>
      <c r="B8" s="147">
        <v>1071119012</v>
      </c>
      <c r="C8" s="148" t="s">
        <v>378</v>
      </c>
      <c r="D8" s="148" t="s">
        <v>377</v>
      </c>
    </row>
    <row r="9" spans="1:4" hidden="1" x14ac:dyDescent="0.35">
      <c r="A9" s="147">
        <v>1071111999</v>
      </c>
      <c r="B9" s="147">
        <v>1151130002</v>
      </c>
      <c r="C9" s="148" t="s">
        <v>379</v>
      </c>
      <c r="D9" s="148" t="s">
        <v>377</v>
      </c>
    </row>
    <row r="10" spans="1:4" hidden="1" x14ac:dyDescent="0.35">
      <c r="A10" s="147">
        <v>1071112001</v>
      </c>
      <c r="B10" s="147">
        <v>1151230001</v>
      </c>
      <c r="C10" s="148" t="s">
        <v>380</v>
      </c>
      <c r="D10" s="148" t="s">
        <v>377</v>
      </c>
    </row>
    <row r="11" spans="1:4" hidden="1" x14ac:dyDescent="0.35">
      <c r="A11" s="147">
        <v>1071112999</v>
      </c>
      <c r="B11" s="147">
        <v>1151230002</v>
      </c>
      <c r="C11" s="148" t="s">
        <v>381</v>
      </c>
      <c r="D11" s="148" t="s">
        <v>377</v>
      </c>
    </row>
    <row r="12" spans="1:4" hidden="1" x14ac:dyDescent="0.35">
      <c r="A12" s="147">
        <v>1071113001</v>
      </c>
      <c r="B12" s="147">
        <v>1151330001</v>
      </c>
      <c r="C12" s="148" t="s">
        <v>382</v>
      </c>
      <c r="D12" s="148" t="s">
        <v>377</v>
      </c>
    </row>
    <row r="13" spans="1:4" hidden="1" x14ac:dyDescent="0.35">
      <c r="A13" s="147">
        <v>1071113999</v>
      </c>
      <c r="B13" s="147">
        <v>1151330002</v>
      </c>
      <c r="C13" s="148" t="s">
        <v>383</v>
      </c>
      <c r="D13" s="148" t="s">
        <v>377</v>
      </c>
    </row>
    <row r="14" spans="1:4" hidden="1" x14ac:dyDescent="0.35">
      <c r="A14" s="147">
        <v>1071114001</v>
      </c>
      <c r="B14" s="147">
        <v>1151430001</v>
      </c>
      <c r="C14" s="148" t="s">
        <v>384</v>
      </c>
      <c r="D14" s="148" t="s">
        <v>377</v>
      </c>
    </row>
    <row r="15" spans="1:4" hidden="1" x14ac:dyDescent="0.35">
      <c r="A15" s="147">
        <v>1071114999</v>
      </c>
      <c r="B15" s="147">
        <v>1151430002</v>
      </c>
      <c r="C15" s="148" t="s">
        <v>385</v>
      </c>
      <c r="D15" s="148" t="s">
        <v>377</v>
      </c>
    </row>
    <row r="16" spans="1:4" hidden="1" x14ac:dyDescent="0.35">
      <c r="A16" s="147">
        <v>1071114002</v>
      </c>
      <c r="B16" s="147">
        <v>1151430003</v>
      </c>
      <c r="C16" s="148" t="s">
        <v>386</v>
      </c>
      <c r="D16" s="148" t="s">
        <v>377</v>
      </c>
    </row>
    <row r="17" spans="1:4" hidden="1" x14ac:dyDescent="0.35">
      <c r="A17" s="147">
        <v>1071159001</v>
      </c>
      <c r="B17" s="147">
        <v>1151510001</v>
      </c>
      <c r="C17" s="148" t="s">
        <v>387</v>
      </c>
      <c r="D17" s="148" t="s">
        <v>377</v>
      </c>
    </row>
    <row r="18" spans="1:4" hidden="1" x14ac:dyDescent="0.35">
      <c r="A18" s="147">
        <v>1071119001</v>
      </c>
      <c r="B18" s="147">
        <v>1151910001</v>
      </c>
      <c r="C18" s="148" t="s">
        <v>388</v>
      </c>
      <c r="D18" s="148" t="s">
        <v>377</v>
      </c>
    </row>
    <row r="19" spans="1:4" hidden="1" x14ac:dyDescent="0.35">
      <c r="A19" s="147">
        <v>1071119002</v>
      </c>
      <c r="B19" s="147">
        <v>1151910002</v>
      </c>
      <c r="C19" s="148" t="s">
        <v>389</v>
      </c>
      <c r="D19" s="148" t="s">
        <v>377</v>
      </c>
    </row>
    <row r="20" spans="1:4" hidden="1" x14ac:dyDescent="0.35">
      <c r="A20" s="147">
        <v>1071119003</v>
      </c>
      <c r="B20" s="147">
        <v>1151910003</v>
      </c>
      <c r="C20" s="148" t="s">
        <v>390</v>
      </c>
      <c r="D20" s="148" t="s">
        <v>377</v>
      </c>
    </row>
    <row r="21" spans="1:4" hidden="1" x14ac:dyDescent="0.35">
      <c r="A21" s="147">
        <v>1071119007</v>
      </c>
      <c r="B21" s="147">
        <v>1151930001</v>
      </c>
      <c r="C21" s="148" t="s">
        <v>391</v>
      </c>
      <c r="D21" s="148" t="s">
        <v>377</v>
      </c>
    </row>
    <row r="22" spans="1:4" hidden="1" x14ac:dyDescent="0.35">
      <c r="A22" s="147">
        <v>1071119008</v>
      </c>
      <c r="B22" s="147">
        <v>1151930002</v>
      </c>
      <c r="C22" s="148" t="s">
        <v>392</v>
      </c>
      <c r="D22" s="148" t="s">
        <v>377</v>
      </c>
    </row>
    <row r="23" spans="1:4" hidden="1" x14ac:dyDescent="0.35">
      <c r="A23" s="147">
        <v>1071119010</v>
      </c>
      <c r="B23" s="147">
        <v>1151930004</v>
      </c>
      <c r="C23" s="148" t="s">
        <v>393</v>
      </c>
      <c r="D23" s="148" t="s">
        <v>377</v>
      </c>
    </row>
    <row r="24" spans="1:4" hidden="1" x14ac:dyDescent="0.35">
      <c r="A24" s="147">
        <v>1071119011</v>
      </c>
      <c r="B24" s="147">
        <v>1151930005</v>
      </c>
      <c r="C24" s="148" t="s">
        <v>394</v>
      </c>
      <c r="D24" s="148" t="s">
        <v>377</v>
      </c>
    </row>
    <row r="25" spans="1:4" hidden="1" x14ac:dyDescent="0.35">
      <c r="A25" s="147">
        <v>1071299006</v>
      </c>
      <c r="B25" s="147">
        <v>1152110006</v>
      </c>
      <c r="C25" s="148" t="s">
        <v>395</v>
      </c>
      <c r="D25" s="148" t="s">
        <v>377</v>
      </c>
    </row>
    <row r="26" spans="1:4" hidden="1" x14ac:dyDescent="0.35">
      <c r="A26" s="147">
        <v>1071120001</v>
      </c>
      <c r="B26" s="147">
        <v>1153010001</v>
      </c>
      <c r="C26" s="148" t="s">
        <v>396</v>
      </c>
      <c r="D26" s="148" t="s">
        <v>397</v>
      </c>
    </row>
    <row r="27" spans="1:4" hidden="1" x14ac:dyDescent="0.35">
      <c r="A27" s="147">
        <v>1071120002</v>
      </c>
      <c r="B27" s="147">
        <v>1153010002</v>
      </c>
      <c r="C27" s="148" t="s">
        <v>398</v>
      </c>
      <c r="D27" s="148" t="s">
        <v>397</v>
      </c>
    </row>
    <row r="28" spans="1:4" hidden="1" x14ac:dyDescent="0.35">
      <c r="A28" s="147">
        <v>1071120003</v>
      </c>
      <c r="B28" s="147">
        <v>1153010003</v>
      </c>
      <c r="C28" s="148" t="s">
        <v>399</v>
      </c>
      <c r="D28" s="148" t="s">
        <v>397</v>
      </c>
    </row>
    <row r="29" spans="1:4" hidden="1" x14ac:dyDescent="0.35">
      <c r="A29" s="147">
        <v>1071120004</v>
      </c>
      <c r="B29" s="147">
        <v>1153010004</v>
      </c>
      <c r="C29" s="148" t="s">
        <v>400</v>
      </c>
      <c r="D29" s="148" t="s">
        <v>397</v>
      </c>
    </row>
    <row r="30" spans="1:4" hidden="1" x14ac:dyDescent="0.35">
      <c r="A30" s="147">
        <v>1071120005</v>
      </c>
      <c r="B30" s="147">
        <v>1153010005</v>
      </c>
      <c r="C30" s="148" t="s">
        <v>401</v>
      </c>
      <c r="D30" s="148" t="s">
        <v>397</v>
      </c>
    </row>
    <row r="31" spans="1:4" hidden="1" x14ac:dyDescent="0.35">
      <c r="A31" s="147">
        <v>1071120006</v>
      </c>
      <c r="B31" s="147">
        <v>1153010006</v>
      </c>
      <c r="C31" s="148" t="s">
        <v>402</v>
      </c>
      <c r="D31" s="148" t="s">
        <v>397</v>
      </c>
    </row>
    <row r="32" spans="1:4" hidden="1" x14ac:dyDescent="0.35">
      <c r="A32" s="147">
        <v>1071120007</v>
      </c>
      <c r="B32" s="147">
        <v>1153010007</v>
      </c>
      <c r="C32" s="148" t="s">
        <v>403</v>
      </c>
      <c r="D32" s="148" t="s">
        <v>397</v>
      </c>
    </row>
    <row r="33" spans="1:4" hidden="1" x14ac:dyDescent="0.35">
      <c r="A33" s="147">
        <v>1071120008</v>
      </c>
      <c r="B33" s="147">
        <v>1153010008</v>
      </c>
      <c r="C33" s="148" t="s">
        <v>404</v>
      </c>
      <c r="D33" s="148" t="s">
        <v>397</v>
      </c>
    </row>
    <row r="34" spans="1:4" hidden="1" x14ac:dyDescent="0.35">
      <c r="A34" s="147">
        <v>1071120009</v>
      </c>
      <c r="B34" s="147">
        <v>1153010009</v>
      </c>
      <c r="C34" s="148" t="s">
        <v>405</v>
      </c>
      <c r="D34" s="148" t="s">
        <v>397</v>
      </c>
    </row>
    <row r="35" spans="1:4" hidden="1" x14ac:dyDescent="0.35">
      <c r="A35" s="147">
        <v>1071120010</v>
      </c>
      <c r="B35" s="147">
        <v>1153010010</v>
      </c>
      <c r="C35" s="148" t="s">
        <v>406</v>
      </c>
      <c r="D35" s="148" t="s">
        <v>397</v>
      </c>
    </row>
    <row r="36" spans="1:4" hidden="1" x14ac:dyDescent="0.35">
      <c r="A36" s="147">
        <v>1071120011</v>
      </c>
      <c r="B36" s="147">
        <v>1153010011</v>
      </c>
      <c r="C36" s="148" t="s">
        <v>407</v>
      </c>
      <c r="D36" s="148" t="s">
        <v>397</v>
      </c>
    </row>
    <row r="37" spans="1:4" hidden="1" x14ac:dyDescent="0.35">
      <c r="A37" s="147">
        <v>1071120012</v>
      </c>
      <c r="B37" s="147">
        <v>1153010012</v>
      </c>
      <c r="C37" s="148" t="s">
        <v>408</v>
      </c>
      <c r="D37" s="148" t="s">
        <v>397</v>
      </c>
    </row>
    <row r="38" spans="1:4" hidden="1" x14ac:dyDescent="0.35">
      <c r="A38" s="147">
        <v>1071120013</v>
      </c>
      <c r="B38" s="147">
        <v>1153010013</v>
      </c>
      <c r="C38" s="148" t="s">
        <v>409</v>
      </c>
      <c r="D38" s="148" t="s">
        <v>397</v>
      </c>
    </row>
    <row r="39" spans="1:4" hidden="1" x14ac:dyDescent="0.35">
      <c r="A39" s="147">
        <v>1071120014</v>
      </c>
      <c r="B39" s="147">
        <v>1153010014</v>
      </c>
      <c r="C39" s="148" t="s">
        <v>410</v>
      </c>
      <c r="D39" s="148" t="s">
        <v>397</v>
      </c>
    </row>
    <row r="40" spans="1:4" hidden="1" x14ac:dyDescent="0.35">
      <c r="A40" s="147">
        <v>1071120016</v>
      </c>
      <c r="B40" s="147">
        <v>1153010016</v>
      </c>
      <c r="C40" s="148" t="s">
        <v>411</v>
      </c>
      <c r="D40" s="148" t="s">
        <v>397</v>
      </c>
    </row>
    <row r="41" spans="1:4" hidden="1" x14ac:dyDescent="0.35">
      <c r="A41" s="147">
        <v>1071120018</v>
      </c>
      <c r="B41" s="147">
        <v>1153010018</v>
      </c>
      <c r="C41" s="148" t="s">
        <v>412</v>
      </c>
      <c r="D41" s="148" t="s">
        <v>397</v>
      </c>
    </row>
    <row r="42" spans="1:4" hidden="1" x14ac:dyDescent="0.35">
      <c r="A42" s="147">
        <v>1071120020</v>
      </c>
      <c r="B42" s="147">
        <v>1153010020</v>
      </c>
      <c r="C42" s="148" t="s">
        <v>413</v>
      </c>
      <c r="D42" s="148" t="s">
        <v>397</v>
      </c>
    </row>
    <row r="43" spans="1:4" hidden="1" x14ac:dyDescent="0.35">
      <c r="A43" s="147">
        <v>1071120021</v>
      </c>
      <c r="B43" s="147">
        <v>1153010021</v>
      </c>
      <c r="C43" s="148" t="s">
        <v>414</v>
      </c>
      <c r="D43" s="148" t="s">
        <v>397</v>
      </c>
    </row>
    <row r="44" spans="1:4" hidden="1" x14ac:dyDescent="0.35">
      <c r="A44" s="147">
        <v>1071120022</v>
      </c>
      <c r="B44" s="147">
        <v>1153010022</v>
      </c>
      <c r="C44" s="148" t="s">
        <v>415</v>
      </c>
      <c r="D44" s="148" t="s">
        <v>397</v>
      </c>
    </row>
    <row r="45" spans="1:4" hidden="1" x14ac:dyDescent="0.35">
      <c r="A45" s="147">
        <v>1071120023</v>
      </c>
      <c r="B45" s="147">
        <v>1153010023</v>
      </c>
      <c r="C45" s="148" t="s">
        <v>416</v>
      </c>
      <c r="D45" s="148" t="s">
        <v>397</v>
      </c>
    </row>
    <row r="46" spans="1:4" hidden="1" x14ac:dyDescent="0.35">
      <c r="A46" s="147">
        <v>1071120024</v>
      </c>
      <c r="B46" s="147">
        <v>1153010024</v>
      </c>
      <c r="C46" s="148" t="s">
        <v>417</v>
      </c>
      <c r="D46" s="148" t="s">
        <v>397</v>
      </c>
    </row>
    <row r="47" spans="1:4" hidden="1" x14ac:dyDescent="0.35">
      <c r="A47" s="147">
        <v>1071120025</v>
      </c>
      <c r="B47" s="147">
        <v>1153010025</v>
      </c>
      <c r="C47" s="148" t="s">
        <v>418</v>
      </c>
      <c r="D47" s="148" t="s">
        <v>397</v>
      </c>
    </row>
    <row r="48" spans="1:4" hidden="1" x14ac:dyDescent="0.35">
      <c r="A48" s="147">
        <v>1071120026</v>
      </c>
      <c r="B48" s="147">
        <v>1153010026</v>
      </c>
      <c r="C48" s="148" t="s">
        <v>419</v>
      </c>
      <c r="D48" s="148" t="s">
        <v>397</v>
      </c>
    </row>
    <row r="49" spans="1:4" hidden="1" x14ac:dyDescent="0.35">
      <c r="A49" s="147">
        <v>1071120027</v>
      </c>
      <c r="B49" s="147">
        <v>1153010027</v>
      </c>
      <c r="C49" s="148" t="s">
        <v>420</v>
      </c>
      <c r="D49" s="148" t="s">
        <v>397</v>
      </c>
    </row>
    <row r="50" spans="1:4" hidden="1" x14ac:dyDescent="0.35">
      <c r="A50" s="147">
        <v>1071120028</v>
      </c>
      <c r="B50" s="147">
        <v>1153010028</v>
      </c>
      <c r="C50" s="148" t="s">
        <v>421</v>
      </c>
      <c r="D50" s="148" t="s">
        <v>397</v>
      </c>
    </row>
    <row r="51" spans="1:4" hidden="1" x14ac:dyDescent="0.35">
      <c r="A51" s="147">
        <v>1071120029</v>
      </c>
      <c r="B51" s="147">
        <v>1153010029</v>
      </c>
      <c r="C51" s="148" t="s">
        <v>422</v>
      </c>
      <c r="D51" s="148" t="s">
        <v>397</v>
      </c>
    </row>
    <row r="52" spans="1:4" hidden="1" x14ac:dyDescent="0.35">
      <c r="A52" s="147">
        <v>1071120030</v>
      </c>
      <c r="B52" s="147">
        <v>1153010030</v>
      </c>
      <c r="C52" s="148" t="s">
        <v>423</v>
      </c>
      <c r="D52" s="148" t="s">
        <v>397</v>
      </c>
    </row>
    <row r="53" spans="1:4" hidden="1" x14ac:dyDescent="0.35">
      <c r="A53" s="147">
        <v>1071120031</v>
      </c>
      <c r="B53" s="147">
        <v>1153010031</v>
      </c>
      <c r="C53" s="148" t="s">
        <v>424</v>
      </c>
      <c r="D53" s="148" t="s">
        <v>397</v>
      </c>
    </row>
    <row r="54" spans="1:4" x14ac:dyDescent="0.35">
      <c r="A54" s="145">
        <v>1071133001</v>
      </c>
      <c r="B54" s="145">
        <v>1231100</v>
      </c>
      <c r="C54" s="146" t="s">
        <v>425</v>
      </c>
      <c r="D54" s="146" t="s">
        <v>374</v>
      </c>
    </row>
    <row r="55" spans="1:4" x14ac:dyDescent="0.35">
      <c r="A55" s="145">
        <v>1071119009</v>
      </c>
      <c r="B55" s="145">
        <v>1235070</v>
      </c>
      <c r="C55" s="146" t="s">
        <v>426</v>
      </c>
      <c r="D55" s="146" t="s">
        <v>374</v>
      </c>
    </row>
    <row r="56" spans="1:4" x14ac:dyDescent="0.35">
      <c r="A56" s="145">
        <v>1071119005</v>
      </c>
      <c r="B56" s="145">
        <v>1151910005</v>
      </c>
      <c r="C56" s="146" t="s">
        <v>427</v>
      </c>
      <c r="D56" s="146" t="s">
        <v>374</v>
      </c>
    </row>
    <row r="57" spans="1:4" x14ac:dyDescent="0.35">
      <c r="A57" s="145">
        <v>1071119006</v>
      </c>
      <c r="B57" s="145">
        <v>1151910006</v>
      </c>
      <c r="C57" s="146" t="s">
        <v>428</v>
      </c>
      <c r="D57" s="146" t="s">
        <v>374</v>
      </c>
    </row>
    <row r="58" spans="1:4" x14ac:dyDescent="0.35">
      <c r="A58" s="145">
        <v>1071131001</v>
      </c>
      <c r="B58" s="145">
        <v>1154140001</v>
      </c>
      <c r="C58" s="146" t="s">
        <v>429</v>
      </c>
      <c r="D58" s="146" t="s">
        <v>374</v>
      </c>
    </row>
    <row r="59" spans="1:4" x14ac:dyDescent="0.35">
      <c r="A59" s="145">
        <v>1071134001</v>
      </c>
      <c r="B59" s="145">
        <v>1154440001</v>
      </c>
      <c r="C59" s="146" t="s">
        <v>430</v>
      </c>
      <c r="D59" s="146" t="s">
        <v>374</v>
      </c>
    </row>
    <row r="60" spans="1:4" x14ac:dyDescent="0.35">
      <c r="A60" s="145">
        <v>1071175001</v>
      </c>
      <c r="B60" s="145">
        <v>1154540001</v>
      </c>
      <c r="C60" s="146" t="s">
        <v>431</v>
      </c>
      <c r="D60" s="146" t="s">
        <v>374</v>
      </c>
    </row>
    <row r="61" spans="1:4" x14ac:dyDescent="0.35">
      <c r="A61" s="145">
        <v>1071133002</v>
      </c>
      <c r="B61" s="145">
        <v>1154930001</v>
      </c>
      <c r="C61" s="146" t="s">
        <v>432</v>
      </c>
      <c r="D61" s="146" t="s">
        <v>374</v>
      </c>
    </row>
    <row r="62" spans="1:4" x14ac:dyDescent="0.35">
      <c r="A62" s="145">
        <v>1071139001</v>
      </c>
      <c r="B62" s="145">
        <v>1154940001</v>
      </c>
      <c r="C62" s="146" t="s">
        <v>433</v>
      </c>
      <c r="D62" s="146" t="s">
        <v>374</v>
      </c>
    </row>
    <row r="63" spans="1:4" x14ac:dyDescent="0.35">
      <c r="A63" s="145">
        <v>1071176001</v>
      </c>
      <c r="B63" s="145">
        <v>1154940002</v>
      </c>
      <c r="C63" s="146" t="s">
        <v>434</v>
      </c>
      <c r="D63" s="146" t="s">
        <v>374</v>
      </c>
    </row>
    <row r="64" spans="1:4" x14ac:dyDescent="0.35">
      <c r="A64" s="145">
        <v>1071139002</v>
      </c>
      <c r="B64" s="145">
        <v>1154940003</v>
      </c>
      <c r="C64" s="146" t="s">
        <v>435</v>
      </c>
      <c r="D64" s="146" t="s">
        <v>374</v>
      </c>
    </row>
    <row r="65" spans="1:4" x14ac:dyDescent="0.35">
      <c r="A65" s="145">
        <v>1071139003</v>
      </c>
      <c r="B65" s="145">
        <v>1154940004</v>
      </c>
      <c r="C65" s="146" t="s">
        <v>436</v>
      </c>
      <c r="D65" s="146" t="s">
        <v>374</v>
      </c>
    </row>
    <row r="66" spans="1:4" x14ac:dyDescent="0.35">
      <c r="A66" s="145">
        <v>1071176002</v>
      </c>
      <c r="B66" s="145">
        <v>1154940005</v>
      </c>
      <c r="C66" s="146" t="s">
        <v>437</v>
      </c>
      <c r="D66" s="146" t="s">
        <v>374</v>
      </c>
    </row>
    <row r="67" spans="1:4" x14ac:dyDescent="0.35">
      <c r="A67" s="145">
        <v>1071139004</v>
      </c>
      <c r="B67" s="145">
        <v>1154940006</v>
      </c>
      <c r="C67" s="146" t="s">
        <v>438</v>
      </c>
      <c r="D67" s="146" t="s">
        <v>374</v>
      </c>
    </row>
    <row r="68" spans="1:4" x14ac:dyDescent="0.35">
      <c r="A68" s="145">
        <v>1071139005</v>
      </c>
      <c r="B68" s="145">
        <v>1154940007</v>
      </c>
      <c r="C68" s="146" t="s">
        <v>439</v>
      </c>
      <c r="D68" s="146" t="s">
        <v>374</v>
      </c>
    </row>
    <row r="69" spans="1:4" x14ac:dyDescent="0.35">
      <c r="A69" s="145">
        <v>1071139006</v>
      </c>
      <c r="B69" s="145">
        <v>1154940008</v>
      </c>
      <c r="C69" s="146" t="s">
        <v>440</v>
      </c>
      <c r="D69" s="146" t="s">
        <v>374</v>
      </c>
    </row>
    <row r="70" spans="1:4" x14ac:dyDescent="0.35">
      <c r="A70" s="145">
        <v>1071191006</v>
      </c>
      <c r="B70" s="145">
        <v>1155010008</v>
      </c>
      <c r="C70" s="146" t="s">
        <v>441</v>
      </c>
      <c r="D70" s="146" t="s">
        <v>374</v>
      </c>
    </row>
    <row r="71" spans="1:4" x14ac:dyDescent="0.35">
      <c r="A71" s="145">
        <v>1071141010</v>
      </c>
      <c r="B71" s="145">
        <v>1155010014</v>
      </c>
      <c r="C71" s="146" t="s">
        <v>442</v>
      </c>
      <c r="D71" s="146" t="s">
        <v>374</v>
      </c>
    </row>
    <row r="72" spans="1:4" x14ac:dyDescent="0.35">
      <c r="A72" s="145">
        <v>1071191016</v>
      </c>
      <c r="B72" s="145">
        <v>1159010004</v>
      </c>
      <c r="C72" s="146" t="s">
        <v>443</v>
      </c>
      <c r="D72" s="146" t="s">
        <v>374</v>
      </c>
    </row>
    <row r="73" spans="1:4" x14ac:dyDescent="0.35">
      <c r="A73" s="145">
        <v>1991108201</v>
      </c>
      <c r="B73" s="145">
        <v>1159010005</v>
      </c>
      <c r="C73" s="146" t="s">
        <v>444</v>
      </c>
      <c r="D73" s="146" t="s">
        <v>374</v>
      </c>
    </row>
    <row r="74" spans="1:4" x14ac:dyDescent="0.35">
      <c r="A74" s="145">
        <v>1071191011</v>
      </c>
      <c r="B74" s="145">
        <v>1159010006</v>
      </c>
      <c r="C74" s="146" t="s">
        <v>445</v>
      </c>
      <c r="D74" s="146" t="s">
        <v>374</v>
      </c>
    </row>
    <row r="75" spans="1:4" x14ac:dyDescent="0.35">
      <c r="A75" s="145">
        <v>1071199999</v>
      </c>
      <c r="B75" s="145">
        <v>1159030001</v>
      </c>
      <c r="C75" s="146" t="s">
        <v>446</v>
      </c>
      <c r="D75" s="146" t="s">
        <v>374</v>
      </c>
    </row>
    <row r="76" spans="1:4" x14ac:dyDescent="0.35">
      <c r="A76" s="145">
        <v>1071198001</v>
      </c>
      <c r="B76" s="145">
        <v>1159040002</v>
      </c>
      <c r="C76" s="146" t="s">
        <v>447</v>
      </c>
      <c r="D76" s="146" t="s">
        <v>374</v>
      </c>
    </row>
    <row r="77" spans="1:4" x14ac:dyDescent="0.35">
      <c r="A77" s="145">
        <v>1071191002</v>
      </c>
      <c r="B77" s="145">
        <v>1159040003</v>
      </c>
      <c r="C77" s="146" t="s">
        <v>448</v>
      </c>
      <c r="D77" s="146" t="s">
        <v>374</v>
      </c>
    </row>
    <row r="78" spans="1:4" hidden="1" x14ac:dyDescent="0.35">
      <c r="A78" s="147">
        <v>1071299001</v>
      </c>
      <c r="B78" s="147">
        <v>1225000</v>
      </c>
      <c r="C78" s="148" t="s">
        <v>449</v>
      </c>
      <c r="D78" s="148" t="s">
        <v>397</v>
      </c>
    </row>
    <row r="79" spans="1:4" hidden="1" x14ac:dyDescent="0.35">
      <c r="A79" s="147">
        <v>1071299002</v>
      </c>
      <c r="B79" s="147">
        <v>1152110002</v>
      </c>
      <c r="C79" s="148" t="s">
        <v>450</v>
      </c>
      <c r="D79" s="148" t="s">
        <v>397</v>
      </c>
    </row>
    <row r="80" spans="1:4" hidden="1" x14ac:dyDescent="0.35">
      <c r="A80" s="147">
        <v>1071299003</v>
      </c>
      <c r="B80" s="147">
        <v>1152110003</v>
      </c>
      <c r="C80" s="148" t="s">
        <v>451</v>
      </c>
      <c r="D80" s="148" t="s">
        <v>397</v>
      </c>
    </row>
    <row r="81" spans="1:4" hidden="1" x14ac:dyDescent="0.35">
      <c r="A81" s="147">
        <v>1071299004</v>
      </c>
      <c r="B81" s="147">
        <v>1152110004</v>
      </c>
      <c r="C81" s="148" t="s">
        <v>452</v>
      </c>
      <c r="D81" s="148" t="s">
        <v>397</v>
      </c>
    </row>
    <row r="82" spans="1:4" hidden="1" x14ac:dyDescent="0.35">
      <c r="A82" s="147">
        <v>1071299005</v>
      </c>
      <c r="B82" s="147">
        <v>1152110005</v>
      </c>
      <c r="C82" s="148" t="s">
        <v>453</v>
      </c>
      <c r="D82" s="148" t="s">
        <v>397</v>
      </c>
    </row>
    <row r="83" spans="1:4" hidden="1" x14ac:dyDescent="0.35">
      <c r="A83" s="147">
        <v>1071299007</v>
      </c>
      <c r="B83" s="147">
        <v>1229000</v>
      </c>
      <c r="C83" s="148" t="s">
        <v>454</v>
      </c>
      <c r="D83" s="148" t="s">
        <v>397</v>
      </c>
    </row>
    <row r="84" spans="1:4" hidden="1" x14ac:dyDescent="0.35">
      <c r="A84" s="147">
        <v>1071299999</v>
      </c>
      <c r="B84" s="147">
        <v>1152210001</v>
      </c>
      <c r="C84" s="148" t="s">
        <v>455</v>
      </c>
      <c r="D84" s="148" t="s">
        <v>397</v>
      </c>
    </row>
    <row r="85" spans="1:4" hidden="1" x14ac:dyDescent="0.35">
      <c r="A85" s="147">
        <v>1071211001</v>
      </c>
      <c r="B85" s="147">
        <v>1071211001</v>
      </c>
      <c r="C85" s="148" t="s">
        <v>456</v>
      </c>
      <c r="D85" s="148" t="s">
        <v>397</v>
      </c>
    </row>
    <row r="86" spans="1:4" hidden="1" x14ac:dyDescent="0.35">
      <c r="A86" s="147">
        <v>1071212001</v>
      </c>
      <c r="B86" s="147">
        <v>1071212001</v>
      </c>
      <c r="C86" s="148" t="s">
        <v>457</v>
      </c>
      <c r="D86" s="148" t="s">
        <v>397</v>
      </c>
    </row>
    <row r="87" spans="1:4" hidden="1" x14ac:dyDescent="0.35">
      <c r="A87" s="147">
        <v>1071213001</v>
      </c>
      <c r="B87" s="147">
        <v>1071213001</v>
      </c>
      <c r="C87" s="148" t="s">
        <v>458</v>
      </c>
      <c r="D87" s="148" t="s">
        <v>397</v>
      </c>
    </row>
    <row r="88" spans="1:4" hidden="1" x14ac:dyDescent="0.35">
      <c r="A88" s="147">
        <v>1071214001</v>
      </c>
      <c r="B88" s="147">
        <v>1071214001</v>
      </c>
      <c r="C88" s="148" t="s">
        <v>459</v>
      </c>
      <c r="D88" s="148" t="s">
        <v>397</v>
      </c>
    </row>
    <row r="89" spans="1:4" x14ac:dyDescent="0.35">
      <c r="A89" s="145">
        <v>1071160001</v>
      </c>
      <c r="B89" s="145">
        <v>1156010001</v>
      </c>
      <c r="C89" s="146" t="s">
        <v>460</v>
      </c>
      <c r="D89" s="146" t="s">
        <v>374</v>
      </c>
    </row>
    <row r="90" spans="1:4" x14ac:dyDescent="0.35">
      <c r="A90" s="145">
        <v>1071197001</v>
      </c>
      <c r="B90" s="145">
        <v>1159040001</v>
      </c>
      <c r="C90" s="146" t="s">
        <v>461</v>
      </c>
      <c r="D90" s="146" t="s">
        <v>374</v>
      </c>
    </row>
    <row r="91" spans="1:4" x14ac:dyDescent="0.35">
      <c r="A91" s="145">
        <v>1071191010</v>
      </c>
      <c r="B91" s="145">
        <v>1238003</v>
      </c>
      <c r="C91" s="146" t="s">
        <v>462</v>
      </c>
      <c r="D91" s="146" t="s">
        <v>374</v>
      </c>
    </row>
    <row r="92" spans="1:4" x14ac:dyDescent="0.35">
      <c r="A92" s="145">
        <v>1071191005</v>
      </c>
      <c r="B92" s="145">
        <v>1155010007</v>
      </c>
      <c r="C92" s="146" t="s">
        <v>463</v>
      </c>
      <c r="D92" s="146" t="s">
        <v>374</v>
      </c>
    </row>
    <row r="93" spans="1:4" x14ac:dyDescent="0.35">
      <c r="A93" s="145">
        <v>1071141001</v>
      </c>
      <c r="B93" s="145">
        <v>1230001</v>
      </c>
      <c r="C93" s="146" t="s">
        <v>97</v>
      </c>
      <c r="D93" s="146" t="s">
        <v>374</v>
      </c>
    </row>
    <row r="94" spans="1:4" x14ac:dyDescent="0.35">
      <c r="A94" s="145">
        <v>1071141005</v>
      </c>
      <c r="B94" s="145">
        <v>1232015</v>
      </c>
      <c r="C94" s="146" t="s">
        <v>464</v>
      </c>
      <c r="D94" s="146" t="s">
        <v>374</v>
      </c>
    </row>
    <row r="95" spans="1:4" x14ac:dyDescent="0.35">
      <c r="A95" s="145">
        <v>1071191004</v>
      </c>
      <c r="B95" s="145">
        <v>1232027</v>
      </c>
      <c r="C95" s="146" t="s">
        <v>465</v>
      </c>
      <c r="D95" s="146" t="s">
        <v>374</v>
      </c>
    </row>
    <row r="96" spans="1:4" x14ac:dyDescent="0.35">
      <c r="A96" s="145">
        <v>1071141003</v>
      </c>
      <c r="B96" s="145">
        <v>1155010001</v>
      </c>
      <c r="C96" s="146" t="s">
        <v>466</v>
      </c>
      <c r="D96" s="146" t="s">
        <v>374</v>
      </c>
    </row>
    <row r="97" spans="1:4" x14ac:dyDescent="0.35">
      <c r="A97" s="145">
        <v>1071141006</v>
      </c>
      <c r="B97" s="145">
        <v>1155010004</v>
      </c>
      <c r="C97" s="146" t="s">
        <v>467</v>
      </c>
      <c r="D97" s="146" t="s">
        <v>374</v>
      </c>
    </row>
    <row r="98" spans="1:4" x14ac:dyDescent="0.35">
      <c r="A98" s="145">
        <v>1071141004</v>
      </c>
      <c r="B98" s="145">
        <v>1155010002</v>
      </c>
      <c r="C98" s="146" t="s">
        <v>468</v>
      </c>
      <c r="D98" s="146" t="s">
        <v>374</v>
      </c>
    </row>
    <row r="99" spans="1:4" x14ac:dyDescent="0.35">
      <c r="A99" s="145">
        <v>1071141007</v>
      </c>
      <c r="B99" s="145">
        <v>1155010006</v>
      </c>
      <c r="C99" s="146" t="s">
        <v>469</v>
      </c>
      <c r="D99" s="146" t="s">
        <v>374</v>
      </c>
    </row>
    <row r="100" spans="1:4" x14ac:dyDescent="0.35">
      <c r="A100" s="145">
        <v>1071141009</v>
      </c>
      <c r="B100" s="145">
        <v>1155010012</v>
      </c>
      <c r="C100" s="146" t="s">
        <v>470</v>
      </c>
      <c r="D100" s="146" t="s">
        <v>374</v>
      </c>
    </row>
    <row r="101" spans="1:4" x14ac:dyDescent="0.35">
      <c r="A101" s="145">
        <v>1071119013</v>
      </c>
      <c r="B101" s="145">
        <v>1071119013</v>
      </c>
      <c r="C101" s="146" t="s">
        <v>471</v>
      </c>
      <c r="D101" s="146" t="s">
        <v>374</v>
      </c>
    </row>
    <row r="102" spans="1:4" x14ac:dyDescent="0.35">
      <c r="A102" s="145">
        <v>1071141011</v>
      </c>
      <c r="B102" s="145">
        <v>1155010016</v>
      </c>
      <c r="C102" s="146" t="s">
        <v>472</v>
      </c>
      <c r="D102" s="146" t="s">
        <v>374</v>
      </c>
    </row>
    <row r="103" spans="1:4" x14ac:dyDescent="0.35">
      <c r="A103" s="145">
        <v>1071141013</v>
      </c>
      <c r="B103" s="145">
        <v>1155010018</v>
      </c>
      <c r="C103" s="146" t="s">
        <v>473</v>
      </c>
      <c r="D103" s="146" t="s">
        <v>374</v>
      </c>
    </row>
    <row r="104" spans="1:4" x14ac:dyDescent="0.35">
      <c r="A104" s="145">
        <v>1071141014</v>
      </c>
      <c r="B104" s="145">
        <v>1155010019</v>
      </c>
      <c r="C104" s="146" t="s">
        <v>474</v>
      </c>
      <c r="D104" s="146" t="s">
        <v>374</v>
      </c>
    </row>
    <row r="105" spans="1:4" x14ac:dyDescent="0.35">
      <c r="A105" s="145">
        <v>1071141026</v>
      </c>
      <c r="B105" s="145">
        <v>1155010034</v>
      </c>
      <c r="C105" s="146" t="s">
        <v>475</v>
      </c>
      <c r="D105" s="146" t="s">
        <v>374</v>
      </c>
    </row>
    <row r="106" spans="1:4" x14ac:dyDescent="0.35">
      <c r="A106" s="145">
        <v>1071141030</v>
      </c>
      <c r="B106" s="145">
        <v>1159010010</v>
      </c>
      <c r="C106" s="146" t="s">
        <v>476</v>
      </c>
      <c r="D106" s="146" t="s">
        <v>374</v>
      </c>
    </row>
    <row r="107" spans="1:4" x14ac:dyDescent="0.35">
      <c r="A107" s="145">
        <v>1071199001</v>
      </c>
      <c r="B107" s="145">
        <v>9211239010</v>
      </c>
      <c r="C107" s="146" t="s">
        <v>477</v>
      </c>
      <c r="D107" s="146" t="s">
        <v>374</v>
      </c>
    </row>
    <row r="108" spans="1:4" x14ac:dyDescent="0.35">
      <c r="A108" s="145">
        <v>2311192002</v>
      </c>
      <c r="B108" s="145">
        <v>2310000</v>
      </c>
      <c r="C108" s="146" t="s">
        <v>478</v>
      </c>
      <c r="D108" s="146" t="s">
        <v>374</v>
      </c>
    </row>
    <row r="109" spans="1:4" x14ac:dyDescent="0.35">
      <c r="A109" s="145">
        <v>1071142001</v>
      </c>
      <c r="B109" s="145">
        <v>1155040001</v>
      </c>
      <c r="C109" s="146" t="s">
        <v>479</v>
      </c>
      <c r="D109" s="146" t="s">
        <v>374</v>
      </c>
    </row>
  </sheetData>
  <autoFilter ref="A4:D109" xr:uid="{CA6CCF60-BD65-46CF-B0EF-4F0A1072FDEF}">
    <filterColumn colId="3">
      <filters>
        <filter val="Non-trade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2A0F7-C764-4B1D-A04E-44B16B2652CF}">
  <sheetPr filterMode="1"/>
  <dimension ref="B2:L61"/>
  <sheetViews>
    <sheetView showGridLines="0" view="pageBreakPreview" zoomScale="40" zoomScaleNormal="115" zoomScaleSheetLayoutView="50" workbookViewId="0">
      <selection activeCell="E64" sqref="E64"/>
    </sheetView>
  </sheetViews>
  <sheetFormatPr defaultRowHeight="14.5" x14ac:dyDescent="0.35"/>
  <cols>
    <col min="2" max="2" width="15.54296875" style="141" customWidth="1"/>
    <col min="3" max="3" width="15.54296875" customWidth="1"/>
    <col min="4" max="4" width="44.1796875" style="118" customWidth="1"/>
    <col min="5" max="5" width="40" style="118" customWidth="1"/>
    <col min="6" max="6" width="15.54296875" customWidth="1"/>
    <col min="7" max="7" width="26.7265625" style="118" customWidth="1"/>
    <col min="8" max="8" width="41.7265625" style="118" customWidth="1"/>
    <col min="9" max="9" width="12.54296875" style="118" hidden="1" customWidth="1"/>
    <col min="10" max="10" width="45.54296875" hidden="1" customWidth="1"/>
    <col min="11" max="11" width="25.1796875" hidden="1" customWidth="1"/>
    <col min="12" max="12" width="21.26953125" style="118" customWidth="1"/>
  </cols>
  <sheetData>
    <row r="2" spans="2:12" ht="19.5" x14ac:dyDescent="0.45">
      <c r="B2" s="116" t="s">
        <v>249</v>
      </c>
      <c r="C2" s="117"/>
      <c r="F2" s="119"/>
    </row>
    <row r="3" spans="2:12" ht="19.5" x14ac:dyDescent="0.45">
      <c r="B3" s="120" t="s">
        <v>250</v>
      </c>
      <c r="C3" s="117"/>
      <c r="F3" s="119"/>
    </row>
    <row r="4" spans="2:12" ht="21" x14ac:dyDescent="0.5">
      <c r="B4" s="121">
        <v>45720</v>
      </c>
      <c r="C4" s="117"/>
      <c r="F4" s="119"/>
    </row>
    <row r="5" spans="2:12" x14ac:dyDescent="0.35">
      <c r="B5" s="122"/>
      <c r="C5" s="123"/>
      <c r="F5" s="119"/>
    </row>
    <row r="6" spans="2:12" s="3" customFormat="1" ht="30.65" customHeight="1" x14ac:dyDescent="0.4">
      <c r="B6" s="124" t="s">
        <v>251</v>
      </c>
      <c r="C6" s="124" t="s">
        <v>252</v>
      </c>
      <c r="D6" s="125" t="s">
        <v>253</v>
      </c>
      <c r="E6" s="125" t="s">
        <v>254</v>
      </c>
      <c r="F6" s="126" t="s">
        <v>255</v>
      </c>
      <c r="G6" s="127" t="s">
        <v>256</v>
      </c>
      <c r="H6" s="127" t="s">
        <v>257</v>
      </c>
      <c r="I6" s="127" t="s">
        <v>258</v>
      </c>
      <c r="J6" s="127" t="s">
        <v>259</v>
      </c>
      <c r="K6" s="128"/>
      <c r="L6" s="124" t="s">
        <v>260</v>
      </c>
    </row>
    <row r="7" spans="2:12" s="3" customFormat="1" ht="21" hidden="1" customHeight="1" x14ac:dyDescent="0.4">
      <c r="B7" s="215" t="s">
        <v>261</v>
      </c>
      <c r="C7" s="215" t="s">
        <v>262</v>
      </c>
      <c r="D7" s="217" t="s">
        <v>263</v>
      </c>
      <c r="E7" s="218" t="s">
        <v>264</v>
      </c>
      <c r="F7" s="132">
        <v>0.02</v>
      </c>
      <c r="G7" s="218" t="s">
        <v>265</v>
      </c>
      <c r="H7" s="218" t="s">
        <v>266</v>
      </c>
      <c r="I7" s="131" t="s">
        <v>267</v>
      </c>
      <c r="J7" s="133" t="s">
        <v>268</v>
      </c>
      <c r="K7" s="134">
        <f t="shared" ref="K7:K61" si="0">LEN(E7)</f>
        <v>16</v>
      </c>
      <c r="L7" s="217" t="s">
        <v>269</v>
      </c>
    </row>
    <row r="8" spans="2:12" s="3" customFormat="1" ht="21" hidden="1" customHeight="1" x14ac:dyDescent="0.4">
      <c r="B8" s="215"/>
      <c r="C8" s="215"/>
      <c r="D8" s="217"/>
      <c r="E8" s="218"/>
      <c r="F8" s="132">
        <v>6.2700000000000004E-3</v>
      </c>
      <c r="G8" s="218"/>
      <c r="H8" s="218"/>
      <c r="I8" s="131" t="s">
        <v>270</v>
      </c>
      <c r="J8" s="133" t="s">
        <v>271</v>
      </c>
      <c r="K8" s="134">
        <f t="shared" si="0"/>
        <v>0</v>
      </c>
      <c r="L8" s="217"/>
    </row>
    <row r="9" spans="2:12" s="3" customFormat="1" ht="21" hidden="1" customHeight="1" x14ac:dyDescent="0.4">
      <c r="B9" s="215" t="s">
        <v>272</v>
      </c>
      <c r="C9" s="215" t="s">
        <v>262</v>
      </c>
      <c r="D9" s="217" t="s">
        <v>273</v>
      </c>
      <c r="E9" s="218" t="s">
        <v>274</v>
      </c>
      <c r="F9" s="132">
        <v>0.02</v>
      </c>
      <c r="G9" s="218" t="s">
        <v>265</v>
      </c>
      <c r="H9" s="218" t="s">
        <v>266</v>
      </c>
      <c r="I9" s="131" t="s">
        <v>267</v>
      </c>
      <c r="J9" s="133" t="s">
        <v>268</v>
      </c>
      <c r="K9" s="134">
        <f t="shared" si="0"/>
        <v>19</v>
      </c>
      <c r="L9" s="217" t="s">
        <v>269</v>
      </c>
    </row>
    <row r="10" spans="2:12" s="3" customFormat="1" ht="21" hidden="1" customHeight="1" x14ac:dyDescent="0.4">
      <c r="B10" s="215"/>
      <c r="C10" s="215"/>
      <c r="D10" s="217"/>
      <c r="E10" s="218"/>
      <c r="F10" s="132">
        <v>6.2700000000000004E-3</v>
      </c>
      <c r="G10" s="218"/>
      <c r="H10" s="218"/>
      <c r="I10" s="131" t="s">
        <v>270</v>
      </c>
      <c r="J10" s="133" t="s">
        <v>271</v>
      </c>
      <c r="K10" s="134">
        <f t="shared" si="0"/>
        <v>0</v>
      </c>
      <c r="L10" s="217"/>
    </row>
    <row r="11" spans="2:12" s="3" customFormat="1" ht="21" hidden="1" customHeight="1" x14ac:dyDescent="0.4">
      <c r="B11" s="215" t="s">
        <v>275</v>
      </c>
      <c r="C11" s="215" t="s">
        <v>262</v>
      </c>
      <c r="D11" s="217" t="s">
        <v>276</v>
      </c>
      <c r="E11" s="218" t="s">
        <v>277</v>
      </c>
      <c r="F11" s="132">
        <v>0.02</v>
      </c>
      <c r="G11" s="218" t="s">
        <v>265</v>
      </c>
      <c r="H11" s="218" t="s">
        <v>266</v>
      </c>
      <c r="I11" s="131" t="s">
        <v>267</v>
      </c>
      <c r="J11" s="133" t="s">
        <v>268</v>
      </c>
      <c r="K11" s="134">
        <f t="shared" si="0"/>
        <v>17</v>
      </c>
      <c r="L11" s="217" t="s">
        <v>269</v>
      </c>
    </row>
    <row r="12" spans="2:12" s="3" customFormat="1" ht="21" hidden="1" customHeight="1" x14ac:dyDescent="0.4">
      <c r="B12" s="215"/>
      <c r="C12" s="215"/>
      <c r="D12" s="217"/>
      <c r="E12" s="218"/>
      <c r="F12" s="132">
        <v>6.2700000000000004E-3</v>
      </c>
      <c r="G12" s="218"/>
      <c r="H12" s="218"/>
      <c r="I12" s="131" t="s">
        <v>270</v>
      </c>
      <c r="J12" s="133" t="s">
        <v>271</v>
      </c>
      <c r="K12" s="134">
        <f t="shared" si="0"/>
        <v>0</v>
      </c>
      <c r="L12" s="217"/>
    </row>
    <row r="13" spans="2:12" s="3" customFormat="1" ht="21" hidden="1" customHeight="1" x14ac:dyDescent="0.4">
      <c r="B13" s="215" t="s">
        <v>101</v>
      </c>
      <c r="C13" s="215" t="s">
        <v>262</v>
      </c>
      <c r="D13" s="217" t="s">
        <v>278</v>
      </c>
      <c r="E13" s="218" t="s">
        <v>279</v>
      </c>
      <c r="F13" s="132">
        <v>0.02</v>
      </c>
      <c r="G13" s="218" t="s">
        <v>265</v>
      </c>
      <c r="H13" s="218" t="s">
        <v>266</v>
      </c>
      <c r="I13" s="131" t="s">
        <v>267</v>
      </c>
      <c r="J13" s="133" t="s">
        <v>268</v>
      </c>
      <c r="K13" s="134">
        <f t="shared" si="0"/>
        <v>21</v>
      </c>
      <c r="L13" s="217" t="s">
        <v>269</v>
      </c>
    </row>
    <row r="14" spans="2:12" s="3" customFormat="1" ht="21" hidden="1" customHeight="1" x14ac:dyDescent="0.4">
      <c r="B14" s="215"/>
      <c r="C14" s="215"/>
      <c r="D14" s="217"/>
      <c r="E14" s="218"/>
      <c r="F14" s="132">
        <v>6.2700000000000004E-3</v>
      </c>
      <c r="G14" s="218"/>
      <c r="H14" s="218"/>
      <c r="I14" s="131" t="s">
        <v>270</v>
      </c>
      <c r="J14" s="133" t="s">
        <v>271</v>
      </c>
      <c r="K14" s="134">
        <f t="shared" si="0"/>
        <v>0</v>
      </c>
      <c r="L14" s="217"/>
    </row>
    <row r="15" spans="2:12" s="3" customFormat="1" ht="21" hidden="1" customHeight="1" x14ac:dyDescent="0.4">
      <c r="B15" s="215" t="s">
        <v>280</v>
      </c>
      <c r="C15" s="215" t="s">
        <v>262</v>
      </c>
      <c r="D15" s="217" t="s">
        <v>281</v>
      </c>
      <c r="E15" s="218" t="s">
        <v>282</v>
      </c>
      <c r="F15" s="132">
        <v>0.02</v>
      </c>
      <c r="G15" s="218" t="s">
        <v>265</v>
      </c>
      <c r="H15" s="218" t="s">
        <v>266</v>
      </c>
      <c r="I15" s="131" t="s">
        <v>267</v>
      </c>
      <c r="J15" s="133" t="s">
        <v>268</v>
      </c>
      <c r="K15" s="134">
        <f t="shared" si="0"/>
        <v>18</v>
      </c>
      <c r="L15" s="217" t="s">
        <v>269</v>
      </c>
    </row>
    <row r="16" spans="2:12" s="3" customFormat="1" ht="21" hidden="1" customHeight="1" x14ac:dyDescent="0.4">
      <c r="B16" s="215"/>
      <c r="C16" s="215"/>
      <c r="D16" s="217"/>
      <c r="E16" s="218"/>
      <c r="F16" s="132">
        <v>6.2700000000000004E-3</v>
      </c>
      <c r="G16" s="218"/>
      <c r="H16" s="218"/>
      <c r="I16" s="131" t="s">
        <v>270</v>
      </c>
      <c r="J16" s="133" t="s">
        <v>271</v>
      </c>
      <c r="K16" s="134">
        <f t="shared" si="0"/>
        <v>0</v>
      </c>
      <c r="L16" s="217"/>
    </row>
    <row r="17" spans="2:12" s="3" customFormat="1" ht="21" hidden="1" customHeight="1" x14ac:dyDescent="0.4">
      <c r="B17" s="215" t="s">
        <v>283</v>
      </c>
      <c r="C17" s="215" t="s">
        <v>262</v>
      </c>
      <c r="D17" s="217" t="s">
        <v>284</v>
      </c>
      <c r="E17" s="218" t="s">
        <v>285</v>
      </c>
      <c r="F17" s="132">
        <v>0.02</v>
      </c>
      <c r="G17" s="218" t="s">
        <v>265</v>
      </c>
      <c r="H17" s="218" t="s">
        <v>266</v>
      </c>
      <c r="I17" s="131" t="s">
        <v>267</v>
      </c>
      <c r="J17" s="133" t="s">
        <v>268</v>
      </c>
      <c r="K17" s="134">
        <f t="shared" si="0"/>
        <v>14</v>
      </c>
      <c r="L17" s="217" t="s">
        <v>269</v>
      </c>
    </row>
    <row r="18" spans="2:12" s="3" customFormat="1" ht="21" hidden="1" customHeight="1" x14ac:dyDescent="0.4">
      <c r="B18" s="215"/>
      <c r="C18" s="215"/>
      <c r="D18" s="217"/>
      <c r="E18" s="218"/>
      <c r="F18" s="132">
        <v>5.0000000000000001E-3</v>
      </c>
      <c r="G18" s="218"/>
      <c r="H18" s="218"/>
      <c r="I18" s="131" t="s">
        <v>270</v>
      </c>
      <c r="J18" s="133" t="s">
        <v>271</v>
      </c>
      <c r="K18" s="134">
        <f t="shared" si="0"/>
        <v>0</v>
      </c>
      <c r="L18" s="217"/>
    </row>
    <row r="19" spans="2:12" s="3" customFormat="1" ht="21" hidden="1" customHeight="1" x14ac:dyDescent="0.4">
      <c r="B19" s="215" t="s">
        <v>286</v>
      </c>
      <c r="C19" s="215" t="s">
        <v>262</v>
      </c>
      <c r="D19" s="217" t="s">
        <v>287</v>
      </c>
      <c r="E19" s="218" t="s">
        <v>288</v>
      </c>
      <c r="F19" s="132">
        <v>0.02</v>
      </c>
      <c r="G19" s="218" t="s">
        <v>265</v>
      </c>
      <c r="H19" s="218" t="s">
        <v>266</v>
      </c>
      <c r="I19" s="131" t="s">
        <v>267</v>
      </c>
      <c r="J19" s="133" t="s">
        <v>268</v>
      </c>
      <c r="K19" s="134">
        <f t="shared" si="0"/>
        <v>19</v>
      </c>
      <c r="L19" s="217" t="s">
        <v>269</v>
      </c>
    </row>
    <row r="20" spans="2:12" s="3" customFormat="1" ht="21" hidden="1" customHeight="1" x14ac:dyDescent="0.4">
      <c r="B20" s="215"/>
      <c r="C20" s="215"/>
      <c r="D20" s="217"/>
      <c r="E20" s="218"/>
      <c r="F20" s="132">
        <v>5.0000000000000001E-3</v>
      </c>
      <c r="G20" s="218"/>
      <c r="H20" s="218"/>
      <c r="I20" s="131" t="s">
        <v>270</v>
      </c>
      <c r="J20" s="133" t="s">
        <v>271</v>
      </c>
      <c r="K20" s="134">
        <f t="shared" si="0"/>
        <v>0</v>
      </c>
      <c r="L20" s="217"/>
    </row>
    <row r="21" spans="2:12" s="3" customFormat="1" ht="21" hidden="1" customHeight="1" x14ac:dyDescent="0.4">
      <c r="B21" s="215" t="s">
        <v>289</v>
      </c>
      <c r="C21" s="215" t="s">
        <v>262</v>
      </c>
      <c r="D21" s="217" t="s">
        <v>290</v>
      </c>
      <c r="E21" s="218" t="s">
        <v>291</v>
      </c>
      <c r="F21" s="132">
        <v>0.02</v>
      </c>
      <c r="G21" s="218" t="s">
        <v>265</v>
      </c>
      <c r="H21" s="218" t="s">
        <v>266</v>
      </c>
      <c r="I21" s="131" t="s">
        <v>267</v>
      </c>
      <c r="J21" s="133" t="s">
        <v>268</v>
      </c>
      <c r="K21" s="134">
        <f t="shared" si="0"/>
        <v>17</v>
      </c>
      <c r="L21" s="217" t="s">
        <v>269</v>
      </c>
    </row>
    <row r="22" spans="2:12" s="3" customFormat="1" ht="21" hidden="1" customHeight="1" x14ac:dyDescent="0.4">
      <c r="B22" s="215"/>
      <c r="C22" s="215"/>
      <c r="D22" s="217"/>
      <c r="E22" s="218"/>
      <c r="F22" s="132">
        <v>7.4999999999999997E-3</v>
      </c>
      <c r="G22" s="218"/>
      <c r="H22" s="218"/>
      <c r="I22" s="131" t="s">
        <v>270</v>
      </c>
      <c r="J22" s="133" t="s">
        <v>271</v>
      </c>
      <c r="K22" s="134">
        <f t="shared" si="0"/>
        <v>0</v>
      </c>
      <c r="L22" s="217"/>
    </row>
    <row r="23" spans="2:12" s="3" customFormat="1" ht="21" hidden="1" customHeight="1" x14ac:dyDescent="0.4">
      <c r="B23" s="215" t="s">
        <v>292</v>
      </c>
      <c r="C23" s="215" t="s">
        <v>262</v>
      </c>
      <c r="D23" s="217" t="s">
        <v>293</v>
      </c>
      <c r="E23" s="218" t="s">
        <v>294</v>
      </c>
      <c r="F23" s="132">
        <v>0.02</v>
      </c>
      <c r="G23" s="218" t="s">
        <v>265</v>
      </c>
      <c r="H23" s="218" t="s">
        <v>266</v>
      </c>
      <c r="I23" s="131" t="s">
        <v>267</v>
      </c>
      <c r="J23" s="133" t="s">
        <v>268</v>
      </c>
      <c r="K23" s="134">
        <f t="shared" si="0"/>
        <v>14</v>
      </c>
      <c r="L23" s="217" t="s">
        <v>269</v>
      </c>
    </row>
    <row r="24" spans="2:12" s="3" customFormat="1" ht="21" hidden="1" customHeight="1" x14ac:dyDescent="0.4">
      <c r="B24" s="215"/>
      <c r="C24" s="215"/>
      <c r="D24" s="217"/>
      <c r="E24" s="218"/>
      <c r="F24" s="132">
        <v>5.4999999999999997E-3</v>
      </c>
      <c r="G24" s="218"/>
      <c r="H24" s="218"/>
      <c r="I24" s="131" t="s">
        <v>270</v>
      </c>
      <c r="J24" s="133" t="s">
        <v>271</v>
      </c>
      <c r="K24" s="134">
        <f t="shared" si="0"/>
        <v>0</v>
      </c>
      <c r="L24" s="217"/>
    </row>
    <row r="25" spans="2:12" s="3" customFormat="1" ht="21" hidden="1" customHeight="1" x14ac:dyDescent="0.4">
      <c r="B25" s="215" t="s">
        <v>295</v>
      </c>
      <c r="C25" s="215" t="s">
        <v>262</v>
      </c>
      <c r="D25" s="217" t="s">
        <v>296</v>
      </c>
      <c r="E25" s="218" t="s">
        <v>297</v>
      </c>
      <c r="F25" s="132">
        <v>0.02</v>
      </c>
      <c r="G25" s="218" t="s">
        <v>265</v>
      </c>
      <c r="H25" s="218" t="s">
        <v>266</v>
      </c>
      <c r="I25" s="131" t="s">
        <v>267</v>
      </c>
      <c r="J25" s="133" t="s">
        <v>268</v>
      </c>
      <c r="K25" s="134">
        <f t="shared" si="0"/>
        <v>14</v>
      </c>
      <c r="L25" s="217" t="s">
        <v>269</v>
      </c>
    </row>
    <row r="26" spans="2:12" s="3" customFormat="1" ht="21" hidden="1" customHeight="1" x14ac:dyDescent="0.4">
      <c r="B26" s="215"/>
      <c r="C26" s="215"/>
      <c r="D26" s="217"/>
      <c r="E26" s="218"/>
      <c r="F26" s="132">
        <v>5.0000000000000001E-3</v>
      </c>
      <c r="G26" s="218"/>
      <c r="H26" s="218"/>
      <c r="I26" s="131" t="s">
        <v>270</v>
      </c>
      <c r="J26" s="133" t="s">
        <v>271</v>
      </c>
      <c r="K26" s="134">
        <f t="shared" si="0"/>
        <v>0</v>
      </c>
      <c r="L26" s="217"/>
    </row>
    <row r="27" spans="2:12" s="3" customFormat="1" ht="21" hidden="1" customHeight="1" x14ac:dyDescent="0.4">
      <c r="B27" s="215" t="s">
        <v>298</v>
      </c>
      <c r="C27" s="215" t="s">
        <v>262</v>
      </c>
      <c r="D27" s="217" t="s">
        <v>299</v>
      </c>
      <c r="E27" s="218" t="s">
        <v>300</v>
      </c>
      <c r="F27" s="132">
        <v>0.02</v>
      </c>
      <c r="G27" s="218" t="s">
        <v>265</v>
      </c>
      <c r="H27" s="218" t="s">
        <v>266</v>
      </c>
      <c r="I27" s="131" t="s">
        <v>267</v>
      </c>
      <c r="J27" s="133" t="s">
        <v>268</v>
      </c>
      <c r="K27" s="134">
        <f t="shared" si="0"/>
        <v>17</v>
      </c>
      <c r="L27" s="217" t="s">
        <v>269</v>
      </c>
    </row>
    <row r="28" spans="2:12" s="3" customFormat="1" ht="21" hidden="1" customHeight="1" x14ac:dyDescent="0.4">
      <c r="B28" s="215"/>
      <c r="C28" s="215"/>
      <c r="D28" s="217"/>
      <c r="E28" s="218"/>
      <c r="F28" s="132">
        <v>7.4999999999999997E-3</v>
      </c>
      <c r="G28" s="218"/>
      <c r="H28" s="218"/>
      <c r="I28" s="131" t="s">
        <v>270</v>
      </c>
      <c r="J28" s="133" t="s">
        <v>271</v>
      </c>
      <c r="K28" s="134">
        <f t="shared" si="0"/>
        <v>0</v>
      </c>
      <c r="L28" s="217"/>
    </row>
    <row r="29" spans="2:12" s="3" customFormat="1" ht="21" hidden="1" customHeight="1" x14ac:dyDescent="0.4">
      <c r="B29" s="215" t="s">
        <v>301</v>
      </c>
      <c r="C29" s="215" t="s">
        <v>262</v>
      </c>
      <c r="D29" s="217" t="s">
        <v>302</v>
      </c>
      <c r="E29" s="218" t="s">
        <v>303</v>
      </c>
      <c r="F29" s="132">
        <v>0.02</v>
      </c>
      <c r="G29" s="218" t="s">
        <v>265</v>
      </c>
      <c r="H29" s="218" t="s">
        <v>266</v>
      </c>
      <c r="I29" s="131" t="s">
        <v>267</v>
      </c>
      <c r="J29" s="133" t="s">
        <v>268</v>
      </c>
      <c r="K29" s="134">
        <f t="shared" si="0"/>
        <v>14</v>
      </c>
      <c r="L29" s="217" t="s">
        <v>269</v>
      </c>
    </row>
    <row r="30" spans="2:12" s="3" customFormat="1" ht="21" hidden="1" customHeight="1" x14ac:dyDescent="0.4">
      <c r="B30" s="215"/>
      <c r="C30" s="215"/>
      <c r="D30" s="217"/>
      <c r="E30" s="218"/>
      <c r="F30" s="132">
        <v>5.0000000000000001E-3</v>
      </c>
      <c r="G30" s="218"/>
      <c r="H30" s="218"/>
      <c r="I30" s="131" t="s">
        <v>270</v>
      </c>
      <c r="J30" s="133" t="s">
        <v>271</v>
      </c>
      <c r="K30" s="134">
        <f t="shared" si="0"/>
        <v>0</v>
      </c>
      <c r="L30" s="217"/>
    </row>
    <row r="31" spans="2:12" s="3" customFormat="1" ht="21" hidden="1" customHeight="1" x14ac:dyDescent="0.4">
      <c r="B31" s="215" t="s">
        <v>304</v>
      </c>
      <c r="C31" s="215" t="s">
        <v>262</v>
      </c>
      <c r="D31" s="217" t="s">
        <v>305</v>
      </c>
      <c r="E31" s="218" t="s">
        <v>306</v>
      </c>
      <c r="F31" s="132">
        <v>0.02</v>
      </c>
      <c r="G31" s="218" t="s">
        <v>265</v>
      </c>
      <c r="H31" s="218" t="s">
        <v>266</v>
      </c>
      <c r="I31" s="131" t="s">
        <v>267</v>
      </c>
      <c r="J31" s="133" t="s">
        <v>268</v>
      </c>
      <c r="K31" s="134">
        <f t="shared" si="0"/>
        <v>18</v>
      </c>
      <c r="L31" s="217" t="s">
        <v>269</v>
      </c>
    </row>
    <row r="32" spans="2:12" s="3" customFormat="1" ht="21" hidden="1" customHeight="1" x14ac:dyDescent="0.4">
      <c r="B32" s="215"/>
      <c r="C32" s="215"/>
      <c r="D32" s="217"/>
      <c r="E32" s="218"/>
      <c r="F32" s="132">
        <v>5.0000000000000001E-3</v>
      </c>
      <c r="G32" s="218"/>
      <c r="H32" s="218"/>
      <c r="I32" s="131" t="s">
        <v>270</v>
      </c>
      <c r="J32" s="133" t="s">
        <v>271</v>
      </c>
      <c r="K32" s="134">
        <f t="shared" si="0"/>
        <v>0</v>
      </c>
      <c r="L32" s="217"/>
    </row>
    <row r="33" spans="2:12" s="3" customFormat="1" ht="21" hidden="1" customHeight="1" x14ac:dyDescent="0.4">
      <c r="B33" s="215" t="s">
        <v>307</v>
      </c>
      <c r="C33" s="215" t="s">
        <v>262</v>
      </c>
      <c r="D33" s="217" t="s">
        <v>308</v>
      </c>
      <c r="E33" s="218" t="s">
        <v>309</v>
      </c>
      <c r="F33" s="132">
        <v>0.02</v>
      </c>
      <c r="G33" s="218" t="s">
        <v>265</v>
      </c>
      <c r="H33" s="218" t="s">
        <v>266</v>
      </c>
      <c r="I33" s="131" t="s">
        <v>267</v>
      </c>
      <c r="J33" s="133" t="s">
        <v>268</v>
      </c>
      <c r="K33" s="134">
        <f t="shared" si="0"/>
        <v>14</v>
      </c>
      <c r="L33" s="217" t="s">
        <v>269</v>
      </c>
    </row>
    <row r="34" spans="2:12" s="3" customFormat="1" ht="21" hidden="1" customHeight="1" x14ac:dyDescent="0.4">
      <c r="B34" s="215"/>
      <c r="C34" s="215"/>
      <c r="D34" s="217"/>
      <c r="E34" s="218"/>
      <c r="F34" s="132">
        <v>5.0000000000000001E-3</v>
      </c>
      <c r="G34" s="218"/>
      <c r="H34" s="218"/>
      <c r="I34" s="131" t="s">
        <v>270</v>
      </c>
      <c r="J34" s="133" t="s">
        <v>271</v>
      </c>
      <c r="K34" s="134">
        <f t="shared" si="0"/>
        <v>0</v>
      </c>
      <c r="L34" s="217"/>
    </row>
    <row r="35" spans="2:12" s="3" customFormat="1" ht="21" hidden="1" customHeight="1" x14ac:dyDescent="0.4">
      <c r="B35" s="215" t="s">
        <v>310</v>
      </c>
      <c r="C35" s="215" t="s">
        <v>262</v>
      </c>
      <c r="D35" s="217" t="s">
        <v>311</v>
      </c>
      <c r="E35" s="218" t="s">
        <v>312</v>
      </c>
      <c r="F35" s="132">
        <v>0.02</v>
      </c>
      <c r="G35" s="218" t="s">
        <v>265</v>
      </c>
      <c r="H35" s="218" t="s">
        <v>266</v>
      </c>
      <c r="I35" s="131" t="s">
        <v>267</v>
      </c>
      <c r="J35" s="133" t="s">
        <v>268</v>
      </c>
      <c r="K35" s="134">
        <f t="shared" si="0"/>
        <v>14</v>
      </c>
      <c r="L35" s="217" t="s">
        <v>269</v>
      </c>
    </row>
    <row r="36" spans="2:12" s="3" customFormat="1" ht="21" hidden="1" customHeight="1" x14ac:dyDescent="0.4">
      <c r="B36" s="215"/>
      <c r="C36" s="215"/>
      <c r="D36" s="217"/>
      <c r="E36" s="218"/>
      <c r="F36" s="132">
        <v>5.0000000000000001E-3</v>
      </c>
      <c r="G36" s="218"/>
      <c r="H36" s="218"/>
      <c r="I36" s="131" t="s">
        <v>270</v>
      </c>
      <c r="J36" s="133" t="s">
        <v>271</v>
      </c>
      <c r="K36" s="134">
        <f t="shared" si="0"/>
        <v>0</v>
      </c>
      <c r="L36" s="217"/>
    </row>
    <row r="37" spans="2:12" s="3" customFormat="1" ht="21" hidden="1" customHeight="1" x14ac:dyDescent="0.4">
      <c r="B37" s="215" t="s">
        <v>313</v>
      </c>
      <c r="C37" s="215" t="s">
        <v>262</v>
      </c>
      <c r="D37" s="217" t="s">
        <v>314</v>
      </c>
      <c r="E37" s="218" t="s">
        <v>315</v>
      </c>
      <c r="F37" s="132">
        <v>0.02</v>
      </c>
      <c r="G37" s="218" t="s">
        <v>265</v>
      </c>
      <c r="H37" s="218" t="s">
        <v>266</v>
      </c>
      <c r="I37" s="131" t="s">
        <v>267</v>
      </c>
      <c r="J37" s="133" t="s">
        <v>268</v>
      </c>
      <c r="K37" s="134">
        <f t="shared" si="0"/>
        <v>13</v>
      </c>
      <c r="L37" s="217" t="s">
        <v>269</v>
      </c>
    </row>
    <row r="38" spans="2:12" s="3" customFormat="1" ht="21" hidden="1" customHeight="1" x14ac:dyDescent="0.4">
      <c r="B38" s="215"/>
      <c r="C38" s="215"/>
      <c r="D38" s="217"/>
      <c r="E38" s="218"/>
      <c r="F38" s="132">
        <v>5.0000000000000001E-3</v>
      </c>
      <c r="G38" s="218"/>
      <c r="H38" s="218"/>
      <c r="I38" s="131" t="s">
        <v>270</v>
      </c>
      <c r="J38" s="133" t="s">
        <v>271</v>
      </c>
      <c r="K38" s="134">
        <f t="shared" si="0"/>
        <v>0</v>
      </c>
      <c r="L38" s="217"/>
    </row>
    <row r="39" spans="2:12" s="3" customFormat="1" ht="21" hidden="1" customHeight="1" x14ac:dyDescent="0.4">
      <c r="B39" s="215" t="s">
        <v>316</v>
      </c>
      <c r="C39" s="215" t="s">
        <v>262</v>
      </c>
      <c r="D39" s="217" t="s">
        <v>317</v>
      </c>
      <c r="E39" s="218" t="s">
        <v>318</v>
      </c>
      <c r="F39" s="132">
        <v>0.02</v>
      </c>
      <c r="G39" s="218" t="s">
        <v>265</v>
      </c>
      <c r="H39" s="218" t="s">
        <v>266</v>
      </c>
      <c r="I39" s="131" t="s">
        <v>267</v>
      </c>
      <c r="J39" s="133" t="s">
        <v>268</v>
      </c>
      <c r="K39" s="134">
        <f t="shared" si="0"/>
        <v>15</v>
      </c>
      <c r="L39" s="217" t="s">
        <v>269</v>
      </c>
    </row>
    <row r="40" spans="2:12" s="3" customFormat="1" ht="21" hidden="1" customHeight="1" x14ac:dyDescent="0.4">
      <c r="B40" s="215"/>
      <c r="C40" s="215"/>
      <c r="D40" s="217"/>
      <c r="E40" s="218"/>
      <c r="F40" s="132">
        <v>5.0000000000000001E-3</v>
      </c>
      <c r="G40" s="218"/>
      <c r="H40" s="218"/>
      <c r="I40" s="131" t="s">
        <v>270</v>
      </c>
      <c r="J40" s="133" t="s">
        <v>271</v>
      </c>
      <c r="K40" s="134">
        <f t="shared" si="0"/>
        <v>0</v>
      </c>
      <c r="L40" s="217"/>
    </row>
    <row r="41" spans="2:12" s="3" customFormat="1" ht="21" hidden="1" customHeight="1" x14ac:dyDescent="0.4">
      <c r="B41" s="215" t="s">
        <v>319</v>
      </c>
      <c r="C41" s="215" t="s">
        <v>262</v>
      </c>
      <c r="D41" s="217" t="s">
        <v>320</v>
      </c>
      <c r="E41" s="218" t="s">
        <v>321</v>
      </c>
      <c r="F41" s="132">
        <v>0.02</v>
      </c>
      <c r="G41" s="218" t="s">
        <v>265</v>
      </c>
      <c r="H41" s="218" t="s">
        <v>266</v>
      </c>
      <c r="I41" s="131" t="s">
        <v>267</v>
      </c>
      <c r="J41" s="133" t="s">
        <v>268</v>
      </c>
      <c r="K41" s="134">
        <f t="shared" si="0"/>
        <v>17</v>
      </c>
      <c r="L41" s="217" t="s">
        <v>269</v>
      </c>
    </row>
    <row r="42" spans="2:12" s="3" customFormat="1" ht="21" hidden="1" customHeight="1" x14ac:dyDescent="0.4">
      <c r="B42" s="215"/>
      <c r="C42" s="215"/>
      <c r="D42" s="217"/>
      <c r="E42" s="218"/>
      <c r="F42" s="132">
        <v>5.0000000000000001E-3</v>
      </c>
      <c r="G42" s="218"/>
      <c r="H42" s="218"/>
      <c r="I42" s="131" t="s">
        <v>270</v>
      </c>
      <c r="J42" s="133" t="s">
        <v>271</v>
      </c>
      <c r="K42" s="134">
        <f t="shared" si="0"/>
        <v>0</v>
      </c>
      <c r="L42" s="217"/>
    </row>
    <row r="43" spans="2:12" s="3" customFormat="1" ht="21" hidden="1" customHeight="1" x14ac:dyDescent="0.4">
      <c r="B43" s="215" t="s">
        <v>322</v>
      </c>
      <c r="C43" s="215" t="s">
        <v>262</v>
      </c>
      <c r="D43" s="217" t="s">
        <v>323</v>
      </c>
      <c r="E43" s="218" t="s">
        <v>324</v>
      </c>
      <c r="F43" s="132">
        <v>0.02</v>
      </c>
      <c r="G43" s="218" t="s">
        <v>265</v>
      </c>
      <c r="H43" s="218" t="s">
        <v>266</v>
      </c>
      <c r="I43" s="131" t="s">
        <v>267</v>
      </c>
      <c r="J43" s="133" t="s">
        <v>268</v>
      </c>
      <c r="K43" s="134">
        <f t="shared" si="0"/>
        <v>14</v>
      </c>
      <c r="L43" s="217" t="s">
        <v>269</v>
      </c>
    </row>
    <row r="44" spans="2:12" s="3" customFormat="1" ht="21" hidden="1" customHeight="1" x14ac:dyDescent="0.4">
      <c r="B44" s="215"/>
      <c r="C44" s="215"/>
      <c r="D44" s="217"/>
      <c r="E44" s="218"/>
      <c r="F44" s="132">
        <v>5.0000000000000001E-3</v>
      </c>
      <c r="G44" s="218"/>
      <c r="H44" s="218"/>
      <c r="I44" s="131" t="s">
        <v>270</v>
      </c>
      <c r="J44" s="133" t="s">
        <v>271</v>
      </c>
      <c r="K44" s="134">
        <f t="shared" si="0"/>
        <v>0</v>
      </c>
      <c r="L44" s="217"/>
    </row>
    <row r="45" spans="2:12" s="3" customFormat="1" ht="21" hidden="1" customHeight="1" x14ac:dyDescent="0.4">
      <c r="B45" s="215" t="s">
        <v>325</v>
      </c>
      <c r="C45" s="215" t="s">
        <v>262</v>
      </c>
      <c r="D45" s="217" t="s">
        <v>326</v>
      </c>
      <c r="E45" s="218" t="s">
        <v>327</v>
      </c>
      <c r="F45" s="132">
        <v>0.02</v>
      </c>
      <c r="G45" s="218" t="s">
        <v>265</v>
      </c>
      <c r="H45" s="218" t="s">
        <v>266</v>
      </c>
      <c r="I45" s="131" t="s">
        <v>267</v>
      </c>
      <c r="J45" s="133" t="s">
        <v>268</v>
      </c>
      <c r="K45" s="134">
        <f t="shared" si="0"/>
        <v>15</v>
      </c>
      <c r="L45" s="217" t="s">
        <v>269</v>
      </c>
    </row>
    <row r="46" spans="2:12" s="3" customFormat="1" ht="21" hidden="1" customHeight="1" x14ac:dyDescent="0.4">
      <c r="B46" s="215"/>
      <c r="C46" s="215"/>
      <c r="D46" s="217"/>
      <c r="E46" s="218"/>
      <c r="F46" s="132">
        <v>5.0000000000000001E-3</v>
      </c>
      <c r="G46" s="218"/>
      <c r="H46" s="218"/>
      <c r="I46" s="131" t="s">
        <v>270</v>
      </c>
      <c r="J46" s="133" t="s">
        <v>271</v>
      </c>
      <c r="K46" s="134">
        <f t="shared" si="0"/>
        <v>0</v>
      </c>
      <c r="L46" s="217"/>
    </row>
    <row r="47" spans="2:12" s="3" customFormat="1" ht="21" hidden="1" customHeight="1" x14ac:dyDescent="0.4">
      <c r="B47" s="215" t="s">
        <v>328</v>
      </c>
      <c r="C47" s="215" t="s">
        <v>262</v>
      </c>
      <c r="D47" s="217" t="s">
        <v>329</v>
      </c>
      <c r="E47" s="218" t="s">
        <v>330</v>
      </c>
      <c r="F47" s="132">
        <v>0.02</v>
      </c>
      <c r="G47" s="218" t="s">
        <v>265</v>
      </c>
      <c r="H47" s="218" t="s">
        <v>266</v>
      </c>
      <c r="I47" s="131" t="s">
        <v>267</v>
      </c>
      <c r="J47" s="133" t="s">
        <v>268</v>
      </c>
      <c r="K47" s="134">
        <f t="shared" si="0"/>
        <v>17</v>
      </c>
      <c r="L47" s="217" t="s">
        <v>269</v>
      </c>
    </row>
    <row r="48" spans="2:12" s="3" customFormat="1" ht="21" hidden="1" customHeight="1" x14ac:dyDescent="0.4">
      <c r="B48" s="215"/>
      <c r="C48" s="215"/>
      <c r="D48" s="217"/>
      <c r="E48" s="218"/>
      <c r="F48" s="132">
        <v>5.0000000000000001E-3</v>
      </c>
      <c r="G48" s="218"/>
      <c r="H48" s="218"/>
      <c r="I48" s="131" t="s">
        <v>270</v>
      </c>
      <c r="J48" s="133" t="s">
        <v>271</v>
      </c>
      <c r="K48" s="134">
        <f t="shared" si="0"/>
        <v>0</v>
      </c>
      <c r="L48" s="217"/>
    </row>
    <row r="49" spans="2:12" s="3" customFormat="1" ht="21" hidden="1" customHeight="1" x14ac:dyDescent="0.4">
      <c r="B49" s="215" t="s">
        <v>331</v>
      </c>
      <c r="C49" s="215" t="s">
        <v>262</v>
      </c>
      <c r="D49" s="217" t="s">
        <v>332</v>
      </c>
      <c r="E49" s="218" t="s">
        <v>333</v>
      </c>
      <c r="F49" s="132">
        <v>0.02</v>
      </c>
      <c r="G49" s="218" t="s">
        <v>265</v>
      </c>
      <c r="H49" s="218" t="s">
        <v>266</v>
      </c>
      <c r="I49" s="131" t="s">
        <v>267</v>
      </c>
      <c r="J49" s="133" t="s">
        <v>268</v>
      </c>
      <c r="K49" s="134">
        <f t="shared" si="0"/>
        <v>17</v>
      </c>
      <c r="L49" s="217" t="s">
        <v>269</v>
      </c>
    </row>
    <row r="50" spans="2:12" s="3" customFormat="1" ht="21" hidden="1" customHeight="1" x14ac:dyDescent="0.4">
      <c r="B50" s="215"/>
      <c r="C50" s="215"/>
      <c r="D50" s="217"/>
      <c r="E50" s="218"/>
      <c r="F50" s="132">
        <v>5.0000000000000001E-3</v>
      </c>
      <c r="G50" s="218"/>
      <c r="H50" s="218"/>
      <c r="I50" s="131" t="s">
        <v>270</v>
      </c>
      <c r="J50" s="133" t="s">
        <v>271</v>
      </c>
      <c r="K50" s="134">
        <f t="shared" si="0"/>
        <v>0</v>
      </c>
      <c r="L50" s="217"/>
    </row>
    <row r="51" spans="2:12" s="3" customFormat="1" ht="21" hidden="1" customHeight="1" x14ac:dyDescent="0.4">
      <c r="B51" s="215" t="s">
        <v>334</v>
      </c>
      <c r="C51" s="215" t="s">
        <v>262</v>
      </c>
      <c r="D51" s="217" t="s">
        <v>335</v>
      </c>
      <c r="E51" s="218" t="s">
        <v>336</v>
      </c>
      <c r="F51" s="132">
        <v>0.02</v>
      </c>
      <c r="G51" s="218" t="s">
        <v>265</v>
      </c>
      <c r="H51" s="218" t="s">
        <v>266</v>
      </c>
      <c r="I51" s="131" t="s">
        <v>267</v>
      </c>
      <c r="J51" s="133" t="s">
        <v>268</v>
      </c>
      <c r="K51" s="134">
        <f t="shared" si="0"/>
        <v>13</v>
      </c>
      <c r="L51" s="217" t="s">
        <v>269</v>
      </c>
    </row>
    <row r="52" spans="2:12" s="3" customFormat="1" ht="21" hidden="1" customHeight="1" x14ac:dyDescent="0.4">
      <c r="B52" s="215"/>
      <c r="C52" s="215"/>
      <c r="D52" s="217"/>
      <c r="E52" s="218"/>
      <c r="F52" s="132">
        <v>5.0000000000000001E-3</v>
      </c>
      <c r="G52" s="218"/>
      <c r="H52" s="218"/>
      <c r="I52" s="131" t="s">
        <v>270</v>
      </c>
      <c r="J52" s="133" t="s">
        <v>271</v>
      </c>
      <c r="K52" s="134">
        <f t="shared" si="0"/>
        <v>0</v>
      </c>
      <c r="L52" s="217"/>
    </row>
    <row r="53" spans="2:12" s="3" customFormat="1" ht="21" hidden="1" customHeight="1" x14ac:dyDescent="0.4">
      <c r="B53" s="215" t="s">
        <v>337</v>
      </c>
      <c r="C53" s="215" t="s">
        <v>262</v>
      </c>
      <c r="D53" s="217" t="s">
        <v>338</v>
      </c>
      <c r="E53" s="218" t="s">
        <v>339</v>
      </c>
      <c r="F53" s="132">
        <v>0.02</v>
      </c>
      <c r="G53" s="218" t="s">
        <v>265</v>
      </c>
      <c r="H53" s="218" t="s">
        <v>266</v>
      </c>
      <c r="I53" s="131" t="s">
        <v>267</v>
      </c>
      <c r="J53" s="133" t="s">
        <v>268</v>
      </c>
      <c r="K53" s="134">
        <f t="shared" si="0"/>
        <v>14</v>
      </c>
      <c r="L53" s="217" t="s">
        <v>269</v>
      </c>
    </row>
    <row r="54" spans="2:12" s="3" customFormat="1" ht="21" hidden="1" customHeight="1" x14ac:dyDescent="0.4">
      <c r="B54" s="215"/>
      <c r="C54" s="215"/>
      <c r="D54" s="217"/>
      <c r="E54" s="218"/>
      <c r="F54" s="132">
        <v>5.0000000000000001E-3</v>
      </c>
      <c r="G54" s="218"/>
      <c r="H54" s="218"/>
      <c r="I54" s="131" t="s">
        <v>270</v>
      </c>
      <c r="J54" s="133" t="s">
        <v>271</v>
      </c>
      <c r="K54" s="134">
        <f t="shared" si="0"/>
        <v>0</v>
      </c>
      <c r="L54" s="217"/>
    </row>
    <row r="55" spans="2:12" s="3" customFormat="1" ht="27.65" hidden="1" customHeight="1" x14ac:dyDescent="0.4">
      <c r="B55" s="135" t="s">
        <v>340</v>
      </c>
      <c r="C55" s="135" t="s">
        <v>262</v>
      </c>
      <c r="D55" s="136" t="s">
        <v>341</v>
      </c>
      <c r="E55" s="136" t="s">
        <v>342</v>
      </c>
      <c r="F55" s="137">
        <v>0</v>
      </c>
      <c r="G55" s="136" t="s">
        <v>343</v>
      </c>
      <c r="H55" s="136" t="s">
        <v>343</v>
      </c>
      <c r="I55" s="136" t="s">
        <v>344</v>
      </c>
      <c r="J55" s="138" t="s">
        <v>345</v>
      </c>
      <c r="K55" s="135">
        <f t="shared" si="0"/>
        <v>25</v>
      </c>
      <c r="L55" s="136" t="s">
        <v>343</v>
      </c>
    </row>
    <row r="56" spans="2:12" s="3" customFormat="1" ht="27.65" hidden="1" customHeight="1" x14ac:dyDescent="0.4">
      <c r="B56" s="129" t="s">
        <v>346</v>
      </c>
      <c r="C56" s="129" t="s">
        <v>262</v>
      </c>
      <c r="D56" s="130" t="s">
        <v>347</v>
      </c>
      <c r="E56" s="131" t="s">
        <v>348</v>
      </c>
      <c r="F56" s="132">
        <v>0</v>
      </c>
      <c r="G56" s="131" t="s">
        <v>343</v>
      </c>
      <c r="H56" s="131" t="s">
        <v>343</v>
      </c>
      <c r="I56" s="131" t="s">
        <v>344</v>
      </c>
      <c r="J56" s="139" t="s">
        <v>345</v>
      </c>
      <c r="K56" s="134">
        <f t="shared" si="0"/>
        <v>23</v>
      </c>
      <c r="L56" s="130" t="s">
        <v>349</v>
      </c>
    </row>
    <row r="57" spans="2:12" s="3" customFormat="1" ht="27.65" hidden="1" customHeight="1" x14ac:dyDescent="0.4">
      <c r="B57" s="129" t="s">
        <v>350</v>
      </c>
      <c r="C57" s="129" t="s">
        <v>262</v>
      </c>
      <c r="D57" s="130" t="s">
        <v>351</v>
      </c>
      <c r="E57" s="131" t="s">
        <v>352</v>
      </c>
      <c r="F57" s="132">
        <v>0</v>
      </c>
      <c r="G57" s="131" t="s">
        <v>343</v>
      </c>
      <c r="H57" s="131" t="s">
        <v>343</v>
      </c>
      <c r="I57" s="131" t="s">
        <v>344</v>
      </c>
      <c r="J57" s="139" t="s">
        <v>345</v>
      </c>
      <c r="K57" s="134">
        <f t="shared" si="0"/>
        <v>19</v>
      </c>
      <c r="L57" s="130" t="s">
        <v>269</v>
      </c>
    </row>
    <row r="58" spans="2:12" s="3" customFormat="1" ht="27.65" customHeight="1" x14ac:dyDescent="0.4">
      <c r="B58" s="129" t="s">
        <v>353</v>
      </c>
      <c r="C58" s="129" t="s">
        <v>262</v>
      </c>
      <c r="D58" s="130" t="s">
        <v>354</v>
      </c>
      <c r="E58" s="131" t="s">
        <v>355</v>
      </c>
      <c r="F58" s="132">
        <v>0.12</v>
      </c>
      <c r="G58" s="131">
        <v>2301122001</v>
      </c>
      <c r="H58" s="131" t="s">
        <v>356</v>
      </c>
      <c r="I58" s="131" t="s">
        <v>344</v>
      </c>
      <c r="J58" s="139" t="s">
        <v>345</v>
      </c>
      <c r="K58" s="134">
        <f t="shared" si="0"/>
        <v>13</v>
      </c>
      <c r="L58" s="130" t="s">
        <v>26</v>
      </c>
    </row>
    <row r="59" spans="2:12" s="3" customFormat="1" ht="27.65" hidden="1" customHeight="1" x14ac:dyDescent="0.4">
      <c r="B59" s="135" t="s">
        <v>357</v>
      </c>
      <c r="C59" s="135" t="s">
        <v>262</v>
      </c>
      <c r="D59" s="136" t="s">
        <v>358</v>
      </c>
      <c r="E59" s="136" t="s">
        <v>359</v>
      </c>
      <c r="F59" s="137">
        <v>0.12</v>
      </c>
      <c r="G59" s="136" t="s">
        <v>360</v>
      </c>
      <c r="H59" s="136" t="s">
        <v>361</v>
      </c>
      <c r="I59" s="136" t="s">
        <v>344</v>
      </c>
      <c r="J59" s="138" t="s">
        <v>362</v>
      </c>
      <c r="K59" s="135">
        <f t="shared" si="0"/>
        <v>12</v>
      </c>
      <c r="L59" s="136" t="s">
        <v>343</v>
      </c>
    </row>
    <row r="60" spans="2:12" s="85" customFormat="1" ht="27.65" hidden="1" customHeight="1" x14ac:dyDescent="0.35">
      <c r="B60" s="215" t="s">
        <v>363</v>
      </c>
      <c r="C60" s="215" t="s">
        <v>262</v>
      </c>
      <c r="D60" s="216" t="s">
        <v>364</v>
      </c>
      <c r="E60" s="131" t="s">
        <v>365</v>
      </c>
      <c r="F60" s="132">
        <v>0.12</v>
      </c>
      <c r="G60" s="131" t="s">
        <v>343</v>
      </c>
      <c r="H60" s="131" t="s">
        <v>343</v>
      </c>
      <c r="I60" s="131" t="s">
        <v>344</v>
      </c>
      <c r="J60" s="140" t="s">
        <v>345</v>
      </c>
      <c r="K60" s="134">
        <f t="shared" si="0"/>
        <v>26</v>
      </c>
      <c r="L60" s="217" t="s">
        <v>343</v>
      </c>
    </row>
    <row r="61" spans="2:12" s="85" customFormat="1" ht="27.65" hidden="1" customHeight="1" x14ac:dyDescent="0.35">
      <c r="B61" s="215"/>
      <c r="C61" s="215"/>
      <c r="D61" s="216"/>
      <c r="E61" s="131" t="s">
        <v>366</v>
      </c>
      <c r="F61" s="132">
        <v>0.02</v>
      </c>
      <c r="G61" s="131" t="s">
        <v>343</v>
      </c>
      <c r="H61" s="131" t="s">
        <v>343</v>
      </c>
      <c r="I61" s="131" t="s">
        <v>270</v>
      </c>
      <c r="J61" s="140" t="s">
        <v>367</v>
      </c>
      <c r="K61" s="134">
        <f t="shared" si="0"/>
        <v>25</v>
      </c>
      <c r="L61" s="217"/>
    </row>
  </sheetData>
  <autoFilter ref="B6:L61" xr:uid="{7D14ACB9-4149-4BC5-809A-51776DA01E6E}">
    <filterColumn colId="10">
      <filters>
        <filter val="Taxable Net of VAT"/>
      </filters>
    </filterColumn>
  </autoFilter>
  <mergeCells count="172">
    <mergeCell ref="L7:L8"/>
    <mergeCell ref="B9:B10"/>
    <mergeCell ref="C9:C10"/>
    <mergeCell ref="D9:D10"/>
    <mergeCell ref="E9:E10"/>
    <mergeCell ref="G9:G10"/>
    <mergeCell ref="H9:H10"/>
    <mergeCell ref="L9:L10"/>
    <mergeCell ref="B7:B8"/>
    <mergeCell ref="C7:C8"/>
    <mergeCell ref="D7:D8"/>
    <mergeCell ref="E7:E8"/>
    <mergeCell ref="G7:G8"/>
    <mergeCell ref="H7:H8"/>
    <mergeCell ref="L11:L12"/>
    <mergeCell ref="B13:B14"/>
    <mergeCell ref="C13:C14"/>
    <mergeCell ref="D13:D14"/>
    <mergeCell ref="E13:E14"/>
    <mergeCell ref="G13:G14"/>
    <mergeCell ref="H13:H14"/>
    <mergeCell ref="L13:L14"/>
    <mergeCell ref="B11:B12"/>
    <mergeCell ref="C11:C12"/>
    <mergeCell ref="D11:D12"/>
    <mergeCell ref="E11:E12"/>
    <mergeCell ref="G11:G12"/>
    <mergeCell ref="H11:H12"/>
    <mergeCell ref="L15:L16"/>
    <mergeCell ref="B17:B18"/>
    <mergeCell ref="C17:C18"/>
    <mergeCell ref="D17:D18"/>
    <mergeCell ref="E17:E18"/>
    <mergeCell ref="G17:G18"/>
    <mergeCell ref="H17:H18"/>
    <mergeCell ref="L17:L18"/>
    <mergeCell ref="B15:B16"/>
    <mergeCell ref="C15:C16"/>
    <mergeCell ref="D15:D16"/>
    <mergeCell ref="E15:E16"/>
    <mergeCell ref="G15:G16"/>
    <mergeCell ref="H15:H16"/>
    <mergeCell ref="L19:L20"/>
    <mergeCell ref="B21:B22"/>
    <mergeCell ref="C21:C22"/>
    <mergeCell ref="D21:D22"/>
    <mergeCell ref="E21:E22"/>
    <mergeCell ref="G21:G22"/>
    <mergeCell ref="H21:H22"/>
    <mergeCell ref="L21:L22"/>
    <mergeCell ref="B19:B20"/>
    <mergeCell ref="C19:C20"/>
    <mergeCell ref="D19:D20"/>
    <mergeCell ref="E19:E20"/>
    <mergeCell ref="G19:G20"/>
    <mergeCell ref="H19:H20"/>
    <mergeCell ref="L23:L24"/>
    <mergeCell ref="B25:B26"/>
    <mergeCell ref="C25:C26"/>
    <mergeCell ref="D25:D26"/>
    <mergeCell ref="E25:E26"/>
    <mergeCell ref="G25:G26"/>
    <mergeCell ref="H25:H26"/>
    <mergeCell ref="L25:L26"/>
    <mergeCell ref="B23:B24"/>
    <mergeCell ref="C23:C24"/>
    <mergeCell ref="D23:D24"/>
    <mergeCell ref="E23:E24"/>
    <mergeCell ref="G23:G24"/>
    <mergeCell ref="H23:H24"/>
    <mergeCell ref="L27:L28"/>
    <mergeCell ref="B29:B30"/>
    <mergeCell ref="C29:C30"/>
    <mergeCell ref="D29:D30"/>
    <mergeCell ref="E29:E30"/>
    <mergeCell ref="G29:G30"/>
    <mergeCell ref="H29:H30"/>
    <mergeCell ref="L29:L30"/>
    <mergeCell ref="B27:B28"/>
    <mergeCell ref="C27:C28"/>
    <mergeCell ref="D27:D28"/>
    <mergeCell ref="E27:E28"/>
    <mergeCell ref="G27:G28"/>
    <mergeCell ref="H27:H28"/>
    <mergeCell ref="L31:L32"/>
    <mergeCell ref="B33:B34"/>
    <mergeCell ref="C33:C34"/>
    <mergeCell ref="D33:D34"/>
    <mergeCell ref="E33:E34"/>
    <mergeCell ref="G33:G34"/>
    <mergeCell ref="H33:H34"/>
    <mergeCell ref="L33:L34"/>
    <mergeCell ref="B31:B32"/>
    <mergeCell ref="C31:C32"/>
    <mergeCell ref="D31:D32"/>
    <mergeCell ref="E31:E32"/>
    <mergeCell ref="G31:G32"/>
    <mergeCell ref="H31:H32"/>
    <mergeCell ref="L35:L36"/>
    <mergeCell ref="B37:B38"/>
    <mergeCell ref="C37:C38"/>
    <mergeCell ref="D37:D38"/>
    <mergeCell ref="E37:E38"/>
    <mergeCell ref="G37:G38"/>
    <mergeCell ref="H37:H38"/>
    <mergeCell ref="L37:L38"/>
    <mergeCell ref="B35:B36"/>
    <mergeCell ref="C35:C36"/>
    <mergeCell ref="D35:D36"/>
    <mergeCell ref="E35:E36"/>
    <mergeCell ref="G35:G36"/>
    <mergeCell ref="H35:H36"/>
    <mergeCell ref="L39:L40"/>
    <mergeCell ref="B41:B42"/>
    <mergeCell ref="C41:C42"/>
    <mergeCell ref="D41:D42"/>
    <mergeCell ref="E41:E42"/>
    <mergeCell ref="G41:G42"/>
    <mergeCell ref="H41:H42"/>
    <mergeCell ref="L41:L42"/>
    <mergeCell ref="B39:B40"/>
    <mergeCell ref="C39:C40"/>
    <mergeCell ref="D39:D40"/>
    <mergeCell ref="E39:E40"/>
    <mergeCell ref="G39:G40"/>
    <mergeCell ref="H39:H40"/>
    <mergeCell ref="L43:L44"/>
    <mergeCell ref="B45:B46"/>
    <mergeCell ref="C45:C46"/>
    <mergeCell ref="D45:D46"/>
    <mergeCell ref="E45:E46"/>
    <mergeCell ref="G45:G46"/>
    <mergeCell ref="H45:H46"/>
    <mergeCell ref="L45:L46"/>
    <mergeCell ref="B43:B44"/>
    <mergeCell ref="C43:C44"/>
    <mergeCell ref="D43:D44"/>
    <mergeCell ref="E43:E44"/>
    <mergeCell ref="G43:G44"/>
    <mergeCell ref="H43:H44"/>
    <mergeCell ref="L47:L48"/>
    <mergeCell ref="B49:B50"/>
    <mergeCell ref="C49:C50"/>
    <mergeCell ref="D49:D50"/>
    <mergeCell ref="E49:E50"/>
    <mergeCell ref="G49:G50"/>
    <mergeCell ref="H49:H50"/>
    <mergeCell ref="L49:L50"/>
    <mergeCell ref="B47:B48"/>
    <mergeCell ref="C47:C48"/>
    <mergeCell ref="D47:D48"/>
    <mergeCell ref="E47:E48"/>
    <mergeCell ref="G47:G48"/>
    <mergeCell ref="H47:H48"/>
    <mergeCell ref="B60:B61"/>
    <mergeCell ref="C60:C61"/>
    <mergeCell ref="D60:D61"/>
    <mergeCell ref="L60:L61"/>
    <mergeCell ref="L51:L52"/>
    <mergeCell ref="B53:B54"/>
    <mergeCell ref="C53:C54"/>
    <mergeCell ref="D53:D54"/>
    <mergeCell ref="E53:E54"/>
    <mergeCell ref="G53:G54"/>
    <mergeCell ref="H53:H54"/>
    <mergeCell ref="L53:L54"/>
    <mergeCell ref="B51:B52"/>
    <mergeCell ref="C51:C52"/>
    <mergeCell ref="D51:D52"/>
    <mergeCell ref="E51:E52"/>
    <mergeCell ref="G51:G52"/>
    <mergeCell ref="H51:H52"/>
  </mergeCells>
  <printOptions horizontalCentered="1"/>
  <pageMargins left="0.39370078740157483" right="0.39370078740157483" top="0.39370078740157483" bottom="0.39370078740157483" header="0" footer="0"/>
  <pageSetup paperSize="9" scale="3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C1CF3-7060-4B2F-815F-07AF3EEB6073}">
  <dimension ref="P30"/>
  <sheetViews>
    <sheetView topLeftCell="A2" zoomScale="41" workbookViewId="0">
      <selection activeCell="T25" sqref="T25"/>
    </sheetView>
  </sheetViews>
  <sheetFormatPr defaultRowHeight="14.5" x14ac:dyDescent="0.35"/>
  <sheetData>
    <row r="30" spans="16:16" x14ac:dyDescent="0.35">
      <c r="P30" t="s">
        <v>480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Tax Requirements</vt:lpstr>
      <vt:lpstr>Columns - Simulation</vt:lpstr>
      <vt:lpstr>List of Non-Trade AR</vt:lpstr>
      <vt:lpstr>VAT Code</vt:lpstr>
      <vt:lpstr>BP Information</vt:lpstr>
      <vt:lpstr>'VAT Code'!Print_Area</vt:lpstr>
      <vt:lpstr>'VAT Code'!Print_Titles</vt:lpstr>
    </vt:vector>
  </TitlesOfParts>
  <Company>Diligent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Suvankar Kuila</dc:creator>
  <cp:lastModifiedBy>Suvankar Kuila</cp:lastModifiedBy>
  <dcterms:created xsi:type="dcterms:W3CDTF">2026-07-14T16:26:43Z</dcterms:created>
  <dcterms:modified xsi:type="dcterms:W3CDTF">2026-07-16T07:06:36Z</dcterms:modified>
</cp:coreProperties>
</file>