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defaultThemeVersion="124226"/>
  <mc:AlternateContent xmlns:mc="http://schemas.openxmlformats.org/markup-compatibility/2006">
    <mc:Choice Requires="x15">
      <x15ac:absPath xmlns:x15ac="http://schemas.microsoft.com/office/spreadsheetml/2010/11/ac" url="https://ucsdcloud-my.sharepoint.com/personal/s3jain_ucsd_edu/Documents/research/IFAT6/IFAT6_PCB/"/>
    </mc:Choice>
  </mc:AlternateContent>
  <xr:revisionPtr revIDLastSave="0" documentId="8_{4FA7930D-57BF-46E3-85EC-ECBBB5FFB6FE}" xr6:coauthVersionLast="47" xr6:coauthVersionMax="47" xr10:uidLastSave="{00000000-0000-0000-0000-000000000000}"/>
  <bookViews>
    <workbookView xWindow="-33180" yWindow="-840" windowWidth="28800" windowHeight="15830" xr2:uid="{00000000-000D-0000-FFFF-FFFF00000000}"/>
  </bookViews>
  <sheets>
    <sheet name="CRC" sheetId="19" r:id="rId1"/>
    <sheet name="Help" sheetId="5" r:id="rId2"/>
    <sheet name="About" sheetId="4" r:id="rId3"/>
  </sheets>
  <definedNames>
    <definedName name="CHAR_NUM" localSheetId="0">CRC!$D$24:$D$343</definedName>
    <definedName name="CRC_POLY" localSheetId="0">CRC!$H$20:$P$20</definedName>
    <definedName name="CRC_TYPE" localSheetId="0">CRC!$E$10</definedName>
    <definedName name="DATA" localSheetId="0">CRC!$E$24:$E$343</definedName>
    <definedName name="Device" localSheetId="0">CRC!$C$7</definedName>
    <definedName name="FIR_BYPASSED">#REF!</definedName>
    <definedName name="INPUT_XOR" localSheetId="0">CRC!$G$24:$G$343</definedName>
    <definedName name="STAGE1_GAIN">#REF!</definedName>
    <definedName name="STAGE2_GA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3" i="19" l="1"/>
  <c r="Q23" i="19" s="1"/>
  <c r="H20" i="19"/>
  <c r="S9" i="19" l="1"/>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24" i="19"/>
  <c r="V34" i="19" l="1"/>
  <c r="V35" i="19"/>
  <c r="V36" i="19"/>
  <c r="V37" i="19"/>
  <c r="V38" i="19"/>
  <c r="V39" i="19"/>
  <c r="V40" i="19"/>
  <c r="V41" i="19"/>
  <c r="V42" i="19"/>
  <c r="V43" i="19"/>
  <c r="V44" i="19"/>
  <c r="V45" i="19"/>
  <c r="V46" i="19"/>
  <c r="V47" i="19"/>
  <c r="V48" i="19"/>
  <c r="V49" i="19"/>
  <c r="V50" i="19"/>
  <c r="V51" i="19"/>
  <c r="V52" i="19"/>
  <c r="V53" i="19"/>
  <c r="V54" i="19"/>
  <c r="V55" i="19"/>
  <c r="V32" i="19"/>
  <c r="V31" i="19"/>
  <c r="V33" i="19"/>
  <c r="V24" i="19"/>
  <c r="V25" i="19" s="1"/>
  <c r="E48" i="19" l="1"/>
  <c r="E50" i="19"/>
  <c r="E49" i="19"/>
  <c r="E51" i="19"/>
  <c r="E37" i="19"/>
  <c r="E38" i="19"/>
  <c r="E39" i="19"/>
  <c r="E36" i="19"/>
  <c r="E45" i="19"/>
  <c r="E47" i="19"/>
  <c r="E46" i="19"/>
  <c r="E44" i="19"/>
  <c r="E32" i="19"/>
  <c r="E33" i="19"/>
  <c r="E34" i="19"/>
  <c r="E35" i="19"/>
  <c r="E25" i="19"/>
  <c r="E27" i="19"/>
  <c r="E26" i="19"/>
  <c r="E24" i="19"/>
  <c r="E53" i="19"/>
  <c r="E52" i="19"/>
  <c r="E54" i="19"/>
  <c r="E55" i="19"/>
  <c r="E40" i="19"/>
  <c r="E43" i="19"/>
  <c r="E41" i="19"/>
  <c r="E42" i="19"/>
  <c r="E30" i="19"/>
  <c r="E31" i="19"/>
  <c r="E29" i="19"/>
  <c r="E28" i="19"/>
  <c r="G24" i="19" l="1"/>
  <c r="M24" i="19" s="1"/>
  <c r="N24" i="19" l="1"/>
  <c r="H24" i="19"/>
  <c r="G25" i="19" s="1"/>
  <c r="J24" i="19"/>
  <c r="O24" i="19"/>
  <c r="I24" i="19"/>
  <c r="L24" i="19"/>
  <c r="K24" i="19"/>
  <c r="K25" i="19" l="1"/>
  <c r="R24" i="19"/>
  <c r="Q24" i="19" s="1"/>
  <c r="J25" i="19"/>
  <c r="I25" i="19"/>
  <c r="O25" i="19"/>
  <c r="M25" i="19"/>
  <c r="L25" i="19"/>
  <c r="N25" i="19"/>
  <c r="H25" i="19"/>
  <c r="R25" i="19" l="1"/>
  <c r="Q25" i="19" s="1"/>
  <c r="G26" i="19"/>
  <c r="H26" i="19" s="1"/>
  <c r="J26" i="19" l="1"/>
  <c r="K26" i="19"/>
  <c r="M26" i="19"/>
  <c r="O26" i="19"/>
  <c r="L26" i="19"/>
  <c r="I26" i="19"/>
  <c r="N26" i="19"/>
  <c r="G27" i="19"/>
  <c r="R26" i="19" l="1"/>
  <c r="Q26" i="19" s="1"/>
  <c r="H27" i="19"/>
  <c r="J27" i="19"/>
  <c r="L27" i="19"/>
  <c r="M27" i="19"/>
  <c r="I27" i="19"/>
  <c r="N27" i="19"/>
  <c r="O27" i="19"/>
  <c r="K27" i="19"/>
  <c r="R27" i="19" l="1"/>
  <c r="Q27" i="19" s="1"/>
  <c r="G28" i="19"/>
  <c r="H28" i="19" s="1"/>
  <c r="G29" i="19" l="1"/>
  <c r="M28" i="19"/>
  <c r="L28" i="19"/>
  <c r="J28" i="19"/>
  <c r="O28" i="19"/>
  <c r="I28" i="19"/>
  <c r="N28" i="19"/>
  <c r="K28" i="19"/>
  <c r="R28" i="19" l="1"/>
  <c r="Q28" i="19" s="1"/>
  <c r="H29" i="19"/>
  <c r="O29" i="19"/>
  <c r="J29" i="19"/>
  <c r="L29" i="19"/>
  <c r="I29" i="19"/>
  <c r="K29" i="19"/>
  <c r="M29" i="19"/>
  <c r="N29" i="19"/>
  <c r="R29" i="19" l="1"/>
  <c r="Q29" i="19" s="1"/>
  <c r="G30" i="19"/>
  <c r="H30" i="19" s="1"/>
  <c r="N30" i="19" l="1"/>
  <c r="L30" i="19"/>
  <c r="I30" i="19"/>
  <c r="O30" i="19"/>
  <c r="K30" i="19"/>
  <c r="M30" i="19"/>
  <c r="J30" i="19"/>
  <c r="R30" i="19" l="1"/>
  <c r="Q30" i="19" s="1"/>
  <c r="G31" i="19"/>
  <c r="H31" i="19" s="1"/>
  <c r="I31" i="19" l="1"/>
  <c r="L31" i="19"/>
  <c r="G32" i="19"/>
  <c r="K31" i="19"/>
  <c r="N31" i="19"/>
  <c r="O31" i="19"/>
  <c r="M31" i="19"/>
  <c r="J31" i="19"/>
  <c r="R31" i="19" l="1"/>
  <c r="Q31" i="19" s="1"/>
  <c r="H32" i="19"/>
  <c r="L32" i="19"/>
  <c r="N32" i="19"/>
  <c r="M32" i="19"/>
  <c r="I32" i="19"/>
  <c r="J32" i="19"/>
  <c r="K32" i="19"/>
  <c r="O32" i="19"/>
  <c r="G33" i="19" l="1"/>
  <c r="H33" i="19" s="1"/>
  <c r="R32" i="19"/>
  <c r="Q32" i="19" s="1"/>
  <c r="J33" i="19"/>
  <c r="K33" i="19" l="1"/>
  <c r="O33" i="19"/>
  <c r="I33" i="19"/>
  <c r="N33" i="19"/>
  <c r="L33" i="19"/>
  <c r="M33" i="19"/>
  <c r="G34" i="19"/>
  <c r="M34" i="19" s="1"/>
  <c r="R33" i="19"/>
  <c r="Q33" i="19" s="1"/>
  <c r="I34" i="19" l="1"/>
  <c r="O34" i="19"/>
  <c r="N34" i="19"/>
  <c r="L34" i="19"/>
  <c r="H34" i="19"/>
  <c r="G35" i="19" s="1"/>
  <c r="J34" i="19"/>
  <c r="K34" i="19"/>
  <c r="J35" i="19" l="1"/>
  <c r="R34" i="19"/>
  <c r="Q34" i="19" s="1"/>
  <c r="H35" i="19"/>
  <c r="G36" i="19" s="1"/>
  <c r="K35" i="19"/>
  <c r="L35" i="19"/>
  <c r="M35" i="19"/>
  <c r="O35" i="19"/>
  <c r="N35" i="19"/>
  <c r="I35" i="19"/>
  <c r="R35" i="19" l="1"/>
  <c r="Q35" i="19" s="1"/>
  <c r="I36" i="19"/>
  <c r="J36" i="19"/>
  <c r="H36" i="19"/>
  <c r="G37" i="19" s="1"/>
  <c r="M36" i="19"/>
  <c r="K36" i="19"/>
  <c r="L36" i="19"/>
  <c r="N36" i="19"/>
  <c r="O36" i="19"/>
  <c r="K37" i="19" l="1"/>
  <c r="I37" i="19"/>
  <c r="H37" i="19"/>
  <c r="L37" i="19"/>
  <c r="J37" i="19"/>
  <c r="O37" i="19"/>
  <c r="M37" i="19"/>
  <c r="N37" i="19"/>
  <c r="R36" i="19"/>
  <c r="Q36" i="19" s="1"/>
  <c r="R37" i="19" l="1"/>
  <c r="Q37" i="19" s="1"/>
  <c r="G38" i="19"/>
  <c r="K38" i="19" l="1"/>
  <c r="H38" i="19"/>
  <c r="M38" i="19"/>
  <c r="N38" i="19"/>
  <c r="O38" i="19"/>
  <c r="J38" i="19"/>
  <c r="L38" i="19"/>
  <c r="I38" i="19"/>
  <c r="R38" i="19" l="1"/>
  <c r="Q38" i="19" s="1"/>
  <c r="G39" i="19"/>
  <c r="K39" i="19" l="1"/>
  <c r="M39" i="19"/>
  <c r="I39" i="19"/>
  <c r="L39" i="19"/>
  <c r="O39" i="19"/>
  <c r="H39" i="19"/>
  <c r="J39" i="19"/>
  <c r="N39" i="19"/>
  <c r="G40" i="19" l="1"/>
  <c r="R39" i="19"/>
  <c r="Q39" i="19" s="1"/>
  <c r="H40" i="19" l="1"/>
  <c r="L40" i="19"/>
  <c r="I40" i="19"/>
  <c r="K40" i="19"/>
  <c r="O40" i="19"/>
  <c r="N40" i="19"/>
  <c r="J40" i="19"/>
  <c r="M40" i="19"/>
  <c r="R40" i="19" l="1"/>
  <c r="Q40" i="19" s="1"/>
  <c r="G41" i="19"/>
  <c r="H41" i="19" l="1"/>
  <c r="L41" i="19"/>
  <c r="M41" i="19"/>
  <c r="K41" i="19"/>
  <c r="I41" i="19"/>
  <c r="N41" i="19"/>
  <c r="J41" i="19"/>
  <c r="O41" i="19"/>
  <c r="G42" i="19" l="1"/>
  <c r="R41" i="19"/>
  <c r="Q41" i="19" s="1"/>
  <c r="H42" i="19" l="1"/>
  <c r="I42" i="19"/>
  <c r="J42" i="19"/>
  <c r="K42" i="19"/>
  <c r="M42" i="19"/>
  <c r="N42" i="19"/>
  <c r="O42" i="19"/>
  <c r="L42" i="19"/>
  <c r="R42" i="19" l="1"/>
  <c r="Q42" i="19" s="1"/>
  <c r="G43" i="19"/>
  <c r="H43" i="19" l="1"/>
  <c r="G44" i="19" s="1"/>
  <c r="N43" i="19"/>
  <c r="O43" i="19"/>
  <c r="K43" i="19"/>
  <c r="J43" i="19"/>
  <c r="L43" i="19"/>
  <c r="I43" i="19"/>
  <c r="M43" i="19"/>
  <c r="R43" i="19" l="1"/>
  <c r="Q43" i="19" s="1"/>
  <c r="H44" i="19"/>
  <c r="K44" i="19"/>
  <c r="L44" i="19"/>
  <c r="M44" i="19"/>
  <c r="J44" i="19"/>
  <c r="I44" i="19"/>
  <c r="N44" i="19"/>
  <c r="O44" i="19"/>
  <c r="G45" i="19" l="1"/>
  <c r="R44" i="19"/>
  <c r="Q44" i="19" s="1"/>
  <c r="H45" i="19" l="1"/>
  <c r="J45" i="19"/>
  <c r="M45" i="19"/>
  <c r="K45" i="19"/>
  <c r="I45" i="19"/>
  <c r="N45" i="19"/>
  <c r="L45" i="19"/>
  <c r="O45" i="19"/>
  <c r="R45" i="19" l="1"/>
  <c r="Q45" i="19" s="1"/>
  <c r="G46" i="19"/>
  <c r="H46" i="19" l="1"/>
  <c r="L46" i="19"/>
  <c r="M46" i="19"/>
  <c r="N46" i="19"/>
  <c r="O46" i="19"/>
  <c r="J46" i="19"/>
  <c r="I46" i="19"/>
  <c r="K46" i="19"/>
  <c r="R46" i="19" l="1"/>
  <c r="Q46" i="19" s="1"/>
  <c r="G47" i="19"/>
  <c r="H47" i="19" l="1"/>
  <c r="G48" i="19" s="1"/>
  <c r="K47" i="19"/>
  <c r="M47" i="19"/>
  <c r="I47" i="19"/>
  <c r="J47" i="19"/>
  <c r="O47" i="19"/>
  <c r="L47" i="19"/>
  <c r="N47" i="19"/>
  <c r="H48" i="19" l="1"/>
  <c r="O48" i="19"/>
  <c r="M48" i="19"/>
  <c r="I48" i="19"/>
  <c r="L48" i="19"/>
  <c r="K48" i="19"/>
  <c r="N48" i="19"/>
  <c r="J48" i="19"/>
  <c r="R47" i="19"/>
  <c r="Q47" i="19" s="1"/>
  <c r="R48" i="19" l="1"/>
  <c r="Q48" i="19" s="1"/>
  <c r="G49" i="19"/>
  <c r="H49" i="19" l="1"/>
  <c r="L49" i="19"/>
  <c r="M49" i="19"/>
  <c r="K49" i="19"/>
  <c r="N49" i="19"/>
  <c r="I49" i="19"/>
  <c r="J49" i="19"/>
  <c r="O49" i="19"/>
  <c r="R49" i="19" l="1"/>
  <c r="Q49" i="19" s="1"/>
  <c r="G50" i="19"/>
  <c r="H50" i="19" l="1"/>
  <c r="J50" i="19"/>
  <c r="K50" i="19"/>
  <c r="L50" i="19"/>
  <c r="N50" i="19"/>
  <c r="O50" i="19"/>
  <c r="M50" i="19"/>
  <c r="I50" i="19"/>
  <c r="R50" i="19" l="1"/>
  <c r="Q50" i="19" s="1"/>
  <c r="G51" i="19"/>
  <c r="H51" i="19" l="1"/>
  <c r="N51" i="19"/>
  <c r="O51" i="19"/>
  <c r="K51" i="19"/>
  <c r="L51" i="19"/>
  <c r="I51" i="19"/>
  <c r="J51" i="19"/>
  <c r="M51" i="19"/>
  <c r="G52" i="19" l="1"/>
  <c r="R51" i="19"/>
  <c r="Q51" i="19" s="1"/>
  <c r="H52" i="19" l="1"/>
  <c r="K52" i="19"/>
  <c r="L52" i="19"/>
  <c r="M52" i="19"/>
  <c r="O52" i="19"/>
  <c r="I52" i="19"/>
  <c r="J52" i="19"/>
  <c r="N52" i="19"/>
  <c r="G53" i="19" l="1"/>
  <c r="R52" i="19"/>
  <c r="Q52" i="19" s="1"/>
  <c r="H53" i="19" l="1"/>
  <c r="I53" i="19"/>
  <c r="J53" i="19"/>
  <c r="M53" i="19"/>
  <c r="L53" i="19"/>
  <c r="K53" i="19"/>
  <c r="N53" i="19"/>
  <c r="O53" i="19"/>
  <c r="R53" i="19" l="1"/>
  <c r="Q53" i="19" s="1"/>
  <c r="G54" i="19"/>
  <c r="H54" i="19" l="1"/>
  <c r="M54" i="19"/>
  <c r="N54" i="19"/>
  <c r="O54" i="19"/>
  <c r="K54" i="19"/>
  <c r="L54" i="19"/>
  <c r="J54" i="19"/>
  <c r="I54" i="19"/>
  <c r="R54" i="19" l="1"/>
  <c r="Q54" i="19" s="1"/>
  <c r="G55" i="19"/>
  <c r="H55" i="19" l="1"/>
  <c r="L55" i="19"/>
  <c r="J55" i="19"/>
  <c r="K55" i="19"/>
  <c r="O55" i="19"/>
  <c r="I55" i="19"/>
  <c r="M55" i="19"/>
  <c r="N55" i="19"/>
  <c r="R55" i="19" l="1"/>
  <c r="Q55" i="19" s="1"/>
  <c r="E11" i="19" s="1"/>
</calcChain>
</file>

<file path=xl/sharedStrings.xml><?xml version="1.0" encoding="utf-8"?>
<sst xmlns="http://schemas.openxmlformats.org/spreadsheetml/2006/main" count="80" uniqueCount="43">
  <si>
    <t>Version Number</t>
  </si>
  <si>
    <t>Version History</t>
  </si>
  <si>
    <t>Version</t>
  </si>
  <si>
    <t>Change List Description</t>
  </si>
  <si>
    <t>Getting Started with this tool ?</t>
  </si>
  <si>
    <t>Legend</t>
  </si>
  <si>
    <t>#</t>
  </si>
  <si>
    <t>1.0.0</t>
  </si>
  <si>
    <t>Initial Release</t>
  </si>
  <si>
    <t xml:space="preserve"> = Input </t>
  </si>
  <si>
    <t xml:space="preserve"> = Result</t>
  </si>
  <si>
    <t>Chris Hall</t>
  </si>
  <si>
    <t>Created by</t>
  </si>
  <si>
    <t>1. Reference the product datasheet, found at the URLs below, for information about the particular device.</t>
  </si>
  <si>
    <t>Input XOR</t>
  </si>
  <si>
    <t>Data validation</t>
  </si>
  <si>
    <t>Result:</t>
  </si>
  <si>
    <t>CRC Result (Hex)</t>
  </si>
  <si>
    <r>
      <rPr>
        <u/>
        <sz val="10"/>
        <rFont val="Arial"/>
        <family val="2"/>
      </rPr>
      <t xml:space="preserve">For any futher assistance on this tool, please post your question in the following forum - </t>
    </r>
    <r>
      <rPr>
        <b/>
        <u/>
        <sz val="10"/>
        <color theme="10"/>
        <rFont val="Arial"/>
        <family val="2"/>
      </rPr>
      <t>E2E Precision Data Converters Forum</t>
    </r>
  </si>
  <si>
    <t>CRC Polynomial</t>
  </si>
  <si>
    <t>Cycle #</t>
  </si>
  <si>
    <t>Hex Data (1 to 40 bytes)</t>
  </si>
  <si>
    <t>HEX</t>
  </si>
  <si>
    <t>Initial Seed</t>
  </si>
  <si>
    <t>Data Bit</t>
  </si>
  <si>
    <t>Data MSB</t>
  </si>
  <si>
    <t>DEC</t>
  </si>
  <si>
    <t>Num Bits</t>
  </si>
  <si>
    <t>CRC Result:</t>
  </si>
  <si>
    <t>CRC Types</t>
  </si>
  <si>
    <t>Hex Value</t>
  </si>
  <si>
    <t>Char #</t>
  </si>
  <si>
    <t>Data Length</t>
  </si>
  <si>
    <t>Input:</t>
  </si>
  <si>
    <r>
      <t>←</t>
    </r>
    <r>
      <rPr>
        <sz val="11.5"/>
        <color theme="0" tint="-0.499984740745262"/>
        <rFont val="Arial"/>
        <family val="2"/>
      </rPr>
      <t xml:space="preserve"> </t>
    </r>
    <r>
      <rPr>
        <sz val="10"/>
        <color theme="0" tint="-0.499984740745262"/>
        <rFont val="Arial"/>
        <family val="2"/>
      </rPr>
      <t>Each row represents shifting the next data bit into the CRC register ←</t>
    </r>
  </si>
  <si>
    <t>CRC Polynomial  =</t>
  </si>
  <si>
    <t>ADS7066</t>
  </si>
  <si>
    <t>http://www.ti.com/lit/gpn/ads7066</t>
  </si>
  <si>
    <t>2. Use the "Legend" on each worksheet for guidance. The required inputs and calculated results typically follow the convention below:</t>
  </si>
  <si>
    <t>CRC-8-CCITT (0x07)</t>
  </si>
  <si>
    <t>Hex Data Command (without the prefix or postfix)</t>
  </si>
  <si>
    <r>
      <rPr>
        <b/>
        <sz val="11"/>
        <rFont val="Calibri"/>
        <family val="2"/>
        <scheme val="minor"/>
      </rPr>
      <t xml:space="preserve">↓  </t>
    </r>
    <r>
      <rPr>
        <b/>
        <i/>
        <sz val="11"/>
        <rFont val="Calibri"/>
        <family val="2"/>
        <scheme val="minor"/>
      </rPr>
      <t>Calculation  ↓</t>
    </r>
  </si>
  <si>
    <t>00003881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</si>
</sst>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MSB&quot;"/>
    <numFmt numFmtId="165" formatCode="&quot;LSB&quot;"/>
  </numFmts>
  <fonts count="26" x14ac:knownFonts="1">
    <font>
      <sz val="11"/>
      <color theme="1"/>
      <name val="Calibri"/>
      <family val="2"/>
      <scheme val="minor"/>
    </font>
    <font>
      <i/>
      <sz val="11"/>
      <color rgb="FF7F7F7F"/>
      <name val="Calibri"/>
      <family val="2"/>
      <scheme val="minor"/>
    </font>
    <font>
      <u/>
      <sz val="11"/>
      <color theme="10"/>
      <name val="Calibri"/>
      <family val="2"/>
      <scheme val="minor"/>
    </font>
    <font>
      <sz val="11"/>
      <color theme="1"/>
      <name val="Calibri"/>
      <family val="2"/>
      <scheme val="minor"/>
    </font>
    <font>
      <sz val="11"/>
      <color theme="1"/>
      <name val="Arial"/>
      <family val="2"/>
    </font>
    <font>
      <b/>
      <u/>
      <sz val="11"/>
      <color theme="10"/>
      <name val="Arial"/>
      <family val="2"/>
    </font>
    <font>
      <b/>
      <sz val="11"/>
      <color theme="1"/>
      <name val="Arial"/>
      <family val="2"/>
    </font>
    <font>
      <b/>
      <sz val="10"/>
      <color theme="1"/>
      <name val="Arial"/>
      <family val="2"/>
    </font>
    <font>
      <i/>
      <sz val="10"/>
      <color theme="1"/>
      <name val="Arial"/>
      <family val="2"/>
    </font>
    <font>
      <sz val="10"/>
      <color theme="1"/>
      <name val="Arial"/>
      <family val="2"/>
    </font>
    <font>
      <b/>
      <u/>
      <sz val="11"/>
      <color theme="10"/>
      <name val="Calibri"/>
      <family val="2"/>
      <scheme val="minor"/>
    </font>
    <font>
      <b/>
      <u/>
      <sz val="10"/>
      <color theme="10"/>
      <name val="Arial"/>
      <family val="2"/>
    </font>
    <font>
      <b/>
      <i/>
      <sz val="10"/>
      <color theme="1"/>
      <name val="Arial"/>
      <family val="2"/>
    </font>
    <font>
      <i/>
      <sz val="10"/>
      <name val="Arial"/>
      <family val="2"/>
    </font>
    <font>
      <sz val="10"/>
      <color theme="0"/>
      <name val="Arial"/>
      <family val="2"/>
    </font>
    <font>
      <sz val="10"/>
      <name val="Arial"/>
      <family val="2"/>
    </font>
    <font>
      <b/>
      <sz val="10"/>
      <color theme="0"/>
      <name val="Arial"/>
      <family val="2"/>
    </font>
    <font>
      <u/>
      <sz val="10"/>
      <color theme="10"/>
      <name val="Arial"/>
      <family val="2"/>
    </font>
    <font>
      <u/>
      <sz val="10"/>
      <name val="Arial"/>
      <family val="2"/>
    </font>
    <font>
      <i/>
      <sz val="10"/>
      <color theme="0"/>
      <name val="Arial"/>
      <family val="2"/>
    </font>
    <font>
      <sz val="10"/>
      <color theme="0" tint="-0.14999847407452621"/>
      <name val="Arial"/>
      <family val="2"/>
    </font>
    <font>
      <i/>
      <sz val="10"/>
      <color theme="0" tint="-0.499984740745262"/>
      <name val="Arial"/>
      <family val="2"/>
    </font>
    <font>
      <sz val="10"/>
      <color theme="0" tint="-0.499984740745262"/>
      <name val="Arial"/>
      <family val="2"/>
    </font>
    <font>
      <sz val="11.5"/>
      <color theme="0" tint="-0.499984740745262"/>
      <name val="Arial"/>
      <family val="2"/>
    </font>
    <font>
      <b/>
      <i/>
      <sz val="11"/>
      <name val="Calibri"/>
      <family val="2"/>
      <scheme val="minor"/>
    </font>
    <font>
      <b/>
      <sz val="11"/>
      <name val="Calibri"/>
      <family val="2"/>
      <scheme val="minor"/>
    </font>
  </fonts>
  <fills count="14">
    <fill>
      <patternFill patternType="none"/>
    </fill>
    <fill>
      <patternFill patternType="gray125"/>
    </fill>
    <fill>
      <patternFill patternType="solid">
        <fgColor rgb="FFDE0000"/>
        <bgColor indexed="64"/>
      </patternFill>
    </fill>
    <fill>
      <patternFill patternType="solid">
        <fgColor theme="1"/>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0.34998626667073579"/>
        <bgColor indexed="64"/>
      </patternFill>
    </fill>
  </fills>
  <borders count="4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thin">
        <color indexed="64"/>
      </top>
      <bottom/>
      <diagonal/>
    </border>
    <border>
      <left/>
      <right style="thin">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right/>
      <top style="double">
        <color indexed="64"/>
      </top>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cellStyleXfs>
  <cellXfs count="114">
    <xf numFmtId="0" fontId="0" fillId="0" borderId="0" xfId="0"/>
    <xf numFmtId="0" fontId="4" fillId="0" borderId="0" xfId="0" applyFont="1"/>
    <xf numFmtId="0" fontId="5" fillId="0" borderId="0" xfId="2" applyFont="1" applyFill="1" applyBorder="1" applyAlignment="1">
      <alignment vertical="center"/>
    </xf>
    <xf numFmtId="0" fontId="4" fillId="0" borderId="0" xfId="0" applyFont="1" applyAlignment="1">
      <alignment horizontal="center"/>
    </xf>
    <xf numFmtId="0" fontId="4" fillId="0" borderId="0" xfId="0" applyFont="1" applyAlignment="1">
      <alignment horizontal="left"/>
    </xf>
    <xf numFmtId="0" fontId="5" fillId="0" borderId="0" xfId="2" applyFont="1" applyFill="1" applyBorder="1" applyAlignment="1" applyProtection="1">
      <alignment vertical="center"/>
    </xf>
    <xf numFmtId="0" fontId="4" fillId="0" borderId="0" xfId="0" applyFont="1" applyAlignment="1">
      <alignment horizontal="right"/>
    </xf>
    <xf numFmtId="0" fontId="5" fillId="0" borderId="0" xfId="2" applyFont="1" applyFill="1" applyBorder="1" applyAlignment="1" applyProtection="1">
      <alignment horizontal="center" vertical="center"/>
    </xf>
    <xf numFmtId="0" fontId="9" fillId="0" borderId="0" xfId="0" applyFont="1"/>
    <xf numFmtId="0" fontId="9" fillId="5" borderId="5" xfId="0" applyFont="1" applyFill="1" applyBorder="1" applyAlignment="1">
      <alignment horizontal="center"/>
    </xf>
    <xf numFmtId="0" fontId="9" fillId="6" borderId="5" xfId="0" applyFont="1" applyFill="1" applyBorder="1" applyAlignment="1">
      <alignment horizontal="center"/>
    </xf>
    <xf numFmtId="0" fontId="7" fillId="0" borderId="0" xfId="0" applyFont="1" applyAlignment="1">
      <alignment horizontal="center"/>
    </xf>
    <xf numFmtId="0" fontId="7" fillId="0" borderId="0" xfId="0" applyFont="1" applyAlignment="1">
      <alignment horizontal="left"/>
    </xf>
    <xf numFmtId="0" fontId="11" fillId="0" borderId="0" xfId="2" applyFont="1" applyFill="1" applyBorder="1" applyAlignment="1">
      <alignment vertical="center"/>
    </xf>
    <xf numFmtId="0" fontId="11" fillId="0" borderId="0" xfId="2" applyFont="1" applyFill="1" applyBorder="1" applyAlignment="1">
      <alignment horizontal="right" vertical="center"/>
    </xf>
    <xf numFmtId="0" fontId="9" fillId="0" borderId="0" xfId="0" applyFont="1" applyAlignment="1">
      <alignment horizontal="center"/>
    </xf>
    <xf numFmtId="0" fontId="15" fillId="0" borderId="0" xfId="0" applyFont="1"/>
    <xf numFmtId="0" fontId="16" fillId="3" borderId="0" xfId="0" applyFont="1" applyFill="1" applyAlignment="1">
      <alignment horizontal="center"/>
    </xf>
    <xf numFmtId="0" fontId="7" fillId="0" borderId="0" xfId="0" quotePrefix="1" applyFont="1" applyAlignment="1">
      <alignment vertical="center"/>
    </xf>
    <xf numFmtId="0" fontId="4" fillId="0" borderId="5" xfId="0" applyFont="1" applyBorder="1"/>
    <xf numFmtId="0" fontId="7" fillId="7" borderId="7" xfId="0" applyFont="1" applyFill="1" applyBorder="1" applyAlignment="1">
      <alignment horizontal="center" vertical="center"/>
    </xf>
    <xf numFmtId="0" fontId="8" fillId="0" borderId="5" xfId="0" applyFont="1" applyBorder="1" applyAlignment="1">
      <alignment horizontal="center"/>
    </xf>
    <xf numFmtId="0" fontId="8" fillId="0" borderId="8" xfId="0" applyFont="1" applyBorder="1" applyAlignment="1">
      <alignment horizontal="center"/>
    </xf>
    <xf numFmtId="0" fontId="8" fillId="12" borderId="5" xfId="0" applyFont="1" applyFill="1" applyBorder="1" applyAlignment="1">
      <alignment horizontal="center"/>
    </xf>
    <xf numFmtId="0" fontId="14" fillId="10" borderId="30" xfId="0" applyFont="1" applyFill="1" applyBorder="1" applyAlignment="1">
      <alignment horizontal="center"/>
    </xf>
    <xf numFmtId="0" fontId="14" fillId="10" borderId="23" xfId="0" applyFont="1" applyFill="1" applyBorder="1" applyAlignment="1">
      <alignment horizontal="center"/>
    </xf>
    <xf numFmtId="0" fontId="8" fillId="11" borderId="28" xfId="0" applyFont="1" applyFill="1" applyBorder="1" applyAlignment="1">
      <alignment horizontal="center"/>
    </xf>
    <xf numFmtId="0" fontId="14" fillId="10" borderId="37" xfId="0" applyFont="1" applyFill="1" applyBorder="1" applyAlignment="1">
      <alignment horizontal="center"/>
    </xf>
    <xf numFmtId="0" fontId="8" fillId="11" borderId="21" xfId="0" applyFont="1" applyFill="1" applyBorder="1" applyAlignment="1">
      <alignment horizontal="center"/>
    </xf>
    <xf numFmtId="0" fontId="8" fillId="11" borderId="11" xfId="0" applyFont="1" applyFill="1" applyBorder="1" applyAlignment="1">
      <alignment horizontal="center"/>
    </xf>
    <xf numFmtId="0" fontId="8" fillId="11" borderId="38" xfId="0" applyFont="1" applyFill="1" applyBorder="1" applyAlignment="1">
      <alignment horizontal="center"/>
    </xf>
    <xf numFmtId="0" fontId="19" fillId="10" borderId="3" xfId="0" applyFont="1" applyFill="1" applyBorder="1" applyAlignment="1">
      <alignment horizontal="center" vertical="center"/>
    </xf>
    <xf numFmtId="0" fontId="8" fillId="11" borderId="13" xfId="0" applyFont="1" applyFill="1" applyBorder="1" applyAlignment="1">
      <alignment horizontal="center"/>
    </xf>
    <xf numFmtId="0" fontId="8" fillId="12" borderId="14" xfId="0" applyFont="1" applyFill="1" applyBorder="1" applyAlignment="1">
      <alignment horizontal="center"/>
    </xf>
    <xf numFmtId="0" fontId="8" fillId="0" borderId="14" xfId="0" applyFont="1" applyBorder="1" applyAlignment="1">
      <alignment horizontal="center"/>
    </xf>
    <xf numFmtId="0" fontId="8" fillId="0" borderId="17" xfId="0" applyFont="1" applyBorder="1" applyAlignment="1">
      <alignment horizontal="center"/>
    </xf>
    <xf numFmtId="0" fontId="8" fillId="0" borderId="22" xfId="0" applyFont="1" applyBorder="1" applyAlignment="1">
      <alignment horizontal="center"/>
    </xf>
    <xf numFmtId="0" fontId="8" fillId="12" borderId="8" xfId="0" applyFont="1" applyFill="1" applyBorder="1" applyAlignment="1">
      <alignment horizontal="center"/>
    </xf>
    <xf numFmtId="0" fontId="8" fillId="0" borderId="18" xfId="0" applyFont="1" applyBorder="1" applyAlignment="1">
      <alignment horizontal="center"/>
    </xf>
    <xf numFmtId="0" fontId="20" fillId="13" borderId="15" xfId="0" applyFont="1" applyFill="1" applyBorder="1" applyAlignment="1">
      <alignment horizontal="center" vertical="center"/>
    </xf>
    <xf numFmtId="165" fontId="14" fillId="10" borderId="29" xfId="0" applyNumberFormat="1" applyFont="1" applyFill="1" applyBorder="1" applyAlignment="1">
      <alignment horizontal="center" vertical="center" textRotation="90"/>
    </xf>
    <xf numFmtId="0" fontId="15" fillId="9" borderId="24" xfId="0" applyFont="1" applyFill="1" applyBorder="1" applyAlignment="1">
      <alignment horizontal="center"/>
    </xf>
    <xf numFmtId="0" fontId="15" fillId="9" borderId="30" xfId="0" applyFont="1" applyFill="1" applyBorder="1" applyAlignment="1">
      <alignment horizontal="center"/>
    </xf>
    <xf numFmtId="0" fontId="15" fillId="9" borderId="23" xfId="0" applyFont="1" applyFill="1" applyBorder="1" applyAlignment="1">
      <alignment horizontal="center"/>
    </xf>
    <xf numFmtId="0" fontId="8" fillId="9" borderId="17" xfId="0" applyFont="1" applyFill="1" applyBorder="1" applyAlignment="1">
      <alignment horizontal="center"/>
    </xf>
    <xf numFmtId="0" fontId="8" fillId="9" borderId="22" xfId="0" applyFont="1" applyFill="1" applyBorder="1" applyAlignment="1">
      <alignment horizontal="center"/>
    </xf>
    <xf numFmtId="0" fontId="8" fillId="9" borderId="18" xfId="0" applyFont="1" applyFill="1" applyBorder="1" applyAlignment="1">
      <alignment horizontal="center"/>
    </xf>
    <xf numFmtId="164" fontId="14" fillId="10" borderId="33" xfId="0" applyNumberFormat="1" applyFont="1" applyFill="1" applyBorder="1" applyAlignment="1">
      <alignment horizontal="center" vertical="center" textRotation="90"/>
    </xf>
    <xf numFmtId="0" fontId="8" fillId="4" borderId="13" xfId="0" applyFont="1" applyFill="1" applyBorder="1" applyAlignment="1">
      <alignment horizontal="center"/>
    </xf>
    <xf numFmtId="0" fontId="8" fillId="0" borderId="21" xfId="0" applyFont="1" applyBorder="1" applyAlignment="1">
      <alignment horizontal="center"/>
    </xf>
    <xf numFmtId="0" fontId="8" fillId="4" borderId="21" xfId="0" applyFont="1" applyFill="1" applyBorder="1" applyAlignment="1">
      <alignment horizontal="center"/>
    </xf>
    <xf numFmtId="0" fontId="8" fillId="0" borderId="11" xfId="0" applyFont="1" applyBorder="1" applyAlignment="1">
      <alignment horizontal="center"/>
    </xf>
    <xf numFmtId="0" fontId="21" fillId="0" borderId="0" xfId="0" applyFont="1" applyAlignment="1">
      <alignment vertical="center" textRotation="90"/>
    </xf>
    <xf numFmtId="0" fontId="9" fillId="0" borderId="5" xfId="0" applyFont="1" applyBorder="1"/>
    <xf numFmtId="0" fontId="9" fillId="7" borderId="36" xfId="0" applyFont="1" applyFill="1" applyBorder="1" applyAlignment="1">
      <alignment horizontal="center" vertical="center"/>
    </xf>
    <xf numFmtId="0" fontId="7" fillId="7" borderId="30" xfId="0" applyFont="1" applyFill="1" applyBorder="1" applyAlignment="1">
      <alignment horizontal="center" vertical="center"/>
    </xf>
    <xf numFmtId="0" fontId="8" fillId="0" borderId="0" xfId="0" quotePrefix="1" applyFont="1" applyAlignment="1">
      <alignment horizontal="right"/>
    </xf>
    <xf numFmtId="0" fontId="14" fillId="0" borderId="0" xfId="0" applyFont="1" applyAlignment="1">
      <alignment horizontal="center" vertical="center"/>
    </xf>
    <xf numFmtId="0" fontId="9" fillId="0" borderId="6" xfId="0" applyFont="1" applyBorder="1" applyAlignment="1">
      <alignment horizontal="left" vertical="center"/>
    </xf>
    <xf numFmtId="0" fontId="14" fillId="0" borderId="0" xfId="0" applyFont="1" applyAlignment="1">
      <alignment horizontal="center"/>
    </xf>
    <xf numFmtId="0" fontId="9" fillId="0" borderId="12" xfId="0" applyFont="1" applyBorder="1" applyAlignment="1">
      <alignment horizontal="center"/>
    </xf>
    <xf numFmtId="0" fontId="9" fillId="0" borderId="34" xfId="0" applyFont="1" applyBorder="1" applyAlignment="1">
      <alignment horizontal="center"/>
    </xf>
    <xf numFmtId="0" fontId="11" fillId="0" borderId="0" xfId="2" applyFont="1" applyFill="1" applyBorder="1" applyAlignment="1">
      <alignment horizontal="center" vertical="center"/>
    </xf>
    <xf numFmtId="0" fontId="4" fillId="0" borderId="20" xfId="0" applyFont="1" applyBorder="1"/>
    <xf numFmtId="0" fontId="6" fillId="0" borderId="20" xfId="0" applyFont="1" applyBorder="1"/>
    <xf numFmtId="0" fontId="0" fillId="0" borderId="20" xfId="0" applyBorder="1"/>
    <xf numFmtId="0" fontId="4" fillId="0" borderId="20" xfId="0" applyFont="1" applyBorder="1" applyAlignment="1">
      <alignment horizontal="center"/>
    </xf>
    <xf numFmtId="0" fontId="13" fillId="0" borderId="39" xfId="1" applyFont="1" applyFill="1" applyBorder="1" applyAlignment="1" applyProtection="1">
      <alignment horizontal="center"/>
    </xf>
    <xf numFmtId="0" fontId="12" fillId="8" borderId="5" xfId="0" applyFont="1" applyFill="1" applyBorder="1" applyAlignment="1">
      <alignment horizontal="center"/>
    </xf>
    <xf numFmtId="0" fontId="12" fillId="8" borderId="28" xfId="0" applyFont="1" applyFill="1" applyBorder="1" applyAlignment="1">
      <alignment horizontal="center"/>
    </xf>
    <xf numFmtId="0" fontId="12" fillId="8" borderId="25" xfId="0" applyFont="1" applyFill="1" applyBorder="1" applyAlignment="1">
      <alignment horizontal="center"/>
    </xf>
    <xf numFmtId="0" fontId="9" fillId="7" borderId="6" xfId="0" applyFont="1" applyFill="1" applyBorder="1" applyAlignment="1">
      <alignment horizontal="center" vertical="center"/>
    </xf>
    <xf numFmtId="0" fontId="9" fillId="7" borderId="32" xfId="0" applyFont="1" applyFill="1" applyBorder="1" applyAlignment="1">
      <alignment horizontal="center" vertical="center"/>
    </xf>
    <xf numFmtId="0" fontId="4" fillId="0" borderId="0" xfId="0" applyFont="1" applyAlignment="1">
      <alignment horizontal="center"/>
    </xf>
    <xf numFmtId="0" fontId="4" fillId="0" borderId="10" xfId="0" applyFont="1" applyBorder="1" applyAlignment="1">
      <alignment horizontal="center"/>
    </xf>
    <xf numFmtId="0" fontId="4" fillId="2" borderId="0" xfId="0" applyFont="1" applyFill="1" applyAlignment="1">
      <alignment horizontal="center"/>
    </xf>
    <xf numFmtId="0" fontId="24" fillId="0" borderId="20" xfId="1" applyFont="1" applyFill="1" applyBorder="1" applyAlignment="1" applyProtection="1">
      <alignment horizontal="center"/>
    </xf>
    <xf numFmtId="0" fontId="9" fillId="0" borderId="5" xfId="0" applyFont="1" applyBorder="1"/>
    <xf numFmtId="0" fontId="21" fillId="0" borderId="4" xfId="0" applyFont="1" applyBorder="1" applyAlignment="1">
      <alignment horizontal="center"/>
    </xf>
    <xf numFmtId="0" fontId="22" fillId="0" borderId="31" xfId="0" applyFont="1" applyBorder="1" applyAlignment="1">
      <alignment horizontal="right" vertical="center" textRotation="90"/>
    </xf>
    <xf numFmtId="0" fontId="22" fillId="0" borderId="0" xfId="0" applyFont="1" applyAlignment="1">
      <alignment horizontal="right" vertical="center" textRotation="90"/>
    </xf>
    <xf numFmtId="0" fontId="7" fillId="7" borderId="27" xfId="0" applyFont="1" applyFill="1" applyBorder="1" applyAlignment="1">
      <alignment horizontal="center" vertical="center"/>
    </xf>
    <xf numFmtId="0" fontId="7" fillId="7" borderId="36" xfId="0" applyFont="1" applyFill="1" applyBorder="1" applyAlignment="1">
      <alignment horizontal="center" vertical="center"/>
    </xf>
    <xf numFmtId="0" fontId="7" fillId="6" borderId="36" xfId="0" applyFont="1" applyFill="1" applyBorder="1" applyAlignment="1">
      <alignment horizontal="center" vertical="center"/>
    </xf>
    <xf numFmtId="0" fontId="7" fillId="6" borderId="26" xfId="0" applyFont="1" applyFill="1" applyBorder="1" applyAlignment="1">
      <alignment horizontal="center" vertical="center"/>
    </xf>
    <xf numFmtId="0" fontId="8" fillId="11" borderId="13" xfId="0" applyFont="1" applyFill="1" applyBorder="1" applyAlignment="1">
      <alignment horizontal="center" vertical="center" textRotation="90"/>
    </xf>
    <xf numFmtId="0" fontId="8" fillId="11" borderId="11" xfId="0" applyFont="1" applyFill="1" applyBorder="1" applyAlignment="1">
      <alignment horizontal="center" vertical="center" textRotation="90"/>
    </xf>
    <xf numFmtId="0" fontId="8" fillId="9" borderId="17" xfId="0" applyFont="1" applyFill="1" applyBorder="1" applyAlignment="1">
      <alignment horizontal="center" vertical="center" textRotation="90"/>
    </xf>
    <xf numFmtId="0" fontId="8" fillId="9" borderId="18" xfId="0" applyFont="1" applyFill="1" applyBorder="1" applyAlignment="1">
      <alignment horizontal="center" vertical="center" textRotation="90"/>
    </xf>
    <xf numFmtId="0" fontId="8" fillId="12" borderId="14" xfId="0" applyFont="1" applyFill="1" applyBorder="1" applyAlignment="1">
      <alignment horizontal="center" vertical="center" textRotation="90"/>
    </xf>
    <xf numFmtId="0" fontId="8" fillId="12" borderId="8" xfId="0" applyFont="1" applyFill="1" applyBorder="1" applyAlignment="1">
      <alignment horizontal="center" vertical="center" textRotation="90"/>
    </xf>
    <xf numFmtId="0" fontId="9" fillId="7" borderId="24" xfId="0" applyFont="1" applyFill="1" applyBorder="1" applyAlignment="1">
      <alignment horizontal="center" vertical="center"/>
    </xf>
    <xf numFmtId="0" fontId="9" fillId="7" borderId="30" xfId="0" applyFont="1" applyFill="1" applyBorder="1" applyAlignment="1">
      <alignment horizontal="center" vertical="center"/>
    </xf>
    <xf numFmtId="0" fontId="15" fillId="6" borderId="30" xfId="3" quotePrefix="1" applyNumberFormat="1" applyFont="1" applyFill="1" applyBorder="1" applyAlignment="1" applyProtection="1">
      <alignment horizontal="center" vertical="center"/>
    </xf>
    <xf numFmtId="0" fontId="15" fillId="6" borderId="23" xfId="3" quotePrefix="1" applyNumberFormat="1" applyFont="1" applyFill="1" applyBorder="1" applyAlignment="1" applyProtection="1">
      <alignment horizontal="center" vertical="center"/>
    </xf>
    <xf numFmtId="49" fontId="9" fillId="5" borderId="35" xfId="3" quotePrefix="1" applyNumberFormat="1" applyFont="1" applyFill="1" applyBorder="1" applyAlignment="1" applyProtection="1">
      <alignment horizontal="center" vertical="center"/>
      <protection locked="0"/>
    </xf>
    <xf numFmtId="49" fontId="9" fillId="5" borderId="7" xfId="3" quotePrefix="1" applyNumberFormat="1" applyFont="1" applyFill="1" applyBorder="1" applyAlignment="1" applyProtection="1">
      <alignment horizontal="center" vertical="center"/>
      <protection locked="0"/>
    </xf>
    <xf numFmtId="49" fontId="9" fillId="5" borderId="9" xfId="3" quotePrefix="1" applyNumberFormat="1" applyFont="1" applyFill="1" applyBorder="1" applyAlignment="1" applyProtection="1">
      <alignment horizontal="center" vertical="center"/>
      <protection locked="0"/>
    </xf>
    <xf numFmtId="0" fontId="8" fillId="0" borderId="13" xfId="0" applyFont="1" applyBorder="1" applyAlignment="1">
      <alignment horizontal="center" vertical="center" textRotation="90"/>
    </xf>
    <xf numFmtId="0" fontId="8" fillId="0" borderId="19" xfId="0" applyFont="1" applyBorder="1" applyAlignment="1">
      <alignment horizontal="center" vertical="center" textRotation="90"/>
    </xf>
    <xf numFmtId="0" fontId="12" fillId="8" borderId="1" xfId="0" applyFont="1" applyFill="1" applyBorder="1" applyAlignment="1">
      <alignment horizontal="center" vertical="center" wrapText="1"/>
    </xf>
    <xf numFmtId="0" fontId="12" fillId="8" borderId="16" xfId="0" applyFont="1" applyFill="1" applyBorder="1" applyAlignment="1">
      <alignment horizontal="center" vertical="center" wrapText="1"/>
    </xf>
    <xf numFmtId="0" fontId="12" fillId="8" borderId="2" xfId="0" applyFont="1" applyFill="1" applyBorder="1" applyAlignment="1">
      <alignment horizontal="center" vertical="center" wrapText="1"/>
    </xf>
    <xf numFmtId="0" fontId="0" fillId="0" borderId="0" xfId="0" applyAlignment="1">
      <alignment horizontal="center"/>
    </xf>
    <xf numFmtId="0" fontId="0" fillId="2" borderId="0" xfId="0" applyFill="1" applyAlignment="1">
      <alignment horizontal="center"/>
    </xf>
    <xf numFmtId="0" fontId="17" fillId="0" borderId="0" xfId="2" applyFont="1" applyFill="1" applyAlignment="1">
      <alignment horizontal="left"/>
    </xf>
    <xf numFmtId="0" fontId="9" fillId="5" borderId="5" xfId="0" applyFont="1" applyFill="1" applyBorder="1" applyAlignment="1">
      <alignment horizontal="center" vertical="center"/>
    </xf>
    <xf numFmtId="0" fontId="9" fillId="6" borderId="5" xfId="0" applyFont="1" applyFill="1" applyBorder="1" applyAlignment="1">
      <alignment horizontal="center" vertical="center"/>
    </xf>
    <xf numFmtId="0" fontId="7" fillId="0" borderId="0" xfId="0" applyFont="1" applyAlignment="1">
      <alignment horizontal="left" vertical="center"/>
    </xf>
    <xf numFmtId="0" fontId="9" fillId="0" borderId="0" xfId="0" applyFont="1" applyAlignment="1">
      <alignment horizontal="left"/>
    </xf>
    <xf numFmtId="0" fontId="7" fillId="0" borderId="0" xfId="0" applyFont="1" applyAlignment="1">
      <alignment horizontal="center"/>
    </xf>
    <xf numFmtId="0" fontId="10" fillId="0" borderId="0" xfId="2" applyFont="1" applyFill="1" applyAlignment="1">
      <alignment horizontal="center"/>
    </xf>
    <xf numFmtId="0" fontId="4" fillId="0" borderId="0" xfId="0" applyFont="1" applyAlignment="1">
      <alignment wrapText="1"/>
    </xf>
    <xf numFmtId="0" fontId="16" fillId="3" borderId="0" xfId="0" applyFont="1" applyFill="1" applyAlignment="1">
      <alignment horizontal="left"/>
    </xf>
  </cellXfs>
  <cellStyles count="4">
    <cellStyle name="Comma" xfId="3" builtinId="3"/>
    <cellStyle name="Explanatory Text" xfId="1" builtinId="53"/>
    <cellStyle name="Hyperlink" xfId="2" builtinId="8"/>
    <cellStyle name="Normal" xfId="0" builtinId="0"/>
  </cellStyles>
  <dxfs count="4">
    <dxf>
      <font>
        <color theme="1"/>
      </font>
      <border>
        <left/>
        <right/>
        <top style="thin">
          <color auto="1"/>
        </top>
        <bottom style="thin">
          <color auto="1"/>
        </bottom>
      </border>
    </dxf>
    <dxf>
      <fill>
        <patternFill>
          <bgColor rgb="FF00B0F0"/>
        </patternFill>
      </fill>
    </dxf>
    <dxf>
      <fill>
        <patternFill>
          <bgColor theme="7" tint="0.79998168889431442"/>
        </patternFill>
      </fill>
    </dxf>
    <dxf>
      <fill>
        <patternFill>
          <bgColor theme="7" tint="0.39994506668294322"/>
        </patternFill>
      </fill>
    </dxf>
  </dxfs>
  <tableStyles count="0" defaultTableStyle="TableStyleMedium2" defaultPivotStyle="PivotStyleLight16"/>
  <colors>
    <mruColors>
      <color rgb="FFCCFFCC"/>
      <color rgb="FF3399FF"/>
      <color rgb="FFFFFFCC"/>
      <color rgb="FFDE0000"/>
      <color rgb="FFAA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e2e.ti.com/" TargetMode="External"/><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1.gif"/><Relationship Id="rId1" Type="http://schemas.openxmlformats.org/officeDocument/2006/relationships/hyperlink" Target="http://www.ti.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152400</xdr:rowOff>
    </xdr:from>
    <xdr:to>
      <xdr:col>5</xdr:col>
      <xdr:colOff>296518</xdr:colOff>
      <xdr:row>2</xdr:row>
      <xdr:rowOff>66626</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41412</xdr:colOff>
      <xdr:row>0</xdr:row>
      <xdr:rowOff>85725</xdr:rowOff>
    </xdr:from>
    <xdr:ext cx="5972175" cy="381708"/>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716695" y="85725"/>
          <a:ext cx="5972175"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ADS7066 CRC Calculation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152400</xdr:rowOff>
    </xdr:from>
    <xdr:to>
      <xdr:col>4</xdr:col>
      <xdr:colOff>219075</xdr:colOff>
      <xdr:row>2</xdr:row>
      <xdr:rowOff>66626</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561975</xdr:colOff>
      <xdr:row>0</xdr:row>
      <xdr:rowOff>85725</xdr:rowOff>
    </xdr:from>
    <xdr:ext cx="3752850" cy="381708"/>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219575" y="85725"/>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How to use this tool...</a:t>
          </a:r>
        </a:p>
      </xdr:txBody>
    </xdr:sp>
    <xdr:clientData/>
  </xdr:oneCellAnchor>
  <xdr:oneCellAnchor>
    <xdr:from>
      <xdr:col>0</xdr:col>
      <xdr:colOff>47625</xdr:colOff>
      <xdr:row>5</xdr:row>
      <xdr:rowOff>0</xdr:rowOff>
    </xdr:from>
    <xdr:ext cx="184731" cy="264560"/>
    <xdr:sp macro="" textlink="">
      <xdr:nvSpPr>
        <xdr:cNvPr id="5" name="TextBox 4">
          <a:hlinkClick xmlns:r="http://schemas.openxmlformats.org/officeDocument/2006/relationships" r:id="rId3"/>
          <a:extLst>
            <a:ext uri="{FF2B5EF4-FFF2-40B4-BE49-F238E27FC236}">
              <a16:creationId xmlns:a16="http://schemas.microsoft.com/office/drawing/2014/main" id="{00000000-0008-0000-0100-000005000000}"/>
            </a:ext>
          </a:extLst>
        </xdr:cNvPr>
        <xdr:cNvSpPr txBox="1"/>
      </xdr:nvSpPr>
      <xdr:spPr>
        <a:xfrm>
          <a:off x="47625" y="1000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600075</xdr:colOff>
      <xdr:row>2</xdr:row>
      <xdr:rowOff>85676</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353377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323850</xdr:colOff>
      <xdr:row>1</xdr:row>
      <xdr:rowOff>28575</xdr:rowOff>
    </xdr:from>
    <xdr:ext cx="4719497" cy="254557"/>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200-000004000000}"/>
            </a:ext>
          </a:extLst>
        </xdr:cNvPr>
        <xdr:cNvSpPr txBox="1"/>
      </xdr:nvSpPr>
      <xdr:spPr>
        <a:xfrm>
          <a:off x="6858000" y="200025"/>
          <a:ext cx="471949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2020</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6</xdr:row>
      <xdr:rowOff>47623</xdr:rowOff>
    </xdr:from>
    <xdr:ext cx="11229977" cy="4086227"/>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95247" y="1114423"/>
          <a:ext cx="11229977" cy="4086227"/>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latin typeface="Arial" panose="020B0604020202020204" pitchFamily="34" charset="0"/>
              <a:cs typeface="Arial" panose="020B0604020202020204" pitchFamily="34" charset="0"/>
            </a:rPr>
            <a:t>LICENSE INFORMATION:</a:t>
          </a:r>
        </a:p>
        <a:p>
          <a:r>
            <a:rPr lang="en-US" sz="900">
              <a:solidFill>
                <a:schemeClr val="tx1"/>
              </a:solidFill>
              <a:effectLst/>
              <a:latin typeface="Arial" panose="020B0604020202020204" pitchFamily="34" charset="0"/>
              <a:ea typeface="+mn-ea"/>
              <a:cs typeface="Arial" panose="020B0604020202020204" pitchFamily="34" charset="0"/>
            </a:rPr>
            <a:t>Copyright (c) 2019 Texas Instruments Incorporated</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All rights reserved not granted herein.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Limited License.  </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Redistributions must preserve existing copyright notices and reproduce this license (including the above copyright notice and the disclaimer and (if applicable) source code license limitations below) in the documentation and/or other materials provided with the distribution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 and use in binary form, without modification,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No reverse engineering, decompilation, or disassembly of this software is permitted with respect to any software provided in binary form. </a:t>
          </a:r>
        </a:p>
        <a:p>
          <a:r>
            <a:rPr lang="en-US" sz="900">
              <a:solidFill>
                <a:schemeClr val="tx1"/>
              </a:solidFill>
              <a:effectLst/>
              <a:latin typeface="Arial" panose="020B0604020202020204" pitchFamily="34" charset="0"/>
              <a:ea typeface="+mn-ea"/>
              <a:cs typeface="Arial" panose="020B0604020202020204" pitchFamily="34" charset="0"/>
            </a:rPr>
            <a:t>*	Any redistribution and use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Nothing shall obligate TI to provide you with source code for the software licensed and provided to you in object code.</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If software source code is provided to you, modification and redistribution of the source code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the source code, including any resulting derivative works,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any object code compiled from the source code and any resulting derivative works, are licensed by TI for use only with TI Devices.</a:t>
          </a:r>
        </a:p>
        <a:p>
          <a:endParaRPr lang="en-US" sz="900">
            <a:solidFill>
              <a:schemeClr val="tx1"/>
            </a:solidFill>
            <a:effectLst/>
            <a:latin typeface="Arial" panose="020B0604020202020204" pitchFamily="34" charset="0"/>
            <a:ea typeface="+mn-ea"/>
            <a:cs typeface="Arial" panose="020B0604020202020204" pitchFamily="34" charset="0"/>
          </a:endParaRPr>
        </a:p>
        <a:p>
          <a:r>
            <a:rPr lang="en-US" sz="900">
              <a:solidFill>
                <a:schemeClr val="tx1"/>
              </a:solidFill>
              <a:effectLst/>
              <a:latin typeface="Arial" panose="020B0604020202020204" pitchFamily="34" charset="0"/>
              <a:ea typeface="+mn-ea"/>
              <a:cs typeface="Arial" panose="020B0604020202020204" pitchFamily="34" charset="0"/>
            </a:rPr>
            <a:t>Neither the name of Texas Instruments Incorporated nor the names of its suppliers may be used to endorse or promote products derived from this software without specific prior written permission.</a:t>
          </a:r>
          <a:endParaRPr lang="en-US" sz="1000" b="1">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Arial" panose="020B0604020202020204" pitchFamily="34" charset="0"/>
              <a:cs typeface="Arial" panose="020B0604020202020204" pitchFamily="34" charset="0"/>
            </a:rPr>
            <a:t>DISCLAMER:</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latin typeface="Arial" panose="020B0604020202020204" pitchFamily="34" charset="0"/>
              <a:cs typeface="Arial" panose="020B0604020202020204" pitchFamily="34" charset="0"/>
            </a:rPr>
            <a:t>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a:t>
          </a:r>
        </a:p>
      </xdr:txBody>
    </xdr:sp>
    <xdr:clientData/>
  </xdr:oneCellAnchor>
  <xdr:oneCellAnchor>
    <xdr:from>
      <xdr:col>0</xdr:col>
      <xdr:colOff>95247</xdr:colOff>
      <xdr:row>29</xdr:row>
      <xdr:rowOff>47623</xdr:rowOff>
    </xdr:from>
    <xdr:ext cx="11229977" cy="809627"/>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95247" y="5276848"/>
          <a:ext cx="11229977" cy="80962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IMPORTANT</a:t>
          </a:r>
          <a:r>
            <a:rPr lang="en-US" sz="1100" b="1" baseline="0">
              <a:solidFill>
                <a:schemeClr val="tx1"/>
              </a:solidFill>
              <a:effectLst/>
              <a:latin typeface="+mn-lt"/>
              <a:ea typeface="+mn-ea"/>
              <a:cs typeface="+mn-cs"/>
            </a:rPr>
            <a:t>:   </a:t>
          </a:r>
          <a:endParaRPr lang="en-US" sz="800">
            <a:effectLst/>
          </a:endParaRPr>
        </a:p>
        <a:p>
          <a:r>
            <a:rPr lang="en-US" sz="1100" baseline="0">
              <a:solidFill>
                <a:schemeClr val="tx1"/>
              </a:solidFill>
              <a:effectLst/>
              <a:latin typeface="+mn-lt"/>
              <a:ea typeface="+mn-ea"/>
              <a:cs typeface="+mn-cs"/>
            </a:rPr>
            <a:t>1.  Do not delete this worksheet!</a:t>
          </a:r>
          <a:endParaRPr lang="en-US" sz="800">
            <a:effectLst/>
          </a:endParaRPr>
        </a:p>
        <a:p>
          <a:r>
            <a:rPr lang="en-US" sz="1100" baseline="0">
              <a:solidFill>
                <a:schemeClr val="tx1"/>
              </a:solidFill>
              <a:effectLst/>
              <a:latin typeface="+mn-lt"/>
              <a:ea typeface="+mn-ea"/>
              <a:cs typeface="+mn-cs"/>
            </a:rPr>
            <a:t>2.  Refer to the help tab for additional device information and support.</a:t>
          </a:r>
          <a:endParaRPr lang="en-US" sz="800">
            <a:effectLst/>
          </a:endParaRPr>
        </a:p>
        <a:p>
          <a:pPr eaLnBrk="1" fontAlgn="auto" latinLnBrk="0" hangingPunct="1"/>
          <a:r>
            <a:rPr lang="en-US" sz="1100" baseline="0">
              <a:solidFill>
                <a:schemeClr val="tx1"/>
              </a:solidFill>
              <a:effectLst/>
              <a:latin typeface="+mn-lt"/>
              <a:ea typeface="+mn-ea"/>
              <a:cs typeface="+mn-cs"/>
            </a:rPr>
            <a:t>3.  Redistributions must retain the above copyright and the following disclaimer.</a:t>
          </a:r>
          <a:endParaRPr lang="en-US" sz="800">
            <a:effectLst/>
          </a:endParaRPr>
        </a:p>
        <a:p>
          <a:endParaRPr lang="en-US" sz="800" baseline="0">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ti.com/lit/gpn/ads7066" TargetMode="External"/><Relationship Id="rId1" Type="http://schemas.openxmlformats.org/officeDocument/2006/relationships/hyperlink" Target="http://e2e.ti.com/support/data_converters/precision_data_converter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344"/>
  <sheetViews>
    <sheetView showGridLines="0" showRowColHeaders="0" tabSelected="1" topLeftCell="A43" zoomScale="145" zoomScaleNormal="145" workbookViewId="0">
      <selection activeCell="E8" sqref="E8:T8"/>
    </sheetView>
  </sheetViews>
  <sheetFormatPr defaultColWidth="9.1328125" defaultRowHeight="14.25" zeroHeight="1" x14ac:dyDescent="0.45"/>
  <cols>
    <col min="1" max="1" width="3.3984375" customWidth="1"/>
    <col min="2" max="2" width="13.59765625" customWidth="1"/>
    <col min="3" max="3" width="11.3984375" customWidth="1"/>
    <col min="4" max="4" width="3.59765625" hidden="1" customWidth="1"/>
    <col min="5" max="5" width="3.265625" customWidth="1"/>
    <col min="6" max="6" width="5" customWidth="1"/>
    <col min="7" max="7" width="3.59765625" customWidth="1"/>
    <col min="8" max="15" width="3.265625" customWidth="1"/>
    <col min="16" max="16" width="13.73046875" customWidth="1"/>
    <col min="17" max="17" width="8.59765625" customWidth="1"/>
    <col min="18" max="18" width="9.3984375" customWidth="1"/>
    <col min="19" max="19" width="8.86328125" customWidth="1"/>
    <col min="20" max="20" width="9.73046875" customWidth="1"/>
    <col min="21" max="21" width="14.265625" hidden="1" customWidth="1"/>
    <col min="22" max="22" width="12" hidden="1" customWidth="1"/>
    <col min="23" max="23" width="7.59765625" hidden="1" customWidth="1"/>
    <col min="24" max="24" width="12.265625" customWidth="1"/>
    <col min="25" max="25" width="11.1328125" customWidth="1"/>
  </cols>
  <sheetData>
    <row r="1" spans="1:25" x14ac:dyDescent="0.45">
      <c r="A1" s="73"/>
      <c r="B1" s="73"/>
      <c r="C1" s="73"/>
      <c r="D1" s="73"/>
      <c r="E1" s="73"/>
      <c r="F1" s="73"/>
      <c r="G1" s="73"/>
      <c r="H1" s="73"/>
      <c r="I1" s="73"/>
      <c r="J1" s="73"/>
      <c r="K1" s="73"/>
      <c r="L1" s="73"/>
      <c r="M1" s="73"/>
      <c r="N1" s="73"/>
      <c r="O1" s="73"/>
      <c r="P1" s="73"/>
      <c r="Q1" s="73"/>
      <c r="R1" s="73"/>
      <c r="S1" s="73"/>
      <c r="T1" s="73"/>
      <c r="U1" s="73"/>
      <c r="V1" s="73"/>
      <c r="W1" s="73"/>
      <c r="X1" s="73"/>
      <c r="Y1" s="73"/>
    </row>
    <row r="2" spans="1:25" x14ac:dyDescent="0.45">
      <c r="A2" s="73"/>
      <c r="B2" s="73"/>
      <c r="C2" s="73"/>
      <c r="D2" s="73"/>
      <c r="E2" s="73"/>
      <c r="F2" s="73"/>
      <c r="G2" s="73"/>
      <c r="H2" s="73"/>
      <c r="I2" s="73"/>
      <c r="J2" s="73"/>
      <c r="K2" s="73"/>
      <c r="L2" s="73"/>
      <c r="M2" s="73"/>
      <c r="N2" s="73"/>
      <c r="O2" s="73"/>
      <c r="P2" s="73"/>
      <c r="Q2" s="73"/>
      <c r="R2" s="73"/>
      <c r="S2" s="73"/>
      <c r="T2" s="73"/>
      <c r="U2" s="73"/>
      <c r="V2" s="73"/>
      <c r="W2" s="73"/>
      <c r="X2" s="73"/>
      <c r="Y2" s="73"/>
    </row>
    <row r="3" spans="1:25" x14ac:dyDescent="0.45">
      <c r="A3" s="73"/>
      <c r="B3" s="73"/>
      <c r="C3" s="73"/>
      <c r="D3" s="73"/>
      <c r="E3" s="73"/>
      <c r="F3" s="73"/>
      <c r="G3" s="73"/>
      <c r="H3" s="73"/>
      <c r="I3" s="73"/>
      <c r="J3" s="73"/>
      <c r="K3" s="73"/>
      <c r="L3" s="73"/>
      <c r="M3" s="73"/>
      <c r="N3" s="73"/>
      <c r="O3" s="73"/>
      <c r="P3" s="73"/>
      <c r="Q3" s="73"/>
      <c r="R3" s="73"/>
      <c r="S3" s="73"/>
      <c r="T3" s="73"/>
      <c r="U3" s="73"/>
      <c r="V3" s="73"/>
      <c r="W3" s="73"/>
      <c r="X3" s="73"/>
      <c r="Y3" s="73"/>
    </row>
    <row r="4" spans="1:25" ht="12.75" customHeight="1" x14ac:dyDescent="0.45">
      <c r="A4" s="75"/>
      <c r="B4" s="75"/>
      <c r="C4" s="75"/>
      <c r="D4" s="75"/>
      <c r="E4" s="75"/>
      <c r="F4" s="75"/>
      <c r="G4" s="75"/>
      <c r="H4" s="75"/>
      <c r="I4" s="75"/>
      <c r="J4" s="75"/>
      <c r="K4" s="75"/>
      <c r="L4" s="75"/>
      <c r="M4" s="75"/>
      <c r="N4" s="75"/>
      <c r="O4" s="75"/>
      <c r="P4" s="75"/>
      <c r="Q4" s="75"/>
      <c r="R4" s="75"/>
      <c r="S4" s="75"/>
      <c r="T4" s="75"/>
      <c r="U4" s="75"/>
      <c r="V4" s="75"/>
      <c r="W4" s="75"/>
      <c r="X4" s="75"/>
      <c r="Y4" s="75"/>
    </row>
    <row r="5" spans="1:25" x14ac:dyDescent="0.45">
      <c r="X5" s="5"/>
      <c r="Y5" s="5"/>
    </row>
    <row r="6" spans="1:25" ht="14.65" thickBot="1" x14ac:dyDescent="0.5">
      <c r="X6" s="7"/>
      <c r="Y6" s="7"/>
    </row>
    <row r="7" spans="1:25" ht="15.75" customHeight="1" thickBot="1" x14ac:dyDescent="0.5">
      <c r="A7" s="1"/>
      <c r="B7" s="100" t="s">
        <v>40</v>
      </c>
      <c r="C7" s="101"/>
      <c r="D7" s="101"/>
      <c r="E7" s="101"/>
      <c r="F7" s="101"/>
      <c r="G7" s="101"/>
      <c r="H7" s="101"/>
      <c r="I7" s="101"/>
      <c r="J7" s="101"/>
      <c r="K7" s="101"/>
      <c r="L7" s="101"/>
      <c r="M7" s="101"/>
      <c r="N7" s="101"/>
      <c r="O7" s="101"/>
      <c r="P7" s="101"/>
      <c r="Q7" s="101"/>
      <c r="R7" s="101"/>
      <c r="S7" s="101"/>
      <c r="T7" s="102"/>
      <c r="Y7" s="11" t="s">
        <v>5</v>
      </c>
    </row>
    <row r="8" spans="1:25" ht="15.75" customHeight="1" thickBot="1" x14ac:dyDescent="0.5">
      <c r="A8" s="1"/>
      <c r="B8" s="71" t="s">
        <v>21</v>
      </c>
      <c r="C8" s="72"/>
      <c r="D8" s="20"/>
      <c r="E8" s="95" t="s">
        <v>42</v>
      </c>
      <c r="F8" s="96"/>
      <c r="G8" s="96"/>
      <c r="H8" s="96"/>
      <c r="I8" s="96"/>
      <c r="J8" s="96"/>
      <c r="K8" s="96"/>
      <c r="L8" s="96"/>
      <c r="M8" s="96"/>
      <c r="N8" s="96"/>
      <c r="O8" s="96"/>
      <c r="P8" s="96"/>
      <c r="Q8" s="96"/>
      <c r="R8" s="96"/>
      <c r="S8" s="96"/>
      <c r="T8" s="97"/>
      <c r="X8" s="56" t="s">
        <v>33</v>
      </c>
      <c r="Y8" s="9" t="s">
        <v>6</v>
      </c>
    </row>
    <row r="9" spans="1:25" ht="15.75" customHeight="1" thickBot="1" x14ac:dyDescent="0.5">
      <c r="A9" s="1"/>
      <c r="N9" s="1"/>
      <c r="O9" s="1"/>
      <c r="P9" s="1"/>
      <c r="S9" s="78" t="str">
        <f>CONCATENATE("# bytes entered: ", 0.5*LEN($E$8))</f>
        <v># bytes entered: 4</v>
      </c>
      <c r="T9" s="78"/>
      <c r="X9" s="56" t="s">
        <v>16</v>
      </c>
      <c r="Y9" s="10" t="s">
        <v>6</v>
      </c>
    </row>
    <row r="10" spans="1:25" ht="15.75" customHeight="1" thickBot="1" x14ac:dyDescent="0.5">
      <c r="B10" s="91" t="s">
        <v>19</v>
      </c>
      <c r="C10" s="92"/>
      <c r="D10" s="55"/>
      <c r="E10" s="93" t="s">
        <v>39</v>
      </c>
      <c r="F10" s="93"/>
      <c r="G10" s="93"/>
      <c r="H10" s="93"/>
      <c r="I10" s="93"/>
      <c r="J10" s="93"/>
      <c r="K10" s="93"/>
      <c r="L10" s="93"/>
      <c r="M10" s="94"/>
      <c r="N10" s="1"/>
      <c r="O10" s="1"/>
      <c r="P10" s="1"/>
      <c r="X10" s="1"/>
      <c r="Y10" s="1"/>
    </row>
    <row r="11" spans="1:25" ht="14.65" thickBot="1" x14ac:dyDescent="0.5">
      <c r="B11" s="81" t="s">
        <v>17</v>
      </c>
      <c r="C11" s="82"/>
      <c r="D11" s="54"/>
      <c r="E11" s="83" t="str">
        <f>INDEX(Q24:Q343,V25)</f>
        <v>0x0E</v>
      </c>
      <c r="F11" s="83"/>
      <c r="G11" s="83"/>
      <c r="H11" s="83"/>
      <c r="I11" s="83"/>
      <c r="J11" s="83"/>
      <c r="K11" s="83"/>
      <c r="L11" s="83"/>
      <c r="M11" s="84"/>
      <c r="N11" s="1"/>
      <c r="O11" s="1"/>
      <c r="P11" s="1"/>
      <c r="X11" s="1"/>
      <c r="Y11" s="1"/>
    </row>
    <row r="12" spans="1:25" x14ac:dyDescent="0.45">
      <c r="N12" s="1"/>
      <c r="O12" s="1"/>
      <c r="P12" s="1"/>
      <c r="X12" s="1"/>
      <c r="Y12" s="1"/>
    </row>
    <row r="13" spans="1:25" x14ac:dyDescent="0.45">
      <c r="O13" s="1"/>
      <c r="P13" s="1"/>
      <c r="X13" s="1"/>
      <c r="Y13" s="1"/>
    </row>
    <row r="14" spans="1:25" x14ac:dyDescent="0.45">
      <c r="B14" s="1"/>
      <c r="X14" s="1"/>
      <c r="Y14" s="1"/>
    </row>
    <row r="15" spans="1:25" x14ac:dyDescent="0.45">
      <c r="B15" s="1"/>
      <c r="C15" s="1"/>
      <c r="D15" s="1"/>
      <c r="E15" s="1"/>
      <c r="F15" s="1"/>
      <c r="G15" s="1"/>
      <c r="H15" s="1"/>
      <c r="I15" s="1"/>
      <c r="J15" s="1"/>
      <c r="K15" s="1"/>
      <c r="L15" s="1"/>
      <c r="X15" s="1"/>
      <c r="Y15" s="1"/>
    </row>
    <row r="16" spans="1:25" ht="14.65" thickBot="1" x14ac:dyDescent="0.5">
      <c r="A16" s="76" t="s">
        <v>41</v>
      </c>
      <c r="B16" s="76"/>
      <c r="C16" s="76"/>
      <c r="D16" s="76"/>
      <c r="E16" s="76"/>
      <c r="F16" s="76"/>
      <c r="G16" s="76"/>
      <c r="H16" s="76"/>
      <c r="I16" s="76"/>
      <c r="J16" s="76"/>
      <c r="K16" s="76"/>
      <c r="L16" s="76"/>
      <c r="M16" s="76"/>
      <c r="N16" s="76"/>
      <c r="O16" s="76"/>
      <c r="P16" s="76"/>
      <c r="Q16" s="76"/>
      <c r="R16" s="76"/>
      <c r="S16" s="76"/>
      <c r="T16" s="76"/>
      <c r="U16" s="76"/>
      <c r="V16" s="76"/>
      <c r="W16" s="76"/>
      <c r="X16" s="76"/>
      <c r="Y16" s="76"/>
    </row>
    <row r="17" spans="1:25" ht="5.25" customHeight="1" thickTop="1" x14ac:dyDescent="0.45">
      <c r="A17" s="67"/>
      <c r="B17" s="67"/>
      <c r="C17" s="67"/>
      <c r="D17" s="67"/>
      <c r="E17" s="67"/>
      <c r="F17" s="67"/>
      <c r="G17" s="67"/>
      <c r="H17" s="67"/>
      <c r="I17" s="67"/>
      <c r="J17" s="67"/>
      <c r="K17" s="67"/>
      <c r="L17" s="67"/>
      <c r="M17" s="67"/>
      <c r="N17" s="67"/>
      <c r="O17" s="67"/>
      <c r="P17" s="67"/>
      <c r="Q17" s="67"/>
      <c r="R17" s="67"/>
      <c r="S17" s="67"/>
      <c r="T17" s="67"/>
      <c r="U17" s="67"/>
      <c r="V17" s="67"/>
      <c r="W17" s="67"/>
      <c r="X17" s="67"/>
      <c r="Y17" s="67"/>
    </row>
    <row r="18" spans="1:25" ht="5.25" customHeight="1" thickBot="1" x14ac:dyDescent="0.5">
      <c r="A18" s="63"/>
      <c r="B18" s="64"/>
      <c r="C18" s="63"/>
      <c r="D18" s="63"/>
      <c r="E18" s="63"/>
      <c r="F18" s="63"/>
      <c r="G18" s="65"/>
      <c r="H18" s="65"/>
      <c r="I18" s="65"/>
      <c r="J18" s="65"/>
      <c r="K18" s="65"/>
      <c r="L18" s="65"/>
      <c r="M18" s="63"/>
      <c r="N18" s="63"/>
      <c r="O18" s="63"/>
      <c r="P18" s="63"/>
      <c r="Q18" s="66"/>
      <c r="R18" s="63"/>
      <c r="S18" s="63"/>
      <c r="T18" s="63"/>
      <c r="U18" s="63"/>
      <c r="V18" s="63"/>
      <c r="W18" s="63"/>
      <c r="X18" s="63"/>
      <c r="Y18" s="63"/>
    </row>
    <row r="19" spans="1:25" ht="15" thickTop="1" thickBot="1" x14ac:dyDescent="0.5">
      <c r="A19" s="6"/>
      <c r="B19" s="1"/>
    </row>
    <row r="20" spans="1:25" ht="14.65" thickBot="1" x14ac:dyDescent="0.5">
      <c r="A20" s="6"/>
      <c r="B20" s="1"/>
      <c r="C20" s="73" t="s">
        <v>35</v>
      </c>
      <c r="D20" s="73"/>
      <c r="E20" s="73"/>
      <c r="F20" s="74"/>
      <c r="G20" s="41">
        <v>1</v>
      </c>
      <c r="H20" s="42">
        <f>IF(CRC_TYPE=$U$28,1,0)</f>
        <v>0</v>
      </c>
      <c r="I20" s="42">
        <v>0</v>
      </c>
      <c r="J20" s="42">
        <v>0</v>
      </c>
      <c r="K20" s="42">
        <v>0</v>
      </c>
      <c r="L20" s="42">
        <v>0</v>
      </c>
      <c r="M20" s="42">
        <v>1</v>
      </c>
      <c r="N20" s="42">
        <v>1</v>
      </c>
      <c r="O20" s="43">
        <v>1</v>
      </c>
    </row>
    <row r="21" spans="1:25" ht="14.65" thickBot="1" x14ac:dyDescent="0.5">
      <c r="A21" s="6"/>
      <c r="B21" s="1"/>
      <c r="C21" s="1"/>
      <c r="D21" s="1"/>
      <c r="E21" s="1"/>
      <c r="F21" s="1"/>
      <c r="G21" s="1"/>
      <c r="S21" s="1"/>
      <c r="T21" s="1"/>
    </row>
    <row r="22" spans="1:25" ht="55.5" customHeight="1" thickBot="1" x14ac:dyDescent="0.5">
      <c r="A22" s="6"/>
      <c r="D22" s="98" t="s">
        <v>31</v>
      </c>
      <c r="E22" s="85" t="s">
        <v>24</v>
      </c>
      <c r="F22" s="89" t="s">
        <v>20</v>
      </c>
      <c r="G22" s="87" t="s">
        <v>14</v>
      </c>
      <c r="H22" s="47">
        <v>7</v>
      </c>
      <c r="I22" s="39">
        <v>6</v>
      </c>
      <c r="J22" s="39">
        <v>5</v>
      </c>
      <c r="K22" s="39">
        <v>4</v>
      </c>
      <c r="L22" s="39">
        <v>3</v>
      </c>
      <c r="M22" s="39">
        <v>2</v>
      </c>
      <c r="N22" s="39">
        <v>1</v>
      </c>
      <c r="O22" s="40">
        <v>0</v>
      </c>
      <c r="P22" s="58"/>
      <c r="Q22" s="59" t="s">
        <v>22</v>
      </c>
      <c r="R22" s="59" t="s">
        <v>26</v>
      </c>
      <c r="U22" s="1"/>
      <c r="V22" s="1"/>
    </row>
    <row r="23" spans="1:25" ht="14.65" thickBot="1" x14ac:dyDescent="0.5">
      <c r="A23" s="6"/>
      <c r="C23" s="3"/>
      <c r="D23" s="99"/>
      <c r="E23" s="86"/>
      <c r="F23" s="90"/>
      <c r="G23" s="88"/>
      <c r="H23" s="27">
        <v>1</v>
      </c>
      <c r="I23" s="24">
        <v>1</v>
      </c>
      <c r="J23" s="24">
        <v>1</v>
      </c>
      <c r="K23" s="24">
        <v>1</v>
      </c>
      <c r="L23" s="24">
        <v>1</v>
      </c>
      <c r="M23" s="24">
        <v>1</v>
      </c>
      <c r="N23" s="24">
        <v>1</v>
      </c>
      <c r="O23" s="25">
        <v>1</v>
      </c>
      <c r="P23" s="31" t="s">
        <v>23</v>
      </c>
      <c r="Q23" s="59" t="str">
        <f>IF(ISNUMBER(R23),CONCATENATE("0x",DEC2HEX(R23,2)),"-")</f>
        <v>-</v>
      </c>
      <c r="R23" s="59" t="str">
        <f t="shared" ref="R23:R55" si="0">IF(ISNUMBER(DATA),(H23*2^H$22)+(I23*2^I$22)+(J23*2^J$22)+(K23*2^K$22)+(L23*2^L$22)+(M23*2^M$22)+(N23*2^N$22)+(O23*2^O$22),"-")</f>
        <v>-</v>
      </c>
      <c r="U23" s="68" t="s">
        <v>15</v>
      </c>
      <c r="V23" s="68"/>
    </row>
    <row r="24" spans="1:25" x14ac:dyDescent="0.45">
      <c r="A24" s="6"/>
      <c r="C24" s="26" t="s">
        <v>25</v>
      </c>
      <c r="D24" s="60">
        <f>1+ROUNDDOWN((F24-1)/4,0)</f>
        <v>1</v>
      </c>
      <c r="E24" s="32">
        <f t="shared" ref="E24:E55" si="1">IF(LEN(INDEX($V$31:$V$110,CHAR_NUM))&lt;&gt;1,"-",IF(ISODD(HEX2DEC(INDEX($V$31:$V$110,CHAR_NUM))/2^(3-MOD(F24-1,4))),1,0))</f>
        <v>0</v>
      </c>
      <c r="F24" s="33">
        <v>1</v>
      </c>
      <c r="G24" s="44">
        <f>IF(ISNUMBER(DATA),IF(DATA&lt;&gt;H23,1,0),"-")</f>
        <v>1</v>
      </c>
      <c r="H24" s="48">
        <f t="shared" ref="H24:N33" si="2">IF(ISNUMBER(DATA),IF(INPUT_XOR,IF(CRC_POLY&lt;&gt;I23,1,0),I23),"-")</f>
        <v>1</v>
      </c>
      <c r="I24" s="34">
        <f t="shared" si="2"/>
        <v>1</v>
      </c>
      <c r="J24" s="34">
        <f t="shared" si="2"/>
        <v>1</v>
      </c>
      <c r="K24" s="34">
        <f t="shared" si="2"/>
        <v>1</v>
      </c>
      <c r="L24" s="34">
        <f t="shared" si="2"/>
        <v>1</v>
      </c>
      <c r="M24" s="34">
        <f t="shared" si="2"/>
        <v>0</v>
      </c>
      <c r="N24" s="34">
        <f t="shared" si="2"/>
        <v>0</v>
      </c>
      <c r="O24" s="35">
        <f>IF(ISNUMBER(DATA),INPUT_XOR,"-")</f>
        <v>1</v>
      </c>
      <c r="P24" s="57" t="s">
        <v>28</v>
      </c>
      <c r="Q24" s="59" t="str">
        <f t="shared" ref="Q24:Q55" si="3">IF(ISNUMBER(R24),CONCATENATE("0x",DEC2HEX(R24,2)),"-")</f>
        <v>0xF9</v>
      </c>
      <c r="R24" s="59">
        <f t="shared" si="0"/>
        <v>249</v>
      </c>
      <c r="U24" s="53" t="s">
        <v>32</v>
      </c>
      <c r="V24" s="19">
        <f>LEN($E$8)</f>
        <v>8</v>
      </c>
    </row>
    <row r="25" spans="1:25" ht="15" customHeight="1" x14ac:dyDescent="0.45">
      <c r="A25" s="6"/>
      <c r="C25" s="79" t="s">
        <v>34</v>
      </c>
      <c r="D25" s="61">
        <f t="shared" ref="D25:D55" si="4">1+ROUNDDOWN((F25-1)/4,0)</f>
        <v>1</v>
      </c>
      <c r="E25" s="30">
        <f t="shared" si="1"/>
        <v>0</v>
      </c>
      <c r="F25" s="23">
        <v>2</v>
      </c>
      <c r="G25" s="45">
        <f t="shared" ref="G25:G55" si="5">IF(ISNUMBER(DATA),IF(DATA&lt;&gt;H24,1,0),"-")</f>
        <v>1</v>
      </c>
      <c r="H25" s="49">
        <f t="shared" si="2"/>
        <v>1</v>
      </c>
      <c r="I25" s="21">
        <f t="shared" si="2"/>
        <v>1</v>
      </c>
      <c r="J25" s="21">
        <f t="shared" si="2"/>
        <v>1</v>
      </c>
      <c r="K25" s="21">
        <f t="shared" si="2"/>
        <v>1</v>
      </c>
      <c r="L25" s="21">
        <f t="shared" si="2"/>
        <v>0</v>
      </c>
      <c r="M25" s="21">
        <f t="shared" si="2"/>
        <v>1</v>
      </c>
      <c r="N25" s="21">
        <f t="shared" si="2"/>
        <v>0</v>
      </c>
      <c r="O25" s="36">
        <f t="shared" ref="O25:O55" si="6">IF(ISNUMBER(DATA),INPUT_XOR,"-")</f>
        <v>1</v>
      </c>
      <c r="P25" s="57" t="s">
        <v>28</v>
      </c>
      <c r="Q25" s="59" t="str">
        <f t="shared" si="3"/>
        <v>0xF5</v>
      </c>
      <c r="R25" s="59">
        <f t="shared" si="0"/>
        <v>245</v>
      </c>
      <c r="U25" s="53" t="s">
        <v>27</v>
      </c>
      <c r="V25" s="19">
        <f>4*V24</f>
        <v>32</v>
      </c>
      <c r="W25" s="1"/>
    </row>
    <row r="26" spans="1:25" x14ac:dyDescent="0.45">
      <c r="A26" s="6"/>
      <c r="C26" s="80"/>
      <c r="D26" s="61">
        <f t="shared" si="4"/>
        <v>1</v>
      </c>
      <c r="E26" s="30">
        <f t="shared" si="1"/>
        <v>0</v>
      </c>
      <c r="F26" s="23">
        <v>3</v>
      </c>
      <c r="G26" s="45">
        <f t="shared" si="5"/>
        <v>1</v>
      </c>
      <c r="H26" s="50">
        <f t="shared" si="2"/>
        <v>1</v>
      </c>
      <c r="I26" s="21">
        <f t="shared" si="2"/>
        <v>1</v>
      </c>
      <c r="J26" s="21">
        <f t="shared" si="2"/>
        <v>1</v>
      </c>
      <c r="K26" s="21">
        <f t="shared" si="2"/>
        <v>0</v>
      </c>
      <c r="L26" s="21">
        <f t="shared" si="2"/>
        <v>1</v>
      </c>
      <c r="M26" s="21">
        <f t="shared" si="2"/>
        <v>1</v>
      </c>
      <c r="N26" s="21">
        <f t="shared" si="2"/>
        <v>0</v>
      </c>
      <c r="O26" s="36">
        <f t="shared" si="6"/>
        <v>1</v>
      </c>
      <c r="P26" s="57" t="s">
        <v>28</v>
      </c>
      <c r="Q26" s="59" t="str">
        <f t="shared" si="3"/>
        <v>0xED</v>
      </c>
      <c r="R26" s="59">
        <f t="shared" si="0"/>
        <v>237</v>
      </c>
      <c r="U26" s="69" t="s">
        <v>29</v>
      </c>
      <c r="V26" s="70"/>
      <c r="W26" s="1"/>
    </row>
    <row r="27" spans="1:25" x14ac:dyDescent="0.45">
      <c r="A27" s="6"/>
      <c r="C27" s="80"/>
      <c r="D27" s="61">
        <f t="shared" si="4"/>
        <v>1</v>
      </c>
      <c r="E27" s="30">
        <f t="shared" si="1"/>
        <v>0</v>
      </c>
      <c r="F27" s="23">
        <v>4</v>
      </c>
      <c r="G27" s="45">
        <f t="shared" si="5"/>
        <v>1</v>
      </c>
      <c r="H27" s="49">
        <f t="shared" si="2"/>
        <v>1</v>
      </c>
      <c r="I27" s="21">
        <f t="shared" si="2"/>
        <v>1</v>
      </c>
      <c r="J27" s="21">
        <f t="shared" si="2"/>
        <v>0</v>
      </c>
      <c r="K27" s="21">
        <f t="shared" si="2"/>
        <v>1</v>
      </c>
      <c r="L27" s="21">
        <f t="shared" si="2"/>
        <v>1</v>
      </c>
      <c r="M27" s="21">
        <f t="shared" si="2"/>
        <v>1</v>
      </c>
      <c r="N27" s="21">
        <f t="shared" si="2"/>
        <v>0</v>
      </c>
      <c r="O27" s="36">
        <f t="shared" si="6"/>
        <v>1</v>
      </c>
      <c r="P27" s="57" t="s">
        <v>28</v>
      </c>
      <c r="Q27" s="59" t="str">
        <f t="shared" si="3"/>
        <v>0xDD</v>
      </c>
      <c r="R27" s="59">
        <f t="shared" si="0"/>
        <v>221</v>
      </c>
      <c r="U27" s="77" t="s">
        <v>39</v>
      </c>
      <c r="V27" s="77"/>
      <c r="W27" s="1"/>
    </row>
    <row r="28" spans="1:25" x14ac:dyDescent="0.45">
      <c r="A28" s="6"/>
      <c r="C28" s="80"/>
      <c r="D28" s="61">
        <f t="shared" si="4"/>
        <v>2</v>
      </c>
      <c r="E28" s="30">
        <f t="shared" si="1"/>
        <v>0</v>
      </c>
      <c r="F28" s="23">
        <v>5</v>
      </c>
      <c r="G28" s="45">
        <f t="shared" si="5"/>
        <v>1</v>
      </c>
      <c r="H28" s="49">
        <f t="shared" si="2"/>
        <v>1</v>
      </c>
      <c r="I28" s="21">
        <f t="shared" si="2"/>
        <v>0</v>
      </c>
      <c r="J28" s="21">
        <f t="shared" si="2"/>
        <v>1</v>
      </c>
      <c r="K28" s="21">
        <f t="shared" si="2"/>
        <v>1</v>
      </c>
      <c r="L28" s="21">
        <f t="shared" si="2"/>
        <v>1</v>
      </c>
      <c r="M28" s="21">
        <f t="shared" si="2"/>
        <v>1</v>
      </c>
      <c r="N28" s="21">
        <f t="shared" si="2"/>
        <v>0</v>
      </c>
      <c r="O28" s="36">
        <f t="shared" si="6"/>
        <v>1</v>
      </c>
      <c r="P28" s="57" t="s">
        <v>28</v>
      </c>
      <c r="Q28" s="59" t="str">
        <f t="shared" si="3"/>
        <v>0xBD</v>
      </c>
      <c r="R28" s="59">
        <f t="shared" si="0"/>
        <v>189</v>
      </c>
      <c r="W28" s="1"/>
    </row>
    <row r="29" spans="1:25" x14ac:dyDescent="0.45">
      <c r="A29" s="6"/>
      <c r="C29" s="80"/>
      <c r="D29" s="61">
        <f t="shared" si="4"/>
        <v>2</v>
      </c>
      <c r="E29" s="30">
        <f t="shared" si="1"/>
        <v>0</v>
      </c>
      <c r="F29" s="23">
        <v>6</v>
      </c>
      <c r="G29" s="45">
        <f t="shared" si="5"/>
        <v>1</v>
      </c>
      <c r="H29" s="50">
        <f t="shared" si="2"/>
        <v>0</v>
      </c>
      <c r="I29" s="21">
        <f t="shared" si="2"/>
        <v>1</v>
      </c>
      <c r="J29" s="21">
        <f t="shared" si="2"/>
        <v>1</v>
      </c>
      <c r="K29" s="21">
        <f t="shared" si="2"/>
        <v>1</v>
      </c>
      <c r="L29" s="21">
        <f t="shared" si="2"/>
        <v>1</v>
      </c>
      <c r="M29" s="21">
        <f t="shared" si="2"/>
        <v>1</v>
      </c>
      <c r="N29" s="21">
        <f t="shared" si="2"/>
        <v>0</v>
      </c>
      <c r="O29" s="36">
        <f t="shared" si="6"/>
        <v>1</v>
      </c>
      <c r="P29" s="57" t="s">
        <v>28</v>
      </c>
      <c r="Q29" s="59" t="str">
        <f t="shared" si="3"/>
        <v>0x7D</v>
      </c>
      <c r="R29" s="59">
        <f t="shared" si="0"/>
        <v>125</v>
      </c>
      <c r="W29" s="1"/>
      <c r="X29" s="1"/>
      <c r="Y29" s="1"/>
    </row>
    <row r="30" spans="1:25" x14ac:dyDescent="0.45">
      <c r="A30" s="6"/>
      <c r="C30" s="80"/>
      <c r="D30" s="61">
        <f t="shared" si="4"/>
        <v>2</v>
      </c>
      <c r="E30" s="30">
        <f t="shared" si="1"/>
        <v>0</v>
      </c>
      <c r="F30" s="23">
        <v>7</v>
      </c>
      <c r="G30" s="45">
        <f t="shared" si="5"/>
        <v>0</v>
      </c>
      <c r="H30" s="49">
        <f t="shared" si="2"/>
        <v>1</v>
      </c>
      <c r="I30" s="21">
        <f t="shared" si="2"/>
        <v>1</v>
      </c>
      <c r="J30" s="21">
        <f t="shared" si="2"/>
        <v>1</v>
      </c>
      <c r="K30" s="21">
        <f t="shared" si="2"/>
        <v>1</v>
      </c>
      <c r="L30" s="21">
        <f t="shared" si="2"/>
        <v>1</v>
      </c>
      <c r="M30" s="21">
        <f t="shared" si="2"/>
        <v>0</v>
      </c>
      <c r="N30" s="21">
        <f t="shared" si="2"/>
        <v>1</v>
      </c>
      <c r="O30" s="36">
        <f t="shared" si="6"/>
        <v>0</v>
      </c>
      <c r="P30" s="57" t="s">
        <v>28</v>
      </c>
      <c r="Q30" s="59" t="str">
        <f t="shared" si="3"/>
        <v>0xFA</v>
      </c>
      <c r="R30" s="59">
        <f t="shared" si="0"/>
        <v>250</v>
      </c>
      <c r="U30" s="11" t="s">
        <v>31</v>
      </c>
      <c r="V30" s="11" t="s">
        <v>30</v>
      </c>
      <c r="W30" s="1"/>
      <c r="X30" s="1"/>
      <c r="Y30" s="1"/>
    </row>
    <row r="31" spans="1:25" x14ac:dyDescent="0.45">
      <c r="A31" s="6"/>
      <c r="C31" s="80"/>
      <c r="D31" s="61">
        <f t="shared" si="4"/>
        <v>2</v>
      </c>
      <c r="E31" s="30">
        <f t="shared" si="1"/>
        <v>0</v>
      </c>
      <c r="F31" s="23">
        <v>8</v>
      </c>
      <c r="G31" s="45">
        <f t="shared" si="5"/>
        <v>1</v>
      </c>
      <c r="H31" s="49">
        <f t="shared" si="2"/>
        <v>1</v>
      </c>
      <c r="I31" s="21">
        <f t="shared" si="2"/>
        <v>1</v>
      </c>
      <c r="J31" s="21">
        <f t="shared" si="2"/>
        <v>1</v>
      </c>
      <c r="K31" s="21">
        <f t="shared" si="2"/>
        <v>1</v>
      </c>
      <c r="L31" s="21">
        <f t="shared" si="2"/>
        <v>0</v>
      </c>
      <c r="M31" s="21">
        <f t="shared" si="2"/>
        <v>0</v>
      </c>
      <c r="N31" s="21">
        <f t="shared" si="2"/>
        <v>1</v>
      </c>
      <c r="O31" s="36">
        <f t="shared" si="6"/>
        <v>1</v>
      </c>
      <c r="P31" s="57" t="s">
        <v>28</v>
      </c>
      <c r="Q31" s="59" t="str">
        <f t="shared" si="3"/>
        <v>0xF3</v>
      </c>
      <c r="R31" s="59">
        <f t="shared" si="0"/>
        <v>243</v>
      </c>
      <c r="U31" s="15">
        <v>1</v>
      </c>
      <c r="V31" s="15" t="str">
        <f>MID($E$8,U31,1)</f>
        <v>0</v>
      </c>
      <c r="W31" s="1"/>
      <c r="X31" s="1"/>
      <c r="Y31" s="1"/>
    </row>
    <row r="32" spans="1:25" x14ac:dyDescent="0.45">
      <c r="A32" s="6"/>
      <c r="C32" s="80"/>
      <c r="D32" s="61">
        <f t="shared" si="4"/>
        <v>3</v>
      </c>
      <c r="E32" s="30">
        <f t="shared" si="1"/>
        <v>0</v>
      </c>
      <c r="F32" s="23">
        <v>9</v>
      </c>
      <c r="G32" s="45">
        <f t="shared" si="5"/>
        <v>1</v>
      </c>
      <c r="H32" s="50">
        <f t="shared" si="2"/>
        <v>1</v>
      </c>
      <c r="I32" s="21">
        <f t="shared" si="2"/>
        <v>1</v>
      </c>
      <c r="J32" s="21">
        <f t="shared" si="2"/>
        <v>1</v>
      </c>
      <c r="K32" s="21">
        <f t="shared" si="2"/>
        <v>0</v>
      </c>
      <c r="L32" s="21">
        <f t="shared" si="2"/>
        <v>0</v>
      </c>
      <c r="M32" s="21">
        <f t="shared" si="2"/>
        <v>0</v>
      </c>
      <c r="N32" s="21">
        <f t="shared" si="2"/>
        <v>0</v>
      </c>
      <c r="O32" s="36">
        <f t="shared" si="6"/>
        <v>1</v>
      </c>
      <c r="P32" s="57" t="s">
        <v>28</v>
      </c>
      <c r="Q32" s="59" t="str">
        <f t="shared" si="3"/>
        <v>0xE1</v>
      </c>
      <c r="R32" s="59">
        <f t="shared" si="0"/>
        <v>225</v>
      </c>
      <c r="U32" s="15">
        <v>2</v>
      </c>
      <c r="V32" s="15" t="str">
        <f>MID($E$8,U32,1)</f>
        <v>0</v>
      </c>
      <c r="W32" s="1"/>
      <c r="X32" s="1"/>
      <c r="Y32" s="1"/>
    </row>
    <row r="33" spans="1:25" x14ac:dyDescent="0.45">
      <c r="A33" s="6"/>
      <c r="C33" s="80"/>
      <c r="D33" s="61">
        <f t="shared" si="4"/>
        <v>3</v>
      </c>
      <c r="E33" s="30">
        <f t="shared" si="1"/>
        <v>0</v>
      </c>
      <c r="F33" s="23">
        <v>10</v>
      </c>
      <c r="G33" s="45">
        <f t="shared" si="5"/>
        <v>1</v>
      </c>
      <c r="H33" s="49">
        <f t="shared" si="2"/>
        <v>1</v>
      </c>
      <c r="I33" s="21">
        <f t="shared" si="2"/>
        <v>1</v>
      </c>
      <c r="J33" s="21">
        <f t="shared" si="2"/>
        <v>0</v>
      </c>
      <c r="K33" s="21">
        <f t="shared" si="2"/>
        <v>0</v>
      </c>
      <c r="L33" s="21">
        <f t="shared" si="2"/>
        <v>0</v>
      </c>
      <c r="M33" s="21">
        <f t="shared" si="2"/>
        <v>1</v>
      </c>
      <c r="N33" s="21">
        <f t="shared" si="2"/>
        <v>0</v>
      </c>
      <c r="O33" s="36">
        <f t="shared" si="6"/>
        <v>1</v>
      </c>
      <c r="P33" s="57" t="s">
        <v>28</v>
      </c>
      <c r="Q33" s="59" t="str">
        <f t="shared" si="3"/>
        <v>0xC5</v>
      </c>
      <c r="R33" s="59">
        <f t="shared" si="0"/>
        <v>197</v>
      </c>
      <c r="U33" s="15">
        <v>3</v>
      </c>
      <c r="V33" s="15" t="str">
        <f>MID($E$8,U33,1)</f>
        <v>0</v>
      </c>
      <c r="W33" s="1"/>
      <c r="X33" s="1"/>
      <c r="Y33" s="1"/>
    </row>
    <row r="34" spans="1:25" x14ac:dyDescent="0.45">
      <c r="C34" s="80"/>
      <c r="D34" s="61">
        <f t="shared" si="4"/>
        <v>3</v>
      </c>
      <c r="E34" s="30">
        <f t="shared" si="1"/>
        <v>0</v>
      </c>
      <c r="F34" s="23">
        <v>11</v>
      </c>
      <c r="G34" s="45">
        <f t="shared" si="5"/>
        <v>1</v>
      </c>
      <c r="H34" s="49">
        <f t="shared" ref="H34:N43" si="7">IF(ISNUMBER(DATA),IF(INPUT_XOR,IF(CRC_POLY&lt;&gt;I33,1,0),I33),"-")</f>
        <v>1</v>
      </c>
      <c r="I34" s="21">
        <f t="shared" si="7"/>
        <v>0</v>
      </c>
      <c r="J34" s="21">
        <f t="shared" si="7"/>
        <v>0</v>
      </c>
      <c r="K34" s="21">
        <f t="shared" si="7"/>
        <v>0</v>
      </c>
      <c r="L34" s="21">
        <f t="shared" si="7"/>
        <v>1</v>
      </c>
      <c r="M34" s="21">
        <f t="shared" si="7"/>
        <v>1</v>
      </c>
      <c r="N34" s="21">
        <f t="shared" si="7"/>
        <v>0</v>
      </c>
      <c r="O34" s="36">
        <f t="shared" si="6"/>
        <v>1</v>
      </c>
      <c r="P34" s="57" t="s">
        <v>28</v>
      </c>
      <c r="Q34" s="59" t="str">
        <f t="shared" si="3"/>
        <v>0x8D</v>
      </c>
      <c r="R34" s="59">
        <f t="shared" si="0"/>
        <v>141</v>
      </c>
      <c r="U34" s="15">
        <v>4</v>
      </c>
      <c r="V34" s="15" t="str">
        <f t="shared" ref="V34:V55" si="8">MID($E$8,U34,1)</f>
        <v>0</v>
      </c>
    </row>
    <row r="35" spans="1:25" ht="15" customHeight="1" x14ac:dyDescent="0.45">
      <c r="C35" s="80"/>
      <c r="D35" s="61">
        <f t="shared" si="4"/>
        <v>3</v>
      </c>
      <c r="E35" s="30">
        <f t="shared" si="1"/>
        <v>0</v>
      </c>
      <c r="F35" s="23">
        <v>12</v>
      </c>
      <c r="G35" s="45">
        <f t="shared" si="5"/>
        <v>1</v>
      </c>
      <c r="H35" s="50">
        <f t="shared" si="7"/>
        <v>0</v>
      </c>
      <c r="I35" s="21">
        <f t="shared" si="7"/>
        <v>0</v>
      </c>
      <c r="J35" s="21">
        <f t="shared" si="7"/>
        <v>0</v>
      </c>
      <c r="K35" s="21">
        <f t="shared" si="7"/>
        <v>1</v>
      </c>
      <c r="L35" s="21">
        <f t="shared" si="7"/>
        <v>1</v>
      </c>
      <c r="M35" s="21">
        <f t="shared" si="7"/>
        <v>1</v>
      </c>
      <c r="N35" s="21">
        <f t="shared" si="7"/>
        <v>0</v>
      </c>
      <c r="O35" s="36">
        <f t="shared" si="6"/>
        <v>1</v>
      </c>
      <c r="P35" s="57" t="s">
        <v>28</v>
      </c>
      <c r="Q35" s="59" t="str">
        <f t="shared" si="3"/>
        <v>0x1D</v>
      </c>
      <c r="R35" s="59">
        <f t="shared" si="0"/>
        <v>29</v>
      </c>
      <c r="U35" s="15">
        <v>5</v>
      </c>
      <c r="V35" s="15" t="str">
        <f t="shared" si="8"/>
        <v>3</v>
      </c>
    </row>
    <row r="36" spans="1:25" ht="15.75" customHeight="1" x14ac:dyDescent="0.45">
      <c r="C36" s="80"/>
      <c r="D36" s="61">
        <f t="shared" si="4"/>
        <v>4</v>
      </c>
      <c r="E36" s="30">
        <f t="shared" si="1"/>
        <v>0</v>
      </c>
      <c r="F36" s="23">
        <v>13</v>
      </c>
      <c r="G36" s="45">
        <f t="shared" si="5"/>
        <v>0</v>
      </c>
      <c r="H36" s="49">
        <f t="shared" si="7"/>
        <v>0</v>
      </c>
      <c r="I36" s="21">
        <f t="shared" si="7"/>
        <v>0</v>
      </c>
      <c r="J36" s="21">
        <f t="shared" si="7"/>
        <v>1</v>
      </c>
      <c r="K36" s="21">
        <f t="shared" si="7"/>
        <v>1</v>
      </c>
      <c r="L36" s="21">
        <f t="shared" si="7"/>
        <v>1</v>
      </c>
      <c r="M36" s="21">
        <f t="shared" si="7"/>
        <v>0</v>
      </c>
      <c r="N36" s="21">
        <f t="shared" si="7"/>
        <v>1</v>
      </c>
      <c r="O36" s="36">
        <f t="shared" si="6"/>
        <v>0</v>
      </c>
      <c r="P36" s="57" t="s">
        <v>28</v>
      </c>
      <c r="Q36" s="59" t="str">
        <f t="shared" si="3"/>
        <v>0x3A</v>
      </c>
      <c r="R36" s="59">
        <f t="shared" si="0"/>
        <v>58</v>
      </c>
      <c r="U36" s="15">
        <v>6</v>
      </c>
      <c r="V36" s="15" t="str">
        <f t="shared" si="8"/>
        <v>8</v>
      </c>
    </row>
    <row r="37" spans="1:25" ht="15.75" customHeight="1" x14ac:dyDescent="0.45">
      <c r="C37" s="80"/>
      <c r="D37" s="61">
        <f t="shared" si="4"/>
        <v>4</v>
      </c>
      <c r="E37" s="30">
        <f t="shared" si="1"/>
        <v>0</v>
      </c>
      <c r="F37" s="23">
        <v>14</v>
      </c>
      <c r="G37" s="45">
        <f t="shared" si="5"/>
        <v>0</v>
      </c>
      <c r="H37" s="49">
        <f t="shared" si="7"/>
        <v>0</v>
      </c>
      <c r="I37" s="21">
        <f t="shared" si="7"/>
        <v>1</v>
      </c>
      <c r="J37" s="21">
        <f t="shared" si="7"/>
        <v>1</v>
      </c>
      <c r="K37" s="21">
        <f t="shared" si="7"/>
        <v>1</v>
      </c>
      <c r="L37" s="21">
        <f t="shared" si="7"/>
        <v>0</v>
      </c>
      <c r="M37" s="21">
        <f t="shared" si="7"/>
        <v>1</v>
      </c>
      <c r="N37" s="21">
        <f t="shared" si="7"/>
        <v>0</v>
      </c>
      <c r="O37" s="36">
        <f t="shared" si="6"/>
        <v>0</v>
      </c>
      <c r="P37" s="57" t="s">
        <v>28</v>
      </c>
      <c r="Q37" s="59" t="str">
        <f t="shared" si="3"/>
        <v>0x74</v>
      </c>
      <c r="R37" s="59">
        <f t="shared" si="0"/>
        <v>116</v>
      </c>
      <c r="U37" s="15">
        <v>7</v>
      </c>
      <c r="V37" s="15" t="str">
        <f t="shared" si="8"/>
        <v>8</v>
      </c>
    </row>
    <row r="38" spans="1:25" x14ac:dyDescent="0.45">
      <c r="C38" s="80"/>
      <c r="D38" s="61">
        <f t="shared" si="4"/>
        <v>4</v>
      </c>
      <c r="E38" s="30">
        <f t="shared" si="1"/>
        <v>0</v>
      </c>
      <c r="F38" s="23">
        <v>15</v>
      </c>
      <c r="G38" s="45">
        <f t="shared" si="5"/>
        <v>0</v>
      </c>
      <c r="H38" s="50">
        <f t="shared" si="7"/>
        <v>1</v>
      </c>
      <c r="I38" s="21">
        <f t="shared" si="7"/>
        <v>1</v>
      </c>
      <c r="J38" s="21">
        <f t="shared" si="7"/>
        <v>1</v>
      </c>
      <c r="K38" s="21">
        <f t="shared" si="7"/>
        <v>0</v>
      </c>
      <c r="L38" s="21">
        <f t="shared" si="7"/>
        <v>1</v>
      </c>
      <c r="M38" s="21">
        <f t="shared" si="7"/>
        <v>0</v>
      </c>
      <c r="N38" s="21">
        <f t="shared" si="7"/>
        <v>0</v>
      </c>
      <c r="O38" s="36">
        <f t="shared" si="6"/>
        <v>0</v>
      </c>
      <c r="P38" s="57" t="s">
        <v>28</v>
      </c>
      <c r="Q38" s="59" t="str">
        <f t="shared" si="3"/>
        <v>0xE8</v>
      </c>
      <c r="R38" s="59">
        <f t="shared" si="0"/>
        <v>232</v>
      </c>
      <c r="U38" s="15">
        <v>8</v>
      </c>
      <c r="V38" s="15" t="str">
        <f t="shared" si="8"/>
        <v>1</v>
      </c>
    </row>
    <row r="39" spans="1:25" x14ac:dyDescent="0.45">
      <c r="C39" s="80"/>
      <c r="D39" s="61">
        <f t="shared" si="4"/>
        <v>4</v>
      </c>
      <c r="E39" s="30">
        <f t="shared" si="1"/>
        <v>0</v>
      </c>
      <c r="F39" s="23">
        <v>16</v>
      </c>
      <c r="G39" s="45">
        <f t="shared" si="5"/>
        <v>1</v>
      </c>
      <c r="H39" s="49">
        <f t="shared" si="7"/>
        <v>1</v>
      </c>
      <c r="I39" s="21">
        <f t="shared" si="7"/>
        <v>1</v>
      </c>
      <c r="J39" s="21">
        <f t="shared" si="7"/>
        <v>0</v>
      </c>
      <c r="K39" s="21">
        <f t="shared" si="7"/>
        <v>1</v>
      </c>
      <c r="L39" s="21">
        <f t="shared" si="7"/>
        <v>0</v>
      </c>
      <c r="M39" s="21">
        <f t="shared" si="7"/>
        <v>1</v>
      </c>
      <c r="N39" s="21">
        <f t="shared" si="7"/>
        <v>1</v>
      </c>
      <c r="O39" s="36">
        <f t="shared" si="6"/>
        <v>1</v>
      </c>
      <c r="P39" s="57" t="s">
        <v>28</v>
      </c>
      <c r="Q39" s="59" t="str">
        <f t="shared" si="3"/>
        <v>0xD7</v>
      </c>
      <c r="R39" s="59">
        <f t="shared" si="0"/>
        <v>215</v>
      </c>
      <c r="U39" s="15">
        <v>9</v>
      </c>
      <c r="V39" s="15" t="str">
        <f t="shared" si="8"/>
        <v/>
      </c>
    </row>
    <row r="40" spans="1:25" ht="14.25" customHeight="1" x14ac:dyDescent="0.45">
      <c r="C40" s="80"/>
      <c r="D40" s="61">
        <f t="shared" si="4"/>
        <v>5</v>
      </c>
      <c r="E40" s="30">
        <f t="shared" si="1"/>
        <v>0</v>
      </c>
      <c r="F40" s="23">
        <v>17</v>
      </c>
      <c r="G40" s="45">
        <f t="shared" si="5"/>
        <v>1</v>
      </c>
      <c r="H40" s="49">
        <f t="shared" si="7"/>
        <v>1</v>
      </c>
      <c r="I40" s="21">
        <f t="shared" si="7"/>
        <v>0</v>
      </c>
      <c r="J40" s="21">
        <f t="shared" si="7"/>
        <v>1</v>
      </c>
      <c r="K40" s="21">
        <f t="shared" si="7"/>
        <v>0</v>
      </c>
      <c r="L40" s="21">
        <f t="shared" si="7"/>
        <v>1</v>
      </c>
      <c r="M40" s="21">
        <f t="shared" si="7"/>
        <v>0</v>
      </c>
      <c r="N40" s="21">
        <f t="shared" si="7"/>
        <v>0</v>
      </c>
      <c r="O40" s="36">
        <f t="shared" si="6"/>
        <v>1</v>
      </c>
      <c r="P40" s="57" t="s">
        <v>28</v>
      </c>
      <c r="Q40" s="59" t="str">
        <f t="shared" si="3"/>
        <v>0xA9</v>
      </c>
      <c r="R40" s="59">
        <f t="shared" si="0"/>
        <v>169</v>
      </c>
      <c r="U40" s="15">
        <v>10</v>
      </c>
      <c r="V40" s="15" t="str">
        <f t="shared" si="8"/>
        <v/>
      </c>
    </row>
    <row r="41" spans="1:25" x14ac:dyDescent="0.45">
      <c r="C41" s="80"/>
      <c r="D41" s="61">
        <f t="shared" si="4"/>
        <v>5</v>
      </c>
      <c r="E41" s="30">
        <f t="shared" si="1"/>
        <v>0</v>
      </c>
      <c r="F41" s="23">
        <v>18</v>
      </c>
      <c r="G41" s="45">
        <f t="shared" si="5"/>
        <v>1</v>
      </c>
      <c r="H41" s="50">
        <f t="shared" si="7"/>
        <v>0</v>
      </c>
      <c r="I41" s="21">
        <f t="shared" si="7"/>
        <v>1</v>
      </c>
      <c r="J41" s="21">
        <f t="shared" si="7"/>
        <v>0</v>
      </c>
      <c r="K41" s="21">
        <f t="shared" si="7"/>
        <v>1</v>
      </c>
      <c r="L41" s="21">
        <f t="shared" si="7"/>
        <v>0</v>
      </c>
      <c r="M41" s="21">
        <f t="shared" si="7"/>
        <v>1</v>
      </c>
      <c r="N41" s="21">
        <f t="shared" si="7"/>
        <v>0</v>
      </c>
      <c r="O41" s="36">
        <f t="shared" si="6"/>
        <v>1</v>
      </c>
      <c r="P41" s="57" t="s">
        <v>28</v>
      </c>
      <c r="Q41" s="59" t="str">
        <f t="shared" si="3"/>
        <v>0x55</v>
      </c>
      <c r="R41" s="59">
        <f t="shared" si="0"/>
        <v>85</v>
      </c>
      <c r="U41" s="15">
        <v>11</v>
      </c>
      <c r="V41" s="15" t="str">
        <f t="shared" si="8"/>
        <v/>
      </c>
    </row>
    <row r="42" spans="1:25" x14ac:dyDescent="0.45">
      <c r="C42" s="80"/>
      <c r="D42" s="61">
        <f t="shared" si="4"/>
        <v>5</v>
      </c>
      <c r="E42" s="28">
        <f t="shared" si="1"/>
        <v>1</v>
      </c>
      <c r="F42" s="23">
        <v>19</v>
      </c>
      <c r="G42" s="45">
        <f t="shared" si="5"/>
        <v>1</v>
      </c>
      <c r="H42" s="49">
        <f t="shared" si="7"/>
        <v>1</v>
      </c>
      <c r="I42" s="21">
        <f t="shared" si="7"/>
        <v>0</v>
      </c>
      <c r="J42" s="21">
        <f t="shared" si="7"/>
        <v>1</v>
      </c>
      <c r="K42" s="21">
        <f t="shared" si="7"/>
        <v>0</v>
      </c>
      <c r="L42" s="21">
        <f t="shared" si="7"/>
        <v>1</v>
      </c>
      <c r="M42" s="21">
        <f t="shared" si="7"/>
        <v>1</v>
      </c>
      <c r="N42" s="21">
        <f t="shared" si="7"/>
        <v>0</v>
      </c>
      <c r="O42" s="36">
        <f t="shared" si="6"/>
        <v>1</v>
      </c>
      <c r="P42" s="57" t="s">
        <v>28</v>
      </c>
      <c r="Q42" s="59" t="str">
        <f t="shared" si="3"/>
        <v>0xAD</v>
      </c>
      <c r="R42" s="59">
        <f t="shared" si="0"/>
        <v>173</v>
      </c>
      <c r="U42" s="15">
        <v>12</v>
      </c>
      <c r="V42" s="15" t="str">
        <f t="shared" si="8"/>
        <v/>
      </c>
    </row>
    <row r="43" spans="1:25" x14ac:dyDescent="0.45">
      <c r="C43" s="80"/>
      <c r="D43" s="61">
        <f t="shared" si="4"/>
        <v>5</v>
      </c>
      <c r="E43" s="28">
        <f t="shared" si="1"/>
        <v>1</v>
      </c>
      <c r="F43" s="23">
        <v>20</v>
      </c>
      <c r="G43" s="45">
        <f t="shared" si="5"/>
        <v>0</v>
      </c>
      <c r="H43" s="49">
        <f t="shared" si="7"/>
        <v>0</v>
      </c>
      <c r="I43" s="21">
        <f t="shared" si="7"/>
        <v>1</v>
      </c>
      <c r="J43" s="21">
        <f t="shared" si="7"/>
        <v>0</v>
      </c>
      <c r="K43" s="21">
        <f t="shared" si="7"/>
        <v>1</v>
      </c>
      <c r="L43" s="21">
        <f t="shared" si="7"/>
        <v>1</v>
      </c>
      <c r="M43" s="21">
        <f t="shared" si="7"/>
        <v>0</v>
      </c>
      <c r="N43" s="21">
        <f t="shared" si="7"/>
        <v>1</v>
      </c>
      <c r="O43" s="36">
        <f t="shared" si="6"/>
        <v>0</v>
      </c>
      <c r="P43" s="57" t="s">
        <v>28</v>
      </c>
      <c r="Q43" s="59" t="str">
        <f t="shared" si="3"/>
        <v>0x5A</v>
      </c>
      <c r="R43" s="59">
        <f t="shared" si="0"/>
        <v>90</v>
      </c>
      <c r="U43" s="15">
        <v>13</v>
      </c>
      <c r="V43" s="15" t="str">
        <f t="shared" si="8"/>
        <v/>
      </c>
    </row>
    <row r="44" spans="1:25" x14ac:dyDescent="0.45">
      <c r="C44" s="80"/>
      <c r="D44" s="61">
        <f t="shared" si="4"/>
        <v>6</v>
      </c>
      <c r="E44" s="28">
        <f t="shared" si="1"/>
        <v>1</v>
      </c>
      <c r="F44" s="23">
        <v>21</v>
      </c>
      <c r="G44" s="45">
        <f t="shared" si="5"/>
        <v>1</v>
      </c>
      <c r="H44" s="50">
        <f t="shared" ref="H44:N55" si="9">IF(ISNUMBER(DATA),IF(INPUT_XOR,IF(CRC_POLY&lt;&gt;I43,1,0),I43),"-")</f>
        <v>1</v>
      </c>
      <c r="I44" s="21">
        <f t="shared" si="9"/>
        <v>0</v>
      </c>
      <c r="J44" s="21">
        <f t="shared" si="9"/>
        <v>1</v>
      </c>
      <c r="K44" s="21">
        <f t="shared" si="9"/>
        <v>1</v>
      </c>
      <c r="L44" s="21">
        <f t="shared" si="9"/>
        <v>0</v>
      </c>
      <c r="M44" s="21">
        <f t="shared" si="9"/>
        <v>0</v>
      </c>
      <c r="N44" s="21">
        <f t="shared" si="9"/>
        <v>1</v>
      </c>
      <c r="O44" s="36">
        <f t="shared" si="6"/>
        <v>1</v>
      </c>
      <c r="P44" s="57" t="s">
        <v>28</v>
      </c>
      <c r="Q44" s="59" t="str">
        <f t="shared" si="3"/>
        <v>0xB3</v>
      </c>
      <c r="R44" s="59">
        <f t="shared" si="0"/>
        <v>179</v>
      </c>
      <c r="U44" s="15">
        <v>14</v>
      </c>
      <c r="V44" s="15" t="str">
        <f t="shared" si="8"/>
        <v/>
      </c>
    </row>
    <row r="45" spans="1:25" x14ac:dyDescent="0.45">
      <c r="C45" s="80"/>
      <c r="D45" s="61">
        <f t="shared" si="4"/>
        <v>6</v>
      </c>
      <c r="E45" s="28">
        <f t="shared" si="1"/>
        <v>0</v>
      </c>
      <c r="F45" s="23">
        <v>22</v>
      </c>
      <c r="G45" s="45">
        <f t="shared" si="5"/>
        <v>1</v>
      </c>
      <c r="H45" s="49">
        <f t="shared" si="9"/>
        <v>0</v>
      </c>
      <c r="I45" s="21">
        <f t="shared" si="9"/>
        <v>1</v>
      </c>
      <c r="J45" s="21">
        <f t="shared" si="9"/>
        <v>1</v>
      </c>
      <c r="K45" s="21">
        <f t="shared" si="9"/>
        <v>0</v>
      </c>
      <c r="L45" s="21">
        <f t="shared" si="9"/>
        <v>0</v>
      </c>
      <c r="M45" s="21">
        <f t="shared" si="9"/>
        <v>0</v>
      </c>
      <c r="N45" s="21">
        <f t="shared" si="9"/>
        <v>0</v>
      </c>
      <c r="O45" s="36">
        <f t="shared" si="6"/>
        <v>1</v>
      </c>
      <c r="P45" s="57" t="s">
        <v>28</v>
      </c>
      <c r="Q45" s="59" t="str">
        <f t="shared" si="3"/>
        <v>0x61</v>
      </c>
      <c r="R45" s="59">
        <f t="shared" si="0"/>
        <v>97</v>
      </c>
      <c r="U45" s="15">
        <v>15</v>
      </c>
      <c r="V45" s="15" t="str">
        <f t="shared" si="8"/>
        <v/>
      </c>
    </row>
    <row r="46" spans="1:25" x14ac:dyDescent="0.45">
      <c r="C46" s="80"/>
      <c r="D46" s="61">
        <f t="shared" si="4"/>
        <v>6</v>
      </c>
      <c r="E46" s="28">
        <f t="shared" si="1"/>
        <v>0</v>
      </c>
      <c r="F46" s="23">
        <v>23</v>
      </c>
      <c r="G46" s="45">
        <f t="shared" si="5"/>
        <v>0</v>
      </c>
      <c r="H46" s="49">
        <f t="shared" si="9"/>
        <v>1</v>
      </c>
      <c r="I46" s="21">
        <f t="shared" si="9"/>
        <v>1</v>
      </c>
      <c r="J46" s="21">
        <f t="shared" si="9"/>
        <v>0</v>
      </c>
      <c r="K46" s="21">
        <f t="shared" si="9"/>
        <v>0</v>
      </c>
      <c r="L46" s="21">
        <f t="shared" si="9"/>
        <v>0</v>
      </c>
      <c r="M46" s="21">
        <f t="shared" si="9"/>
        <v>0</v>
      </c>
      <c r="N46" s="21">
        <f t="shared" si="9"/>
        <v>1</v>
      </c>
      <c r="O46" s="36">
        <f t="shared" si="6"/>
        <v>0</v>
      </c>
      <c r="P46" s="57" t="s">
        <v>28</v>
      </c>
      <c r="Q46" s="59" t="str">
        <f t="shared" si="3"/>
        <v>0xC2</v>
      </c>
      <c r="R46" s="59">
        <f t="shared" si="0"/>
        <v>194</v>
      </c>
      <c r="U46" s="15">
        <v>16</v>
      </c>
      <c r="V46" s="15" t="str">
        <f t="shared" si="8"/>
        <v/>
      </c>
    </row>
    <row r="47" spans="1:25" ht="15.75" customHeight="1" x14ac:dyDescent="0.45">
      <c r="C47" s="80"/>
      <c r="D47" s="61">
        <f t="shared" si="4"/>
        <v>6</v>
      </c>
      <c r="E47" s="28">
        <f t="shared" si="1"/>
        <v>0</v>
      </c>
      <c r="F47" s="23">
        <v>24</v>
      </c>
      <c r="G47" s="45">
        <f t="shared" si="5"/>
        <v>1</v>
      </c>
      <c r="H47" s="50">
        <f t="shared" si="9"/>
        <v>1</v>
      </c>
      <c r="I47" s="21">
        <f t="shared" si="9"/>
        <v>0</v>
      </c>
      <c r="J47" s="21">
        <f t="shared" si="9"/>
        <v>0</v>
      </c>
      <c r="K47" s="21">
        <f t="shared" si="9"/>
        <v>0</v>
      </c>
      <c r="L47" s="21">
        <f t="shared" si="9"/>
        <v>0</v>
      </c>
      <c r="M47" s="21">
        <f t="shared" si="9"/>
        <v>0</v>
      </c>
      <c r="N47" s="21">
        <f t="shared" si="9"/>
        <v>1</v>
      </c>
      <c r="O47" s="36">
        <f t="shared" si="6"/>
        <v>1</v>
      </c>
      <c r="P47" s="57" t="s">
        <v>28</v>
      </c>
      <c r="Q47" s="59" t="str">
        <f t="shared" si="3"/>
        <v>0x83</v>
      </c>
      <c r="R47" s="59">
        <f t="shared" si="0"/>
        <v>131</v>
      </c>
      <c r="U47" s="15">
        <v>17</v>
      </c>
      <c r="V47" s="15" t="str">
        <f t="shared" si="8"/>
        <v/>
      </c>
    </row>
    <row r="48" spans="1:25" x14ac:dyDescent="0.45">
      <c r="C48" s="80"/>
      <c r="D48" s="61">
        <f t="shared" si="4"/>
        <v>7</v>
      </c>
      <c r="E48" s="28">
        <f t="shared" si="1"/>
        <v>1</v>
      </c>
      <c r="F48" s="23">
        <v>25</v>
      </c>
      <c r="G48" s="45">
        <f t="shared" si="5"/>
        <v>0</v>
      </c>
      <c r="H48" s="49">
        <f t="shared" si="9"/>
        <v>0</v>
      </c>
      <c r="I48" s="21">
        <f t="shared" si="9"/>
        <v>0</v>
      </c>
      <c r="J48" s="21">
        <f t="shared" si="9"/>
        <v>0</v>
      </c>
      <c r="K48" s="21">
        <f t="shared" si="9"/>
        <v>0</v>
      </c>
      <c r="L48" s="21">
        <f t="shared" si="9"/>
        <v>0</v>
      </c>
      <c r="M48" s="21">
        <f t="shared" si="9"/>
        <v>1</v>
      </c>
      <c r="N48" s="21">
        <f t="shared" si="9"/>
        <v>1</v>
      </c>
      <c r="O48" s="36">
        <f t="shared" si="6"/>
        <v>0</v>
      </c>
      <c r="P48" s="57" t="s">
        <v>28</v>
      </c>
      <c r="Q48" s="59" t="str">
        <f t="shared" si="3"/>
        <v>0x06</v>
      </c>
      <c r="R48" s="59">
        <f t="shared" si="0"/>
        <v>6</v>
      </c>
      <c r="U48" s="15">
        <v>18</v>
      </c>
      <c r="V48" s="15" t="str">
        <f t="shared" si="8"/>
        <v/>
      </c>
    </row>
    <row r="49" spans="3:22" x14ac:dyDescent="0.45">
      <c r="C49" s="52"/>
      <c r="D49" s="61">
        <f t="shared" si="4"/>
        <v>7</v>
      </c>
      <c r="E49" s="28">
        <f t="shared" si="1"/>
        <v>0</v>
      </c>
      <c r="F49" s="23">
        <v>26</v>
      </c>
      <c r="G49" s="45">
        <f t="shared" si="5"/>
        <v>0</v>
      </c>
      <c r="H49" s="49">
        <f t="shared" si="9"/>
        <v>0</v>
      </c>
      <c r="I49" s="21">
        <f t="shared" si="9"/>
        <v>0</v>
      </c>
      <c r="J49" s="21">
        <f t="shared" si="9"/>
        <v>0</v>
      </c>
      <c r="K49" s="21">
        <f t="shared" si="9"/>
        <v>0</v>
      </c>
      <c r="L49" s="21">
        <f t="shared" si="9"/>
        <v>1</v>
      </c>
      <c r="M49" s="21">
        <f t="shared" si="9"/>
        <v>1</v>
      </c>
      <c r="N49" s="21">
        <f t="shared" si="9"/>
        <v>0</v>
      </c>
      <c r="O49" s="36">
        <f t="shared" si="6"/>
        <v>0</v>
      </c>
      <c r="P49" s="57" t="s">
        <v>28</v>
      </c>
      <c r="Q49" s="59" t="str">
        <f t="shared" si="3"/>
        <v>0x0C</v>
      </c>
      <c r="R49" s="59">
        <f t="shared" si="0"/>
        <v>12</v>
      </c>
      <c r="U49" s="15">
        <v>19</v>
      </c>
      <c r="V49" s="15" t="str">
        <f t="shared" si="8"/>
        <v/>
      </c>
    </row>
    <row r="50" spans="3:22" x14ac:dyDescent="0.45">
      <c r="C50" s="52"/>
      <c r="D50" s="61">
        <f t="shared" si="4"/>
        <v>7</v>
      </c>
      <c r="E50" s="28">
        <f t="shared" si="1"/>
        <v>0</v>
      </c>
      <c r="F50" s="23">
        <v>27</v>
      </c>
      <c r="G50" s="45">
        <f t="shared" si="5"/>
        <v>0</v>
      </c>
      <c r="H50" s="50">
        <f t="shared" si="9"/>
        <v>0</v>
      </c>
      <c r="I50" s="21">
        <f t="shared" si="9"/>
        <v>0</v>
      </c>
      <c r="J50" s="21">
        <f t="shared" si="9"/>
        <v>0</v>
      </c>
      <c r="K50" s="21">
        <f t="shared" si="9"/>
        <v>1</v>
      </c>
      <c r="L50" s="21">
        <f t="shared" si="9"/>
        <v>1</v>
      </c>
      <c r="M50" s="21">
        <f t="shared" si="9"/>
        <v>0</v>
      </c>
      <c r="N50" s="21">
        <f t="shared" si="9"/>
        <v>0</v>
      </c>
      <c r="O50" s="36">
        <f t="shared" si="6"/>
        <v>0</v>
      </c>
      <c r="P50" s="57" t="s">
        <v>28</v>
      </c>
      <c r="Q50" s="59" t="str">
        <f t="shared" si="3"/>
        <v>0x18</v>
      </c>
      <c r="R50" s="59">
        <f t="shared" si="0"/>
        <v>24</v>
      </c>
      <c r="U50" s="15">
        <v>20</v>
      </c>
      <c r="V50" s="15" t="str">
        <f t="shared" si="8"/>
        <v/>
      </c>
    </row>
    <row r="51" spans="3:22" x14ac:dyDescent="0.45">
      <c r="C51" s="52"/>
      <c r="D51" s="61">
        <f t="shared" si="4"/>
        <v>7</v>
      </c>
      <c r="E51" s="28">
        <f t="shared" si="1"/>
        <v>0</v>
      </c>
      <c r="F51" s="23">
        <v>28</v>
      </c>
      <c r="G51" s="45">
        <f t="shared" si="5"/>
        <v>0</v>
      </c>
      <c r="H51" s="49">
        <f t="shared" si="9"/>
        <v>0</v>
      </c>
      <c r="I51" s="21">
        <f t="shared" si="9"/>
        <v>0</v>
      </c>
      <c r="J51" s="21">
        <f t="shared" si="9"/>
        <v>1</v>
      </c>
      <c r="K51" s="21">
        <f t="shared" si="9"/>
        <v>1</v>
      </c>
      <c r="L51" s="21">
        <f t="shared" si="9"/>
        <v>0</v>
      </c>
      <c r="M51" s="21">
        <f t="shared" si="9"/>
        <v>0</v>
      </c>
      <c r="N51" s="21">
        <f t="shared" si="9"/>
        <v>0</v>
      </c>
      <c r="O51" s="36">
        <f t="shared" si="6"/>
        <v>0</v>
      </c>
      <c r="P51" s="57" t="s">
        <v>28</v>
      </c>
      <c r="Q51" s="59" t="str">
        <f t="shared" si="3"/>
        <v>0x30</v>
      </c>
      <c r="R51" s="59">
        <f t="shared" si="0"/>
        <v>48</v>
      </c>
      <c r="U51" s="15">
        <v>21</v>
      </c>
      <c r="V51" s="15" t="str">
        <f t="shared" si="8"/>
        <v/>
      </c>
    </row>
    <row r="52" spans="3:22" x14ac:dyDescent="0.45">
      <c r="C52" s="52"/>
      <c r="D52" s="61">
        <f t="shared" si="4"/>
        <v>8</v>
      </c>
      <c r="E52" s="28">
        <f t="shared" si="1"/>
        <v>0</v>
      </c>
      <c r="F52" s="23">
        <v>29</v>
      </c>
      <c r="G52" s="45">
        <f t="shared" si="5"/>
        <v>0</v>
      </c>
      <c r="H52" s="49">
        <f t="shared" si="9"/>
        <v>0</v>
      </c>
      <c r="I52" s="21">
        <f t="shared" si="9"/>
        <v>1</v>
      </c>
      <c r="J52" s="21">
        <f t="shared" si="9"/>
        <v>1</v>
      </c>
      <c r="K52" s="21">
        <f t="shared" si="9"/>
        <v>0</v>
      </c>
      <c r="L52" s="21">
        <f t="shared" si="9"/>
        <v>0</v>
      </c>
      <c r="M52" s="21">
        <f t="shared" si="9"/>
        <v>0</v>
      </c>
      <c r="N52" s="21">
        <f t="shared" si="9"/>
        <v>0</v>
      </c>
      <c r="O52" s="36">
        <f t="shared" si="6"/>
        <v>0</v>
      </c>
      <c r="P52" s="57" t="s">
        <v>28</v>
      </c>
      <c r="Q52" s="59" t="str">
        <f t="shared" si="3"/>
        <v>0x60</v>
      </c>
      <c r="R52" s="59">
        <f t="shared" si="0"/>
        <v>96</v>
      </c>
      <c r="U52" s="15">
        <v>22</v>
      </c>
      <c r="V52" s="15" t="str">
        <f t="shared" si="8"/>
        <v/>
      </c>
    </row>
    <row r="53" spans="3:22" x14ac:dyDescent="0.45">
      <c r="C53" s="52"/>
      <c r="D53" s="61">
        <f t="shared" si="4"/>
        <v>8</v>
      </c>
      <c r="E53" s="28">
        <f t="shared" si="1"/>
        <v>0</v>
      </c>
      <c r="F53" s="23">
        <v>30</v>
      </c>
      <c r="G53" s="45">
        <f t="shared" si="5"/>
        <v>0</v>
      </c>
      <c r="H53" s="50">
        <f t="shared" si="9"/>
        <v>1</v>
      </c>
      <c r="I53" s="21">
        <f t="shared" si="9"/>
        <v>1</v>
      </c>
      <c r="J53" s="21">
        <f t="shared" si="9"/>
        <v>0</v>
      </c>
      <c r="K53" s="21">
        <f t="shared" si="9"/>
        <v>0</v>
      </c>
      <c r="L53" s="21">
        <f t="shared" si="9"/>
        <v>0</v>
      </c>
      <c r="M53" s="21">
        <f t="shared" si="9"/>
        <v>0</v>
      </c>
      <c r="N53" s="21">
        <f t="shared" si="9"/>
        <v>0</v>
      </c>
      <c r="O53" s="36">
        <f t="shared" si="6"/>
        <v>0</v>
      </c>
      <c r="P53" s="57" t="s">
        <v>28</v>
      </c>
      <c r="Q53" s="59" t="str">
        <f t="shared" si="3"/>
        <v>0xC0</v>
      </c>
      <c r="R53" s="59">
        <f t="shared" si="0"/>
        <v>192</v>
      </c>
      <c r="U53" s="15">
        <v>23</v>
      </c>
      <c r="V53" s="15" t="str">
        <f t="shared" si="8"/>
        <v/>
      </c>
    </row>
    <row r="54" spans="3:22" x14ac:dyDescent="0.45">
      <c r="C54" s="52"/>
      <c r="D54" s="61">
        <f t="shared" si="4"/>
        <v>8</v>
      </c>
      <c r="E54" s="28">
        <f t="shared" si="1"/>
        <v>0</v>
      </c>
      <c r="F54" s="23">
        <v>31</v>
      </c>
      <c r="G54" s="45">
        <f t="shared" si="5"/>
        <v>1</v>
      </c>
      <c r="H54" s="49">
        <f t="shared" si="9"/>
        <v>1</v>
      </c>
      <c r="I54" s="21">
        <f t="shared" si="9"/>
        <v>0</v>
      </c>
      <c r="J54" s="21">
        <f t="shared" si="9"/>
        <v>0</v>
      </c>
      <c r="K54" s="21">
        <f t="shared" si="9"/>
        <v>0</v>
      </c>
      <c r="L54" s="21">
        <f t="shared" si="9"/>
        <v>0</v>
      </c>
      <c r="M54" s="21">
        <f t="shared" si="9"/>
        <v>1</v>
      </c>
      <c r="N54" s="21">
        <f t="shared" si="9"/>
        <v>1</v>
      </c>
      <c r="O54" s="36">
        <f t="shared" si="6"/>
        <v>1</v>
      </c>
      <c r="P54" s="57" t="s">
        <v>28</v>
      </c>
      <c r="Q54" s="59" t="str">
        <f t="shared" si="3"/>
        <v>0x87</v>
      </c>
      <c r="R54" s="59">
        <f t="shared" si="0"/>
        <v>135</v>
      </c>
      <c r="U54" s="15">
        <v>24</v>
      </c>
      <c r="V54" s="15" t="str">
        <f t="shared" si="8"/>
        <v/>
      </c>
    </row>
    <row r="55" spans="3:22" ht="14.65" thickBot="1" x14ac:dyDescent="0.5">
      <c r="C55" s="1"/>
      <c r="D55" s="61">
        <f t="shared" si="4"/>
        <v>8</v>
      </c>
      <c r="E55" s="29">
        <f t="shared" si="1"/>
        <v>1</v>
      </c>
      <c r="F55" s="37">
        <v>32</v>
      </c>
      <c r="G55" s="46">
        <f t="shared" si="5"/>
        <v>0</v>
      </c>
      <c r="H55" s="51">
        <f t="shared" si="9"/>
        <v>0</v>
      </c>
      <c r="I55" s="22">
        <f t="shared" si="9"/>
        <v>0</v>
      </c>
      <c r="J55" s="22">
        <f t="shared" si="9"/>
        <v>0</v>
      </c>
      <c r="K55" s="22">
        <f t="shared" si="9"/>
        <v>0</v>
      </c>
      <c r="L55" s="22">
        <f t="shared" si="9"/>
        <v>1</v>
      </c>
      <c r="M55" s="22">
        <f t="shared" si="9"/>
        <v>1</v>
      </c>
      <c r="N55" s="22">
        <f t="shared" si="9"/>
        <v>1</v>
      </c>
      <c r="O55" s="38">
        <f t="shared" si="6"/>
        <v>0</v>
      </c>
      <c r="P55" s="57" t="s">
        <v>28</v>
      </c>
      <c r="Q55" s="59" t="str">
        <f t="shared" si="3"/>
        <v>0x0E</v>
      </c>
      <c r="R55" s="59">
        <f t="shared" si="0"/>
        <v>14</v>
      </c>
      <c r="U55" s="15">
        <v>25</v>
      </c>
      <c r="V55" s="15" t="str">
        <f t="shared" si="8"/>
        <v/>
      </c>
    </row>
    <row r="56" spans="3:22" x14ac:dyDescent="0.45"/>
    <row r="57" spans="3:22" x14ac:dyDescent="0.45"/>
    <row r="58" spans="3:22" x14ac:dyDescent="0.45"/>
    <row r="59" spans="3:22" x14ac:dyDescent="0.45"/>
    <row r="60" spans="3:22" x14ac:dyDescent="0.45"/>
    <row r="61" spans="3:22" x14ac:dyDescent="0.45"/>
    <row r="62" spans="3:22" x14ac:dyDescent="0.45"/>
    <row r="63" spans="3:22" ht="15.75" customHeight="1" x14ac:dyDescent="0.45"/>
    <row r="64" spans="3:22" ht="15" customHeight="1" x14ac:dyDescent="0.45"/>
    <row r="65" customFormat="1" x14ac:dyDescent="0.45"/>
    <row r="66" customFormat="1" x14ac:dyDescent="0.45"/>
    <row r="67" customFormat="1" x14ac:dyDescent="0.45"/>
    <row r="68" customFormat="1" x14ac:dyDescent="0.45"/>
    <row r="69" customFormat="1" x14ac:dyDescent="0.45"/>
    <row r="70" customFormat="1" x14ac:dyDescent="0.45"/>
    <row r="71" customFormat="1" x14ac:dyDescent="0.45"/>
    <row r="72" customFormat="1" x14ac:dyDescent="0.45"/>
    <row r="73" customFormat="1" x14ac:dyDescent="0.45"/>
    <row r="74" customFormat="1" x14ac:dyDescent="0.45"/>
    <row r="75" customFormat="1" x14ac:dyDescent="0.45"/>
    <row r="76" customFormat="1" x14ac:dyDescent="0.45"/>
    <row r="77" customFormat="1" x14ac:dyDescent="0.45"/>
    <row r="78" customFormat="1" x14ac:dyDescent="0.45"/>
    <row r="79" customFormat="1" x14ac:dyDescent="0.45"/>
    <row r="80" customFormat="1" x14ac:dyDescent="0.45"/>
    <row r="81" customFormat="1" x14ac:dyDescent="0.45"/>
    <row r="82" customFormat="1" x14ac:dyDescent="0.45"/>
    <row r="83" customFormat="1" x14ac:dyDescent="0.45"/>
    <row r="84" customFormat="1" x14ac:dyDescent="0.45"/>
    <row r="85" customFormat="1" x14ac:dyDescent="0.45"/>
    <row r="86" customFormat="1" x14ac:dyDescent="0.45"/>
    <row r="87" customFormat="1" x14ac:dyDescent="0.45"/>
    <row r="88" customFormat="1" x14ac:dyDescent="0.45"/>
    <row r="89" customFormat="1" x14ac:dyDescent="0.45"/>
    <row r="90" customFormat="1" x14ac:dyDescent="0.45"/>
    <row r="91" customFormat="1" x14ac:dyDescent="0.45"/>
    <row r="92" customFormat="1" x14ac:dyDescent="0.45"/>
    <row r="93" customFormat="1" x14ac:dyDescent="0.45"/>
    <row r="94" customFormat="1" x14ac:dyDescent="0.45"/>
    <row r="95" customFormat="1" x14ac:dyDescent="0.45"/>
    <row r="96" customFormat="1" x14ac:dyDescent="0.45"/>
    <row r="97" customFormat="1" x14ac:dyDescent="0.45"/>
    <row r="98" customFormat="1" x14ac:dyDescent="0.45"/>
    <row r="99" customFormat="1" x14ac:dyDescent="0.45"/>
    <row r="100" customFormat="1" x14ac:dyDescent="0.45"/>
    <row r="101" customFormat="1" x14ac:dyDescent="0.45"/>
    <row r="102" customFormat="1" x14ac:dyDescent="0.45"/>
    <row r="103" customFormat="1" x14ac:dyDescent="0.45"/>
    <row r="104" customFormat="1" x14ac:dyDescent="0.45"/>
    <row r="105" customFormat="1" x14ac:dyDescent="0.45"/>
    <row r="106" customFormat="1" x14ac:dyDescent="0.45"/>
    <row r="107" customFormat="1" x14ac:dyDescent="0.45"/>
    <row r="108" customFormat="1" x14ac:dyDescent="0.45"/>
    <row r="109" customFormat="1" x14ac:dyDescent="0.45"/>
    <row r="110" customFormat="1" x14ac:dyDescent="0.45"/>
    <row r="111" customFormat="1" x14ac:dyDescent="0.45"/>
    <row r="112" customFormat="1" x14ac:dyDescent="0.45"/>
    <row r="113" customFormat="1" x14ac:dyDescent="0.45"/>
    <row r="114" customFormat="1" x14ac:dyDescent="0.45"/>
    <row r="115" customFormat="1" x14ac:dyDescent="0.45"/>
    <row r="116" customFormat="1" x14ac:dyDescent="0.45"/>
    <row r="117" customFormat="1" x14ac:dyDescent="0.45"/>
    <row r="118" customFormat="1" x14ac:dyDescent="0.45"/>
    <row r="119" customFormat="1" x14ac:dyDescent="0.45"/>
    <row r="120" customFormat="1" x14ac:dyDescent="0.45"/>
    <row r="121" customFormat="1" x14ac:dyDescent="0.45"/>
    <row r="122" customFormat="1" x14ac:dyDescent="0.45"/>
    <row r="123" customFormat="1" x14ac:dyDescent="0.45"/>
    <row r="124" customFormat="1" x14ac:dyDescent="0.45"/>
    <row r="125" customFormat="1" x14ac:dyDescent="0.45"/>
    <row r="126" customFormat="1" x14ac:dyDescent="0.45"/>
    <row r="127" customFormat="1" x14ac:dyDescent="0.45"/>
    <row r="128" customFormat="1" x14ac:dyDescent="0.45"/>
    <row r="129" customFormat="1" x14ac:dyDescent="0.45"/>
    <row r="130" customFormat="1" x14ac:dyDescent="0.45"/>
    <row r="131" customFormat="1" x14ac:dyDescent="0.45"/>
    <row r="132" customFormat="1" x14ac:dyDescent="0.45"/>
    <row r="133" customFormat="1" x14ac:dyDescent="0.45"/>
    <row r="134" customFormat="1" x14ac:dyDescent="0.45"/>
    <row r="135" customFormat="1" x14ac:dyDescent="0.45"/>
    <row r="136" customFormat="1" x14ac:dyDescent="0.45"/>
    <row r="137" customFormat="1" x14ac:dyDescent="0.45"/>
    <row r="138" customFormat="1" x14ac:dyDescent="0.45"/>
    <row r="139" customFormat="1" x14ac:dyDescent="0.45"/>
    <row r="140" customFormat="1" x14ac:dyDescent="0.45"/>
    <row r="141" customFormat="1" x14ac:dyDescent="0.45"/>
    <row r="142" customFormat="1" x14ac:dyDescent="0.45"/>
    <row r="143" customFormat="1" x14ac:dyDescent="0.45"/>
    <row r="144" customFormat="1" x14ac:dyDescent="0.45"/>
    <row r="145" customFormat="1" x14ac:dyDescent="0.45"/>
    <row r="146" customFormat="1" x14ac:dyDescent="0.45"/>
    <row r="147" customFormat="1" x14ac:dyDescent="0.45"/>
    <row r="148" customFormat="1" x14ac:dyDescent="0.45"/>
    <row r="149" customFormat="1" x14ac:dyDescent="0.45"/>
    <row r="150" customFormat="1" x14ac:dyDescent="0.45"/>
    <row r="151" customFormat="1" x14ac:dyDescent="0.45"/>
    <row r="152" customFormat="1" x14ac:dyDescent="0.45"/>
    <row r="153" customFormat="1" x14ac:dyDescent="0.45"/>
    <row r="154" customFormat="1" x14ac:dyDescent="0.45"/>
    <row r="155" customFormat="1" x14ac:dyDescent="0.45"/>
    <row r="156" customFormat="1" x14ac:dyDescent="0.45"/>
    <row r="157" customFormat="1" x14ac:dyDescent="0.45"/>
    <row r="158" customFormat="1" x14ac:dyDescent="0.45"/>
    <row r="159" customFormat="1" x14ac:dyDescent="0.45"/>
    <row r="160" customFormat="1" x14ac:dyDescent="0.45"/>
    <row r="161" customFormat="1" x14ac:dyDescent="0.45"/>
    <row r="162" customFormat="1" x14ac:dyDescent="0.45"/>
    <row r="163" customFormat="1" x14ac:dyDescent="0.45"/>
    <row r="164" customFormat="1" x14ac:dyDescent="0.45"/>
    <row r="165" customFormat="1" x14ac:dyDescent="0.45"/>
    <row r="166" customFormat="1" x14ac:dyDescent="0.45"/>
    <row r="167" customFormat="1" x14ac:dyDescent="0.45"/>
    <row r="168" customFormat="1" x14ac:dyDescent="0.45"/>
    <row r="169" customFormat="1" x14ac:dyDescent="0.45"/>
    <row r="170" customFormat="1" x14ac:dyDescent="0.45"/>
    <row r="171" customFormat="1" x14ac:dyDescent="0.45"/>
    <row r="172" customFormat="1" x14ac:dyDescent="0.45"/>
    <row r="173" customFormat="1" x14ac:dyDescent="0.45"/>
    <row r="174" customFormat="1" x14ac:dyDescent="0.45"/>
    <row r="175" customFormat="1" x14ac:dyDescent="0.45"/>
    <row r="176" customFormat="1" x14ac:dyDescent="0.45"/>
    <row r="177" customFormat="1" x14ac:dyDescent="0.45"/>
    <row r="178" customFormat="1" x14ac:dyDescent="0.45"/>
    <row r="179" customFormat="1" x14ac:dyDescent="0.45"/>
    <row r="180" customFormat="1" x14ac:dyDescent="0.45"/>
    <row r="181" customFormat="1" x14ac:dyDescent="0.45"/>
    <row r="182" customFormat="1" x14ac:dyDescent="0.45"/>
    <row r="183" customFormat="1" x14ac:dyDescent="0.45"/>
    <row r="184" customFormat="1" x14ac:dyDescent="0.45"/>
    <row r="185" customFormat="1" x14ac:dyDescent="0.45"/>
    <row r="186" customFormat="1" x14ac:dyDescent="0.45"/>
    <row r="187" customFormat="1" x14ac:dyDescent="0.45"/>
    <row r="188" customFormat="1" x14ac:dyDescent="0.45"/>
    <row r="189" customFormat="1" x14ac:dyDescent="0.45"/>
    <row r="190" customFormat="1" x14ac:dyDescent="0.45"/>
    <row r="191" customFormat="1" x14ac:dyDescent="0.45"/>
    <row r="192" customFormat="1" x14ac:dyDescent="0.45"/>
    <row r="193" customFormat="1" x14ac:dyDescent="0.45"/>
    <row r="194" customFormat="1" x14ac:dyDescent="0.45"/>
    <row r="195" customFormat="1" x14ac:dyDescent="0.45"/>
    <row r="196" customFormat="1" x14ac:dyDescent="0.45"/>
    <row r="197" customFormat="1" x14ac:dyDescent="0.45"/>
    <row r="198" customFormat="1" x14ac:dyDescent="0.45"/>
    <row r="199" customFormat="1" x14ac:dyDescent="0.45"/>
    <row r="200" customFormat="1" x14ac:dyDescent="0.45"/>
    <row r="201" customFormat="1" x14ac:dyDescent="0.45"/>
    <row r="202" customFormat="1" x14ac:dyDescent="0.45"/>
    <row r="203" customFormat="1" x14ac:dyDescent="0.45"/>
    <row r="204" customFormat="1" x14ac:dyDescent="0.45"/>
    <row r="205" customFormat="1" x14ac:dyDescent="0.45"/>
    <row r="206" customFormat="1" x14ac:dyDescent="0.45"/>
    <row r="207" customFormat="1" x14ac:dyDescent="0.45"/>
    <row r="208" customFormat="1" x14ac:dyDescent="0.45"/>
    <row r="209" customFormat="1" x14ac:dyDescent="0.45"/>
    <row r="210" customFormat="1" x14ac:dyDescent="0.45"/>
    <row r="211" customFormat="1" x14ac:dyDescent="0.45"/>
    <row r="212" customFormat="1" x14ac:dyDescent="0.45"/>
    <row r="213" customFormat="1" x14ac:dyDescent="0.45"/>
    <row r="214" customFormat="1" x14ac:dyDescent="0.45"/>
    <row r="215" customFormat="1" x14ac:dyDescent="0.45"/>
    <row r="216" customFormat="1" x14ac:dyDescent="0.45"/>
    <row r="217" customFormat="1" x14ac:dyDescent="0.45"/>
    <row r="218" customFormat="1" x14ac:dyDescent="0.45"/>
    <row r="219" customFormat="1" x14ac:dyDescent="0.45"/>
    <row r="220" customFormat="1" x14ac:dyDescent="0.45"/>
    <row r="221" customFormat="1" x14ac:dyDescent="0.45"/>
    <row r="222" customFormat="1" x14ac:dyDescent="0.45"/>
    <row r="223" customFormat="1" x14ac:dyDescent="0.45"/>
    <row r="224" customFormat="1" x14ac:dyDescent="0.45"/>
    <row r="225" customFormat="1" x14ac:dyDescent="0.45"/>
    <row r="226" customFormat="1" x14ac:dyDescent="0.45"/>
    <row r="227" customFormat="1" x14ac:dyDescent="0.45"/>
    <row r="228" customFormat="1" x14ac:dyDescent="0.45"/>
    <row r="229" customFormat="1" x14ac:dyDescent="0.45"/>
    <row r="230" customFormat="1" x14ac:dyDescent="0.45"/>
    <row r="231" customFormat="1" x14ac:dyDescent="0.45"/>
    <row r="232" customFormat="1" x14ac:dyDescent="0.45"/>
    <row r="233" customFormat="1" x14ac:dyDescent="0.45"/>
    <row r="234" customFormat="1" x14ac:dyDescent="0.45"/>
    <row r="235" customFormat="1" x14ac:dyDescent="0.45"/>
    <row r="236" customFormat="1" x14ac:dyDescent="0.45"/>
    <row r="237" customFormat="1" x14ac:dyDescent="0.45"/>
    <row r="238" customFormat="1" x14ac:dyDescent="0.45"/>
    <row r="239" customFormat="1" x14ac:dyDescent="0.45"/>
    <row r="240" customFormat="1" x14ac:dyDescent="0.45"/>
    <row r="241" customFormat="1" x14ac:dyDescent="0.45"/>
    <row r="242" customFormat="1" x14ac:dyDescent="0.45"/>
    <row r="243" customFormat="1" x14ac:dyDescent="0.45"/>
    <row r="244" customFormat="1" x14ac:dyDescent="0.45"/>
    <row r="245" customFormat="1" x14ac:dyDescent="0.45"/>
    <row r="246" customFormat="1" x14ac:dyDescent="0.45"/>
    <row r="247" customFormat="1" x14ac:dyDescent="0.45"/>
    <row r="248" customFormat="1" x14ac:dyDescent="0.45"/>
    <row r="249" customFormat="1" x14ac:dyDescent="0.45"/>
    <row r="250" customFormat="1" x14ac:dyDescent="0.45"/>
    <row r="251" customFormat="1" x14ac:dyDescent="0.45"/>
    <row r="252" customFormat="1" x14ac:dyDescent="0.45"/>
    <row r="253" customFormat="1" x14ac:dyDescent="0.45"/>
    <row r="254" customFormat="1" x14ac:dyDescent="0.45"/>
    <row r="255" customFormat="1" x14ac:dyDescent="0.45"/>
    <row r="256" customFormat="1" x14ac:dyDescent="0.45"/>
    <row r="257" customFormat="1" x14ac:dyDescent="0.45"/>
    <row r="258" customFormat="1" x14ac:dyDescent="0.45"/>
    <row r="259" customFormat="1" x14ac:dyDescent="0.45"/>
    <row r="260" customFormat="1" x14ac:dyDescent="0.45"/>
    <row r="261" customFormat="1" x14ac:dyDescent="0.45"/>
    <row r="262" customFormat="1" x14ac:dyDescent="0.45"/>
    <row r="263" customFormat="1" x14ac:dyDescent="0.45"/>
    <row r="264" customFormat="1" x14ac:dyDescent="0.45"/>
    <row r="265" customFormat="1" x14ac:dyDescent="0.45"/>
    <row r="266" customFormat="1" x14ac:dyDescent="0.45"/>
    <row r="267" customFormat="1" x14ac:dyDescent="0.45"/>
    <row r="268" customFormat="1" x14ac:dyDescent="0.45"/>
    <row r="269" customFormat="1" x14ac:dyDescent="0.45"/>
    <row r="270" customFormat="1" x14ac:dyDescent="0.45"/>
    <row r="271" customFormat="1" x14ac:dyDescent="0.45"/>
    <row r="272" customFormat="1" x14ac:dyDescent="0.45"/>
    <row r="273" customFormat="1" x14ac:dyDescent="0.45"/>
    <row r="274" customFormat="1" x14ac:dyDescent="0.45"/>
    <row r="275" customFormat="1" x14ac:dyDescent="0.45"/>
    <row r="276" customFormat="1" x14ac:dyDescent="0.45"/>
    <row r="277" customFormat="1" x14ac:dyDescent="0.45"/>
    <row r="278" customFormat="1" x14ac:dyDescent="0.45"/>
    <row r="279" customFormat="1" x14ac:dyDescent="0.45"/>
    <row r="280" customFormat="1" x14ac:dyDescent="0.45"/>
    <row r="281" customFormat="1" x14ac:dyDescent="0.45"/>
    <row r="282" customFormat="1" x14ac:dyDescent="0.45"/>
    <row r="283" customFormat="1" x14ac:dyDescent="0.45"/>
    <row r="284" customFormat="1" x14ac:dyDescent="0.45"/>
    <row r="285" customFormat="1" x14ac:dyDescent="0.45"/>
    <row r="286" customFormat="1" x14ac:dyDescent="0.45"/>
    <row r="287" customFormat="1" x14ac:dyDescent="0.45"/>
    <row r="288" customFormat="1" x14ac:dyDescent="0.45"/>
    <row r="289" customFormat="1" x14ac:dyDescent="0.45"/>
    <row r="290" customFormat="1" x14ac:dyDescent="0.45"/>
    <row r="291" customFormat="1" x14ac:dyDescent="0.45"/>
    <row r="292" customFormat="1" x14ac:dyDescent="0.45"/>
    <row r="293" customFormat="1" x14ac:dyDescent="0.45"/>
    <row r="294" customFormat="1" x14ac:dyDescent="0.45"/>
    <row r="295" customFormat="1" x14ac:dyDescent="0.45"/>
    <row r="296" customFormat="1" x14ac:dyDescent="0.45"/>
    <row r="297" customFormat="1" x14ac:dyDescent="0.45"/>
    <row r="298" customFormat="1" x14ac:dyDescent="0.45"/>
    <row r="299" customFormat="1" x14ac:dyDescent="0.45"/>
    <row r="300" customFormat="1" x14ac:dyDescent="0.45"/>
    <row r="301" customFormat="1" x14ac:dyDescent="0.45"/>
    <row r="302" customFormat="1" x14ac:dyDescent="0.45"/>
    <row r="303" customFormat="1" x14ac:dyDescent="0.45"/>
    <row r="304" customFormat="1" x14ac:dyDescent="0.45"/>
    <row r="305" customFormat="1" x14ac:dyDescent="0.45"/>
    <row r="306" customFormat="1" x14ac:dyDescent="0.45"/>
    <row r="307" customFormat="1" x14ac:dyDescent="0.45"/>
    <row r="308" customFormat="1" x14ac:dyDescent="0.45"/>
    <row r="309" customFormat="1" x14ac:dyDescent="0.45"/>
    <row r="310" customFormat="1" x14ac:dyDescent="0.45"/>
    <row r="311" customFormat="1" x14ac:dyDescent="0.45"/>
    <row r="312" customFormat="1" x14ac:dyDescent="0.45"/>
    <row r="313" customFormat="1" x14ac:dyDescent="0.45"/>
    <row r="314" customFormat="1" x14ac:dyDescent="0.45"/>
    <row r="315" customFormat="1" x14ac:dyDescent="0.45"/>
    <row r="316" customFormat="1" x14ac:dyDescent="0.45"/>
    <row r="317" customFormat="1" x14ac:dyDescent="0.45"/>
    <row r="318" customFormat="1" x14ac:dyDescent="0.45"/>
    <row r="319" customFormat="1" x14ac:dyDescent="0.45"/>
    <row r="320" customFormat="1" x14ac:dyDescent="0.45"/>
    <row r="321" customFormat="1" x14ac:dyDescent="0.45"/>
    <row r="322" customFormat="1" x14ac:dyDescent="0.45"/>
    <row r="323" customFormat="1" x14ac:dyDescent="0.45"/>
    <row r="324" customFormat="1" x14ac:dyDescent="0.45"/>
    <row r="325" customFormat="1" x14ac:dyDescent="0.45"/>
    <row r="326" customFormat="1" x14ac:dyDescent="0.45"/>
    <row r="327" customFormat="1" x14ac:dyDescent="0.45"/>
    <row r="328" customFormat="1" x14ac:dyDescent="0.45"/>
    <row r="329" customFormat="1" x14ac:dyDescent="0.45"/>
    <row r="330" customFormat="1" x14ac:dyDescent="0.45"/>
    <row r="331" customFormat="1" x14ac:dyDescent="0.45"/>
    <row r="332" customFormat="1" x14ac:dyDescent="0.45"/>
    <row r="333" customFormat="1" x14ac:dyDescent="0.45"/>
    <row r="334" customFormat="1" x14ac:dyDescent="0.45"/>
    <row r="335" customFormat="1" x14ac:dyDescent="0.45"/>
    <row r="336" customFormat="1" x14ac:dyDescent="0.45"/>
    <row r="337" customFormat="1" x14ac:dyDescent="0.45"/>
    <row r="338" customFormat="1" x14ac:dyDescent="0.45"/>
    <row r="339" customFormat="1" x14ac:dyDescent="0.45"/>
    <row r="340" customFormat="1" x14ac:dyDescent="0.45"/>
    <row r="341" customFormat="1" x14ac:dyDescent="0.45"/>
    <row r="342" customFormat="1" x14ac:dyDescent="0.45"/>
    <row r="343" customFormat="1" x14ac:dyDescent="0.45"/>
    <row r="344" x14ac:dyDescent="0.45"/>
  </sheetData>
  <sheetProtection sheet="1" objects="1" scenarios="1"/>
  <mergeCells count="20">
    <mergeCell ref="U27:V27"/>
    <mergeCell ref="S9:T9"/>
    <mergeCell ref="C25:C48"/>
    <mergeCell ref="B11:C11"/>
    <mergeCell ref="E11:M11"/>
    <mergeCell ref="E22:E23"/>
    <mergeCell ref="G22:G23"/>
    <mergeCell ref="F22:F23"/>
    <mergeCell ref="B10:C10"/>
    <mergeCell ref="E10:M10"/>
    <mergeCell ref="D22:D23"/>
    <mergeCell ref="U23:V23"/>
    <mergeCell ref="U26:V26"/>
    <mergeCell ref="B8:C8"/>
    <mergeCell ref="C20:F20"/>
    <mergeCell ref="A1:Y3"/>
    <mergeCell ref="A4:Y4"/>
    <mergeCell ref="A16:Y16"/>
    <mergeCell ref="E8:T8"/>
    <mergeCell ref="B7:T7"/>
  </mergeCells>
  <conditionalFormatting sqref="G20:O20">
    <cfRule type="cellIs" dxfId="3" priority="527" operator="equal">
      <formula>1</formula>
    </cfRule>
  </conditionalFormatting>
  <conditionalFormatting sqref="H24:O55">
    <cfRule type="expression" dxfId="2" priority="534">
      <formula>H$20</formula>
    </cfRule>
  </conditionalFormatting>
  <conditionalFormatting sqref="H24:Q55">
    <cfRule type="expression" dxfId="1" priority="528">
      <formula>($F24=$V$25)</formula>
    </cfRule>
  </conditionalFormatting>
  <conditionalFormatting sqref="P24:Q55">
    <cfRule type="expression" dxfId="0" priority="535">
      <formula>($F24=$V$25)</formula>
    </cfRule>
  </conditionalFormatting>
  <dataValidations xWindow="485" yWindow="313" count="1">
    <dataValidation type="custom" allowBlank="1" showInputMessage="1" showErrorMessage="1" errorTitle="Exceeded data limit" error="Maximum SPI frame size is 32-bits (4 bytes)." sqref="E8:T8" xr:uid="{00000000-0002-0000-0000-000000000000}">
      <formula1>LEN(CELL("contents",E8))&lt;=8</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1:S18"/>
  <sheetViews>
    <sheetView showGridLines="0" showRowColHeaders="0" zoomScaleNormal="100" workbookViewId="0">
      <selection activeCell="B22" sqref="B22"/>
    </sheetView>
  </sheetViews>
  <sheetFormatPr defaultRowHeight="14.25" x14ac:dyDescent="0.45"/>
  <cols>
    <col min="3" max="3" width="7.86328125" customWidth="1"/>
    <col min="4" max="4" width="6.59765625" customWidth="1"/>
    <col min="18" max="18" width="18.86328125" customWidth="1"/>
  </cols>
  <sheetData>
    <row r="1" spans="1:19" x14ac:dyDescent="0.45">
      <c r="A1" s="103"/>
      <c r="B1" s="103"/>
      <c r="C1" s="103"/>
      <c r="D1" s="103"/>
      <c r="E1" s="103"/>
      <c r="F1" s="103"/>
      <c r="G1" s="103"/>
      <c r="H1" s="103"/>
      <c r="I1" s="103"/>
      <c r="J1" s="103"/>
      <c r="K1" s="103"/>
      <c r="L1" s="103"/>
      <c r="M1" s="103"/>
      <c r="N1" s="103"/>
      <c r="O1" s="103"/>
      <c r="P1" s="103"/>
      <c r="Q1" s="103"/>
      <c r="R1" s="103"/>
    </row>
    <row r="2" spans="1:19" x14ac:dyDescent="0.45">
      <c r="A2" s="103"/>
      <c r="B2" s="103"/>
      <c r="C2" s="103"/>
      <c r="D2" s="103"/>
      <c r="E2" s="103"/>
      <c r="F2" s="103"/>
      <c r="G2" s="103"/>
      <c r="H2" s="103"/>
      <c r="I2" s="103"/>
      <c r="J2" s="103"/>
      <c r="K2" s="103"/>
      <c r="L2" s="103"/>
      <c r="M2" s="103"/>
      <c r="N2" s="103"/>
      <c r="O2" s="103"/>
      <c r="P2" s="103"/>
      <c r="Q2" s="103"/>
      <c r="R2" s="103"/>
    </row>
    <row r="3" spans="1:19" x14ac:dyDescent="0.45">
      <c r="A3" s="103"/>
      <c r="B3" s="103"/>
      <c r="C3" s="103"/>
      <c r="D3" s="103"/>
      <c r="E3" s="103"/>
      <c r="F3" s="103"/>
      <c r="G3" s="103"/>
      <c r="H3" s="103"/>
      <c r="I3" s="103"/>
      <c r="J3" s="103"/>
      <c r="K3" s="103"/>
      <c r="L3" s="103"/>
      <c r="M3" s="103"/>
      <c r="N3" s="103"/>
      <c r="O3" s="103"/>
      <c r="P3" s="103"/>
      <c r="Q3" s="103"/>
      <c r="R3" s="103"/>
    </row>
    <row r="4" spans="1:19" ht="12.75" customHeight="1" x14ac:dyDescent="0.45">
      <c r="A4" s="104"/>
      <c r="B4" s="104"/>
      <c r="C4" s="104"/>
      <c r="D4" s="104"/>
      <c r="E4" s="104"/>
      <c r="F4" s="104"/>
      <c r="G4" s="104"/>
      <c r="H4" s="104"/>
      <c r="I4" s="104"/>
      <c r="J4" s="104"/>
      <c r="K4" s="104"/>
      <c r="L4" s="104"/>
      <c r="M4" s="104"/>
      <c r="N4" s="104"/>
      <c r="O4" s="104"/>
      <c r="P4" s="104"/>
      <c r="Q4" s="104"/>
      <c r="R4" s="104"/>
    </row>
    <row r="5" spans="1:19" x14ac:dyDescent="0.45">
      <c r="Q5" s="13"/>
      <c r="R5" s="62"/>
      <c r="S5" s="8"/>
    </row>
    <row r="6" spans="1:19" x14ac:dyDescent="0.45">
      <c r="A6" s="109" t="s">
        <v>4</v>
      </c>
      <c r="B6" s="109"/>
      <c r="C6" s="109"/>
      <c r="D6" s="109"/>
      <c r="E6" s="109"/>
      <c r="F6" s="109"/>
      <c r="G6" s="109"/>
      <c r="H6" s="109"/>
      <c r="I6" s="109"/>
      <c r="J6" s="109"/>
      <c r="K6" s="109"/>
      <c r="L6" s="109"/>
      <c r="M6" s="109"/>
      <c r="N6" s="109"/>
      <c r="O6" s="109"/>
      <c r="P6" s="109"/>
      <c r="Q6" s="109"/>
      <c r="R6" s="109"/>
      <c r="S6" s="8"/>
    </row>
    <row r="7" spans="1:19" ht="15" customHeight="1" x14ac:dyDescent="0.45">
      <c r="A7" s="8"/>
      <c r="B7" s="8"/>
      <c r="C7" s="8"/>
      <c r="D7" s="8"/>
      <c r="E7" s="8"/>
      <c r="F7" s="8"/>
      <c r="G7" s="8"/>
      <c r="H7" s="8"/>
      <c r="I7" s="8"/>
      <c r="J7" s="8"/>
      <c r="K7" s="8"/>
      <c r="L7" s="8"/>
      <c r="M7" s="8"/>
      <c r="N7" s="8"/>
      <c r="O7" s="8"/>
      <c r="P7" s="8"/>
      <c r="Q7" s="8"/>
      <c r="R7" s="8"/>
      <c r="S7" s="8"/>
    </row>
    <row r="8" spans="1:19" x14ac:dyDescent="0.45">
      <c r="A8" s="8"/>
      <c r="B8" s="8" t="s">
        <v>13</v>
      </c>
      <c r="C8" s="8"/>
      <c r="D8" s="8"/>
      <c r="E8" s="8"/>
      <c r="F8" s="8"/>
      <c r="G8" s="8"/>
      <c r="H8" s="8"/>
      <c r="I8" s="8"/>
      <c r="J8" s="8"/>
      <c r="K8" s="8"/>
      <c r="L8" s="8"/>
      <c r="M8" s="8"/>
      <c r="N8" s="8"/>
      <c r="O8" s="8"/>
      <c r="P8" s="8"/>
      <c r="Q8" s="8"/>
      <c r="R8" s="8"/>
      <c r="S8" s="8"/>
    </row>
    <row r="9" spans="1:19" x14ac:dyDescent="0.45">
      <c r="A9" s="8"/>
      <c r="B9" s="8"/>
      <c r="C9" s="110" t="s">
        <v>36</v>
      </c>
      <c r="D9" s="110"/>
      <c r="E9" s="111" t="s">
        <v>37</v>
      </c>
      <c r="F9" s="111"/>
      <c r="G9" s="111"/>
      <c r="H9" s="111"/>
      <c r="I9" s="8"/>
      <c r="J9" s="8"/>
      <c r="K9" s="8"/>
      <c r="L9" s="8"/>
      <c r="M9" s="8"/>
      <c r="N9" s="8"/>
      <c r="O9" s="8"/>
      <c r="P9" s="8"/>
      <c r="Q9" s="8"/>
      <c r="R9" s="8"/>
      <c r="S9" s="8"/>
    </row>
    <row r="10" spans="1:19" ht="15" customHeight="1" x14ac:dyDescent="0.45">
      <c r="A10" s="8"/>
      <c r="B10" s="8"/>
      <c r="C10" s="8"/>
      <c r="D10" s="8"/>
      <c r="E10" s="8"/>
      <c r="F10" s="8"/>
      <c r="G10" s="8"/>
      <c r="H10" s="8"/>
      <c r="I10" s="8"/>
      <c r="J10" s="8"/>
      <c r="K10" s="8"/>
      <c r="L10" s="8"/>
      <c r="M10" s="8"/>
      <c r="N10" s="8"/>
      <c r="O10" s="8"/>
      <c r="P10" s="8"/>
      <c r="Q10" s="8"/>
      <c r="R10" s="8"/>
      <c r="S10" s="8"/>
    </row>
    <row r="11" spans="1:19" ht="15" customHeight="1" x14ac:dyDescent="0.45">
      <c r="A11" s="8"/>
      <c r="B11" s="8"/>
      <c r="C11" s="8"/>
      <c r="D11" s="8"/>
      <c r="E11" s="8"/>
      <c r="F11" s="8"/>
      <c r="G11" s="8"/>
      <c r="H11" s="8"/>
      <c r="I11" s="8"/>
      <c r="J11" s="8"/>
      <c r="K11" s="8"/>
      <c r="L11" s="8"/>
      <c r="M11" s="8"/>
      <c r="N11" s="8"/>
      <c r="O11" s="8"/>
      <c r="P11" s="8"/>
      <c r="Q11" s="8"/>
      <c r="R11" s="8"/>
      <c r="S11" s="8"/>
    </row>
    <row r="12" spans="1:19" ht="15" customHeight="1" x14ac:dyDescent="0.45">
      <c r="A12" s="8"/>
      <c r="B12" s="8" t="s">
        <v>38</v>
      </c>
      <c r="C12" s="8"/>
      <c r="D12" s="8"/>
      <c r="E12" s="8"/>
      <c r="F12" s="8"/>
      <c r="G12" s="8"/>
      <c r="H12" s="8"/>
      <c r="I12" s="8"/>
      <c r="J12" s="8"/>
      <c r="K12" s="8"/>
      <c r="L12" s="8"/>
      <c r="M12" s="8"/>
      <c r="N12" s="8"/>
      <c r="O12" s="8"/>
      <c r="P12" s="8"/>
      <c r="Q12" s="8"/>
      <c r="R12" s="8"/>
      <c r="S12" s="8"/>
    </row>
    <row r="13" spans="1:19" ht="15" customHeight="1" x14ac:dyDescent="0.45">
      <c r="A13" s="8"/>
      <c r="B13" s="8"/>
      <c r="C13" s="108"/>
      <c r="D13" s="108"/>
      <c r="E13" s="8"/>
      <c r="F13" s="8"/>
      <c r="G13" s="8"/>
      <c r="H13" s="8"/>
      <c r="I13" s="8"/>
      <c r="J13" s="8"/>
      <c r="K13" s="8"/>
      <c r="L13" s="8"/>
      <c r="M13" s="8"/>
      <c r="N13" s="8"/>
      <c r="O13" s="8"/>
      <c r="P13" s="8"/>
      <c r="Q13" s="8"/>
      <c r="R13" s="8"/>
      <c r="S13" s="8"/>
    </row>
    <row r="14" spans="1:19" ht="15" customHeight="1" x14ac:dyDescent="0.45">
      <c r="A14" s="8"/>
      <c r="B14" s="8"/>
      <c r="C14" s="106" t="s">
        <v>6</v>
      </c>
      <c r="D14" s="106"/>
      <c r="E14" s="18" t="s">
        <v>9</v>
      </c>
      <c r="F14" s="8"/>
      <c r="G14" s="8"/>
      <c r="H14" s="8"/>
      <c r="I14" s="8"/>
      <c r="J14" s="8"/>
      <c r="K14" s="8"/>
      <c r="L14" s="8"/>
      <c r="M14" s="8"/>
      <c r="N14" s="8"/>
      <c r="O14" s="8"/>
      <c r="P14" s="8"/>
      <c r="Q14" s="8"/>
      <c r="R14" s="8"/>
      <c r="S14" s="8"/>
    </row>
    <row r="15" spans="1:19" ht="15" customHeight="1" x14ac:dyDescent="0.45">
      <c r="A15" s="8"/>
      <c r="B15" s="8"/>
      <c r="C15" s="107" t="s">
        <v>6</v>
      </c>
      <c r="D15" s="107"/>
      <c r="E15" s="18" t="s">
        <v>10</v>
      </c>
      <c r="F15" s="8"/>
      <c r="G15" s="8"/>
      <c r="H15" s="8"/>
      <c r="I15" s="8"/>
      <c r="J15" s="8"/>
      <c r="K15" s="8"/>
      <c r="L15" s="8"/>
      <c r="M15" s="8"/>
      <c r="N15" s="8"/>
      <c r="O15" s="8"/>
      <c r="P15" s="8"/>
      <c r="Q15" s="8"/>
      <c r="R15" s="8"/>
      <c r="S15" s="8"/>
    </row>
    <row r="16" spans="1:19" ht="15" customHeight="1" x14ac:dyDescent="0.45">
      <c r="A16" s="8"/>
      <c r="B16" s="8"/>
      <c r="C16" s="8"/>
      <c r="D16" s="8"/>
      <c r="E16" s="8"/>
      <c r="F16" s="8"/>
      <c r="G16" s="8"/>
      <c r="H16" s="8"/>
      <c r="I16" s="8"/>
      <c r="J16" s="8"/>
      <c r="K16" s="8"/>
      <c r="L16" s="8"/>
      <c r="M16" s="8"/>
      <c r="N16" s="8"/>
      <c r="O16" s="8"/>
      <c r="P16" s="8"/>
      <c r="Q16" s="8"/>
      <c r="R16" s="8"/>
      <c r="S16" s="8"/>
    </row>
    <row r="17" spans="1:19" ht="15" customHeight="1" x14ac:dyDescent="0.45">
      <c r="A17" s="8"/>
      <c r="B17" s="8"/>
      <c r="C17" s="8"/>
      <c r="D17" s="8"/>
      <c r="E17" s="8"/>
      <c r="F17" s="8"/>
      <c r="G17" s="8"/>
      <c r="H17" s="8"/>
      <c r="I17" s="8"/>
      <c r="J17" s="8"/>
      <c r="K17" s="8"/>
      <c r="L17" s="8"/>
      <c r="M17" s="8"/>
      <c r="N17" s="8"/>
      <c r="O17" s="8"/>
      <c r="P17" s="8"/>
      <c r="Q17" s="8"/>
      <c r="R17" s="8"/>
      <c r="S17" s="8"/>
    </row>
    <row r="18" spans="1:19" x14ac:dyDescent="0.45">
      <c r="A18" s="8"/>
      <c r="B18" s="105" t="s">
        <v>18</v>
      </c>
      <c r="C18" s="105"/>
      <c r="D18" s="105"/>
      <c r="E18" s="105"/>
      <c r="F18" s="105"/>
      <c r="G18" s="105"/>
      <c r="H18" s="105"/>
      <c r="I18" s="105"/>
      <c r="J18" s="105"/>
      <c r="K18" s="105"/>
      <c r="L18" s="105"/>
      <c r="M18" s="105"/>
      <c r="N18" s="105"/>
      <c r="O18" s="105"/>
      <c r="P18" s="105"/>
      <c r="Q18" s="105"/>
      <c r="R18" s="8"/>
      <c r="S18" s="8"/>
    </row>
  </sheetData>
  <mergeCells count="9">
    <mergeCell ref="A1:R3"/>
    <mergeCell ref="A4:R4"/>
    <mergeCell ref="B18:Q18"/>
    <mergeCell ref="C14:D14"/>
    <mergeCell ref="C15:D15"/>
    <mergeCell ref="C13:D13"/>
    <mergeCell ref="A6:R6"/>
    <mergeCell ref="C9:D9"/>
    <mergeCell ref="E9:H9"/>
  </mergeCells>
  <hyperlinks>
    <hyperlink ref="B18:P18" r:id="rId1" display="For any futher assistance on this tool, please post your question in the following forum Room - E2E Precision Data Converters Forum" xr:uid="{00000000-0004-0000-0100-000000000000}"/>
    <hyperlink ref="E9" r:id="rId2" xr:uid="{00000000-0004-0000-0100-000001000000}"/>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AM44"/>
  <sheetViews>
    <sheetView showGridLines="0" showRowColHeaders="0" zoomScaleNormal="100" workbookViewId="0">
      <selection activeCell="B37" sqref="B37:K37"/>
    </sheetView>
  </sheetViews>
  <sheetFormatPr defaultColWidth="9.1328125" defaultRowHeight="13.5" x14ac:dyDescent="0.35"/>
  <cols>
    <col min="1" max="1" width="25.73046875" style="3" bestFit="1" customWidth="1"/>
    <col min="2" max="2" width="56.59765625" style="4" customWidth="1"/>
    <col min="3" max="11" width="9.1328125" style="1"/>
    <col min="12" max="12" width="20.3984375" style="1" customWidth="1"/>
    <col min="13" max="16384" width="9.1328125" style="1"/>
  </cols>
  <sheetData>
    <row r="1" spans="1:12" x14ac:dyDescent="0.35">
      <c r="A1" s="73"/>
      <c r="B1" s="73"/>
      <c r="C1" s="73"/>
      <c r="D1" s="73"/>
      <c r="E1" s="73"/>
      <c r="F1" s="73"/>
      <c r="G1" s="73"/>
      <c r="H1" s="73"/>
      <c r="I1" s="73"/>
      <c r="J1" s="73"/>
      <c r="K1" s="73"/>
      <c r="L1" s="73"/>
    </row>
    <row r="2" spans="1:12" x14ac:dyDescent="0.35">
      <c r="A2" s="73"/>
      <c r="B2" s="73"/>
      <c r="C2" s="73"/>
      <c r="D2" s="73"/>
      <c r="E2" s="73"/>
      <c r="F2" s="73"/>
      <c r="G2" s="73"/>
      <c r="H2" s="73"/>
      <c r="I2" s="73"/>
      <c r="J2" s="73"/>
      <c r="K2" s="73"/>
      <c r="L2" s="73"/>
    </row>
    <row r="3" spans="1:12" x14ac:dyDescent="0.35">
      <c r="A3" s="73"/>
      <c r="B3" s="73"/>
      <c r="C3" s="73"/>
      <c r="D3" s="73"/>
      <c r="E3" s="73"/>
      <c r="F3" s="73"/>
      <c r="G3" s="73"/>
      <c r="H3" s="73"/>
      <c r="I3" s="73"/>
      <c r="J3" s="73"/>
      <c r="K3" s="73"/>
      <c r="L3" s="73"/>
    </row>
    <row r="4" spans="1:12" ht="12.75" customHeight="1" x14ac:dyDescent="0.35">
      <c r="A4" s="75"/>
      <c r="B4" s="75"/>
      <c r="C4" s="75"/>
      <c r="D4" s="75"/>
      <c r="E4" s="75"/>
      <c r="F4" s="75"/>
      <c r="G4" s="75"/>
      <c r="H4" s="75"/>
      <c r="I4" s="75"/>
      <c r="J4" s="75"/>
      <c r="K4" s="75"/>
      <c r="L4" s="75"/>
    </row>
    <row r="5" spans="1:12" ht="13.9" x14ac:dyDescent="0.4">
      <c r="A5" s="11" t="s">
        <v>0</v>
      </c>
      <c r="B5" s="12" t="s">
        <v>7</v>
      </c>
      <c r="C5" s="8"/>
      <c r="D5" s="8"/>
      <c r="E5" s="8"/>
      <c r="F5" s="8"/>
      <c r="G5" s="8"/>
      <c r="H5" s="8"/>
      <c r="I5" s="8"/>
      <c r="J5" s="8"/>
      <c r="K5" s="13"/>
      <c r="L5" s="14"/>
    </row>
    <row r="6" spans="1:12" ht="13.9" x14ac:dyDescent="0.4">
      <c r="A6" s="11" t="s">
        <v>12</v>
      </c>
      <c r="B6" s="12" t="s">
        <v>11</v>
      </c>
      <c r="C6" s="8"/>
      <c r="D6" s="8"/>
      <c r="E6" s="8"/>
      <c r="F6" s="8"/>
      <c r="G6" s="8"/>
      <c r="H6" s="8"/>
      <c r="I6" s="8"/>
      <c r="J6" s="14"/>
      <c r="K6" s="14"/>
      <c r="L6" s="14"/>
    </row>
    <row r="35" spans="1:39" x14ac:dyDescent="0.35">
      <c r="A35" s="15" t="s">
        <v>1</v>
      </c>
      <c r="B35" s="16"/>
      <c r="C35" s="8"/>
      <c r="D35" s="8"/>
      <c r="E35" s="8"/>
      <c r="F35" s="8"/>
      <c r="G35" s="8"/>
      <c r="H35" s="8"/>
      <c r="I35" s="8"/>
      <c r="J35" s="8"/>
      <c r="K35" s="8"/>
    </row>
    <row r="36" spans="1:39" ht="13.9" x14ac:dyDescent="0.4">
      <c r="A36" s="17" t="s">
        <v>2</v>
      </c>
      <c r="B36" s="113" t="s">
        <v>3</v>
      </c>
      <c r="C36" s="113"/>
      <c r="D36" s="113"/>
      <c r="E36" s="113"/>
      <c r="F36" s="113"/>
      <c r="G36" s="113"/>
      <c r="H36" s="113"/>
      <c r="I36" s="113"/>
      <c r="J36" s="113"/>
      <c r="K36" s="113"/>
    </row>
    <row r="37" spans="1:39" x14ac:dyDescent="0.35">
      <c r="A37" s="15" t="s">
        <v>7</v>
      </c>
      <c r="B37" s="109" t="s">
        <v>8</v>
      </c>
      <c r="C37" s="109"/>
      <c r="D37" s="109"/>
      <c r="E37" s="109"/>
      <c r="F37" s="109"/>
      <c r="G37" s="109"/>
      <c r="H37" s="109"/>
      <c r="I37" s="109"/>
      <c r="J37" s="109"/>
      <c r="K37" s="109"/>
    </row>
    <row r="38" spans="1:39" ht="14.25" customHeight="1" x14ac:dyDescent="0.35">
      <c r="B38" s="112"/>
      <c r="C38" s="112"/>
      <c r="D38" s="112"/>
      <c r="E38" s="112"/>
      <c r="F38" s="112"/>
      <c r="G38" s="112"/>
      <c r="H38" s="112"/>
      <c r="I38" s="112"/>
      <c r="J38" s="112"/>
      <c r="K38" s="112"/>
    </row>
    <row r="39" spans="1:39" ht="14.25" customHeight="1" x14ac:dyDescent="0.35">
      <c r="B39" s="112"/>
      <c r="C39" s="112"/>
      <c r="D39" s="112"/>
      <c r="E39" s="112"/>
      <c r="F39" s="112"/>
      <c r="G39" s="112"/>
      <c r="H39" s="112"/>
      <c r="I39" s="112"/>
      <c r="J39" s="112"/>
      <c r="K39" s="112"/>
    </row>
    <row r="40" spans="1:39" ht="14.25" customHeight="1" x14ac:dyDescent="0.35">
      <c r="B40" s="112"/>
      <c r="C40" s="112"/>
      <c r="D40" s="112"/>
      <c r="E40" s="112"/>
      <c r="F40" s="112"/>
      <c r="G40" s="112"/>
      <c r="H40" s="112"/>
      <c r="I40" s="112"/>
      <c r="J40" s="112"/>
      <c r="K40" s="112"/>
    </row>
    <row r="41" spans="1:39" ht="14.25" customHeight="1" x14ac:dyDescent="0.35"/>
    <row r="44" spans="1:39" ht="13.9" x14ac:dyDescent="0.35">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row>
  </sheetData>
  <sheetProtection sheet="1" objects="1" scenarios="1"/>
  <mergeCells count="7">
    <mergeCell ref="B40:K40"/>
    <mergeCell ref="B38:K38"/>
    <mergeCell ref="B39:K39"/>
    <mergeCell ref="A1:L3"/>
    <mergeCell ref="A4:L4"/>
    <mergeCell ref="B36:K36"/>
    <mergeCell ref="B37:K3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CRC</vt:lpstr>
      <vt:lpstr>Help</vt:lpstr>
      <vt:lpstr>About</vt:lpstr>
      <vt:lpstr>CRC!CHAR_NUM</vt:lpstr>
      <vt:lpstr>CRC!CRC_POLY</vt:lpstr>
      <vt:lpstr>CRC!CRC_TYPE</vt:lpstr>
      <vt:lpstr>CRC!DATA</vt:lpstr>
      <vt:lpstr>CRC!Device</vt:lpstr>
      <vt:lpstr>CRC!INPUT_XOR</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ADS1x4S0x Design Calculator</dc:title>
  <dc:creator>Balraj, Rajkumar;c-hall@ti.com</dc:creator>
  <cp:lastModifiedBy>Soumil Jain</cp:lastModifiedBy>
  <dcterms:created xsi:type="dcterms:W3CDTF">2015-01-07T22:11:08Z</dcterms:created>
  <dcterms:modified xsi:type="dcterms:W3CDTF">2024-04-09T21:37:43Z</dcterms:modified>
</cp:coreProperties>
</file>