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filterPrivacy="1" defaultThemeVersion="124226"/>
  <xr:revisionPtr revIDLastSave="0" documentId="13_ncr:1_{429FD86B-6524-4576-BA59-609AE801DC9F}" xr6:coauthVersionLast="46" xr6:coauthVersionMax="46" xr10:uidLastSave="{00000000-0000-0000-0000-000000000000}"/>
  <bookViews>
    <workbookView xWindow="-108" yWindow="-108" windowWidth="23256" windowHeight="12576" xr2:uid="{00000000-000D-0000-FFFF-FFFF00000000}"/>
  </bookViews>
  <sheets>
    <sheet name="Data" sheetId="1" r:id="rId1"/>
  </sheets>
  <definedNames>
    <definedName name="_xlnm._FilterDatabase" localSheetId="0" hidden="1">Data!$A$1:$X$235</definedName>
  </definedNames>
  <calcPr calcId="191029"/>
</workbook>
</file>

<file path=xl/calcChain.xml><?xml version="1.0" encoding="utf-8"?>
<calcChain xmlns="http://schemas.openxmlformats.org/spreadsheetml/2006/main">
  <c r="R5" i="1" l="1"/>
  <c r="R124" i="1"/>
  <c r="R123" i="1"/>
  <c r="R116" i="1" l="1"/>
  <c r="R115" i="1"/>
  <c r="R127" i="1"/>
  <c r="R128" i="1"/>
  <c r="R104" i="1" l="1"/>
  <c r="R148" i="1" l="1"/>
  <c r="R140" i="1"/>
  <c r="Q221" i="1" l="1"/>
  <c r="Q220" i="1"/>
  <c r="Q219" i="1"/>
  <c r="Q218" i="1"/>
  <c r="Q217" i="1"/>
  <c r="Q214" i="1"/>
  <c r="P197" i="1"/>
  <c r="N197" i="1"/>
  <c r="R183" i="1"/>
  <c r="R180" i="1"/>
  <c r="R178" i="1"/>
  <c r="R177" i="1"/>
  <c r="R158" i="1"/>
  <c r="R153" i="1"/>
  <c r="R152" i="1"/>
  <c r="R150" i="1"/>
  <c r="R144" i="1"/>
  <c r="R142" i="1"/>
  <c r="P109" i="1"/>
  <c r="P108" i="1"/>
  <c r="P107" i="1"/>
  <c r="R106" i="1"/>
  <c r="P103" i="1"/>
  <c r="R105" i="1"/>
  <c r="P102" i="1"/>
  <c r="P101" i="1"/>
  <c r="P104" i="1"/>
  <c r="P100" i="1"/>
  <c r="P95" i="1"/>
  <c r="P94" i="1"/>
  <c r="P93" i="1"/>
  <c r="P92" i="1"/>
  <c r="P91" i="1"/>
  <c r="P90" i="1"/>
  <c r="P89" i="1"/>
  <c r="P88" i="1"/>
  <c r="P87" i="1"/>
</calcChain>
</file>

<file path=xl/sharedStrings.xml><?xml version="1.0" encoding="utf-8"?>
<sst xmlns="http://schemas.openxmlformats.org/spreadsheetml/2006/main" count="1747" uniqueCount="479">
  <si>
    <t>Date</t>
    <phoneticPr fontId="2" type="noConversion"/>
  </si>
  <si>
    <t>R (km)</t>
    <phoneticPr fontId="2" type="noConversion"/>
  </si>
  <si>
    <t>PGA</t>
    <phoneticPr fontId="2" type="noConversion"/>
  </si>
  <si>
    <t>Reference</t>
    <phoneticPr fontId="1" type="noConversion"/>
  </si>
  <si>
    <t>2008.05.12</t>
    <phoneticPr fontId="2" type="noConversion"/>
  </si>
  <si>
    <t>Guoyuan village, Deyang, DY-28</t>
    <phoneticPr fontId="2" type="noConversion"/>
  </si>
  <si>
    <t>*</t>
    <phoneticPr fontId="2" type="noConversion"/>
  </si>
  <si>
    <t>2008.05.12</t>
  </si>
  <si>
    <t>Songbai village, Deyang, DY-45</t>
    <phoneticPr fontId="2" type="noConversion"/>
  </si>
  <si>
    <t>Qingliang Village, Deyang, DY-06</t>
    <phoneticPr fontId="2" type="noConversion"/>
  </si>
  <si>
    <t>Nangui village, Deyang</t>
    <phoneticPr fontId="1" type="noConversion"/>
  </si>
  <si>
    <t>Jinqiao village, Deyang, DY-38</t>
    <phoneticPr fontId="2" type="noConversion"/>
  </si>
  <si>
    <t>Shenghua Village, Deyang</t>
  </si>
  <si>
    <t>Baijiang Village, Deyang, DY-24</t>
    <phoneticPr fontId="2" type="noConversion"/>
  </si>
  <si>
    <t>*</t>
    <phoneticPr fontId="2" type="noConversion"/>
  </si>
  <si>
    <t>Anping Village, Deyang, DY-35</t>
    <phoneticPr fontId="2" type="noConversion"/>
  </si>
  <si>
    <t>Shengli village, Deyang, DY-07</t>
    <phoneticPr fontId="2" type="noConversion"/>
  </si>
  <si>
    <t>Changzheng village, Deyang</t>
    <phoneticPr fontId="1" type="noConversion"/>
  </si>
  <si>
    <t>Qifu Elementary School, Mianzhu, DY-26</t>
    <phoneticPr fontId="2" type="noConversion"/>
  </si>
  <si>
    <t>Dacheng village, Deyang</t>
    <phoneticPr fontId="1" type="noConversion"/>
  </si>
  <si>
    <t>Wulang village, Deyang</t>
    <phoneticPr fontId="2" type="noConversion"/>
  </si>
  <si>
    <t>Heping village, Deyang</t>
    <phoneticPr fontId="1" type="noConversion"/>
  </si>
  <si>
    <t>Xiaojia village, Chengdu, CD-08</t>
    <phoneticPr fontId="1" type="noConversion"/>
  </si>
  <si>
    <t>Jingxing village, Pixian, CD-01</t>
    <phoneticPr fontId="1" type="noConversion"/>
  </si>
  <si>
    <t>Qingbaijiang Bridge, Pengzhou</t>
    <phoneticPr fontId="1" type="noConversion"/>
  </si>
  <si>
    <t>Yongquan Village, Mianyang, MY-02</t>
    <phoneticPr fontId="2" type="noConversion"/>
  </si>
  <si>
    <t>Xiangliu village, Mianzhu, DY-03</t>
    <phoneticPr fontId="2" type="noConversion"/>
  </si>
  <si>
    <t>Anren Village, Mianzhu, DY-02</t>
    <phoneticPr fontId="2" type="noConversion"/>
  </si>
  <si>
    <t>Chuanmu village, Mianzhu</t>
    <phoneticPr fontId="1" type="noConversion"/>
  </si>
  <si>
    <t>Yongfeng Village, Mianzhu, DY-04</t>
    <phoneticPr fontId="2" type="noConversion"/>
  </si>
  <si>
    <t>Shuangquan Village, Mianzhu, DY-30</t>
    <phoneticPr fontId="2" type="noConversion"/>
  </si>
  <si>
    <t>Tonglin village, Mianzhu</t>
    <phoneticPr fontId="2" type="noConversion"/>
  </si>
  <si>
    <t>Wudu Village, Mianzhu, DY-31</t>
    <phoneticPr fontId="2" type="noConversion"/>
  </si>
  <si>
    <t>Linfa village, Mianzhu</t>
    <phoneticPr fontId="1" type="noConversion"/>
  </si>
  <si>
    <t>Changning Tianqi Village, Mianzhu, DY-29</t>
    <phoneticPr fontId="2" type="noConversion"/>
  </si>
  <si>
    <t>Linyan Village, Mianzhu, DY-10</t>
    <phoneticPr fontId="2" type="noConversion"/>
  </si>
  <si>
    <t>Xinglong village, Mianzhu, DY-08</t>
    <phoneticPr fontId="2" type="noConversion"/>
  </si>
  <si>
    <t>Bayi village, Mianzhu</t>
    <phoneticPr fontId="1" type="noConversion"/>
  </si>
  <si>
    <t>Xinshi School, Mianzhu, DY-27</t>
    <phoneticPr fontId="2" type="noConversion"/>
  </si>
  <si>
    <t>Shihu village, Mianzhu, DY-22</t>
    <phoneticPr fontId="2" type="noConversion"/>
  </si>
  <si>
    <t>Banqiao School, Mianzhu, DY-09</t>
    <phoneticPr fontId="2" type="noConversion"/>
  </si>
  <si>
    <t>Baiyang Village, Mianzhu</t>
  </si>
  <si>
    <t>Guihua village, Mianzhu, DY-41</t>
    <phoneticPr fontId="2" type="noConversion"/>
  </si>
  <si>
    <t>Yongning village, Mianzhu</t>
    <phoneticPr fontId="1" type="noConversion"/>
  </si>
  <si>
    <t>Wufang village, Mianzhu</t>
    <phoneticPr fontId="1" type="noConversion"/>
  </si>
  <si>
    <t>Baihutou Village, Shifang, DY-39</t>
    <phoneticPr fontId="2" type="noConversion"/>
  </si>
  <si>
    <t>Siyuan Village, Shifang, DY-11</t>
    <phoneticPr fontId="2" type="noConversion"/>
  </si>
  <si>
    <t>Zhenjiang village, Shifang, DY-42</t>
    <phoneticPr fontId="2" type="noConversion"/>
  </si>
  <si>
    <t>Quezhu village, Shifang</t>
    <phoneticPr fontId="1" type="noConversion"/>
  </si>
  <si>
    <t>Jiangyou Train Station−1, MY-13</t>
    <phoneticPr fontId="2" type="noConversion"/>
  </si>
  <si>
    <t>Jiangyou rail station line−2, MY-12</t>
    <phoneticPr fontId="2" type="noConversion"/>
  </si>
  <si>
    <t>Yongshou Village, Dujiangyan, CD-17</t>
    <phoneticPr fontId="1" type="noConversion"/>
  </si>
  <si>
    <t>Quanshui village, Dujiangyan, CD-03</t>
    <phoneticPr fontId="1" type="noConversion"/>
  </si>
  <si>
    <t>Fengle valliage, Dujiangyan, CD-04</t>
    <phoneticPr fontId="1" type="noConversion"/>
  </si>
  <si>
    <t>Ruikang garden, Dujiangyan</t>
    <phoneticPr fontId="1" type="noConversion"/>
  </si>
  <si>
    <t>Zipingpu village, Dujiangyan, B-1</t>
    <phoneticPr fontId="1" type="noConversion"/>
  </si>
  <si>
    <t>Yutang village, Dujiangyan, A-1</t>
    <phoneticPr fontId="1" type="noConversion"/>
  </si>
  <si>
    <t>Pilu Elementary School, Guanghan, DY-17</t>
    <phoneticPr fontId="2" type="noConversion"/>
  </si>
  <si>
    <t>Xinyi kindergarten, Pengzhou, B-2</t>
    <phoneticPr fontId="1" type="noConversion"/>
  </si>
  <si>
    <t>Lichun village, Pengzhou, CD-25</t>
    <phoneticPr fontId="1" type="noConversion"/>
  </si>
  <si>
    <t>Majiamiao village, Pixian</t>
  </si>
  <si>
    <t>Shidimiao village, Pixian</t>
    <phoneticPr fontId="1" type="noConversion"/>
  </si>
  <si>
    <t>Yongsheng village, Pixian</t>
    <phoneticPr fontId="1" type="noConversion"/>
  </si>
  <si>
    <t>Xinlian village, Emei, LS-01</t>
    <phoneticPr fontId="2" type="noConversion"/>
  </si>
  <si>
    <t>Wuli villiage, Suining, SN-01</t>
    <phoneticPr fontId="2" type="noConversion"/>
  </si>
  <si>
    <t>1983.10.28</t>
  </si>
  <si>
    <t>Mackay Dam, downstream toe,</t>
    <phoneticPr fontId="2" type="noConversion"/>
  </si>
  <si>
    <t>Pence Ranch, SA4</t>
    <phoneticPr fontId="1" type="noConversion"/>
  </si>
  <si>
    <t>1983.10.28</t>
    <phoneticPr fontId="2" type="noConversion"/>
  </si>
  <si>
    <t>*</t>
    <phoneticPr fontId="1" type="noConversion"/>
  </si>
  <si>
    <t>1995.01.17</t>
  </si>
  <si>
    <t>1995.01.17</t>
    <phoneticPr fontId="2" type="noConversion"/>
  </si>
  <si>
    <t>1995.01.17</t>
    <phoneticPr fontId="2" type="noConversion"/>
  </si>
  <si>
    <t>Port Island 1C, Instrumented array</t>
    <phoneticPr fontId="1" type="noConversion"/>
  </si>
  <si>
    <t>1906.04.18</t>
    <phoneticPr fontId="2" type="noConversion"/>
  </si>
  <si>
    <t>1906.04.18</t>
  </si>
  <si>
    <t>1989.10.17</t>
    <phoneticPr fontId="2" type="noConversion"/>
  </si>
  <si>
    <t>1989.10.17</t>
  </si>
  <si>
    <t>1976.02.04</t>
    <phoneticPr fontId="2" type="noConversion"/>
  </si>
  <si>
    <t>Lake Amatitlan B-1</t>
    <phoneticPr fontId="2" type="noConversion"/>
  </si>
  <si>
    <t>Seed et al., 1979; Bawwab, 2005</t>
    <phoneticPr fontId="2" type="noConversion"/>
  </si>
  <si>
    <t>Lake Amatitlan B-2</t>
    <phoneticPr fontId="2" type="noConversion"/>
  </si>
  <si>
    <t>Lake Amatitlan B-4</t>
    <phoneticPr fontId="2" type="noConversion"/>
  </si>
  <si>
    <t>1999.10.21</t>
  </si>
  <si>
    <t>1999.10.22</t>
  </si>
  <si>
    <t>1999.10.23</t>
  </si>
  <si>
    <t>2011.03.11</t>
  </si>
  <si>
    <t>Hu et al., 2016; Kayen, et al., 2012</t>
    <phoneticPr fontId="2" type="noConversion"/>
  </si>
  <si>
    <t>Hu et al., 2016; Kayen, et al., 2012</t>
  </si>
  <si>
    <t>1993.07.12</t>
    <phoneticPr fontId="2" type="noConversion"/>
  </si>
  <si>
    <t>Pension House, BH1</t>
    <phoneticPr fontId="1" type="noConversion"/>
  </si>
  <si>
    <t>Pension House, BH2</t>
    <phoneticPr fontId="1" type="noConversion"/>
  </si>
  <si>
    <t>1964.03.27</t>
    <phoneticPr fontId="2" type="noConversion"/>
  </si>
  <si>
    <t>Matanuska river, MP 147.4, B.H.17</t>
    <phoneticPr fontId="2" type="noConversion"/>
  </si>
  <si>
    <t>Bawwab, 2005; Bartlett et al., 1992</t>
    <phoneticPr fontId="1" type="noConversion"/>
  </si>
  <si>
    <t>Matanuska river, MP 147.5, B.H.18</t>
    <phoneticPr fontId="2" type="noConversion"/>
  </si>
  <si>
    <t>Bawwab, 2005; Bartlett et al., 1992</t>
    <phoneticPr fontId="1" type="noConversion"/>
  </si>
  <si>
    <t>1964.03.27</t>
    <phoneticPr fontId="2" type="noConversion"/>
  </si>
  <si>
    <t>Twenty-Mile river, MP 64.7, B.H.20</t>
    <phoneticPr fontId="2" type="noConversion"/>
  </si>
  <si>
    <t>Bawwab, 2005; Bartlett et al., 1992</t>
  </si>
  <si>
    <t>Twenty-Mile river, MP 64.7, B.H.24</t>
    <phoneticPr fontId="2" type="noConversion"/>
  </si>
  <si>
    <t>Portage Creek, MP 63.0, B.H.25</t>
    <phoneticPr fontId="2" type="noConversion"/>
  </si>
  <si>
    <t>Portage Creek, MP 63.5, B.H.28</t>
    <phoneticPr fontId="2" type="noConversion"/>
  </si>
  <si>
    <t>1976.05.06</t>
    <phoneticPr fontId="2" type="noConversion"/>
  </si>
  <si>
    <t>Avasinis village</t>
    <phoneticPr fontId="2" type="noConversion"/>
  </si>
  <si>
    <t>1988.12.07</t>
    <phoneticPr fontId="2" type="noConversion"/>
  </si>
  <si>
    <t>Yegian et al., 1994;  Cao et al., 2011</t>
    <phoneticPr fontId="2" type="noConversion"/>
  </si>
  <si>
    <t>1976.07.28</t>
  </si>
  <si>
    <t>Baihe dam, Miyun reservoir</t>
    <phoneticPr fontId="2" type="noConversion"/>
  </si>
  <si>
    <t>1999.08.17</t>
  </si>
  <si>
    <t>Hotel Sapanca, SH-4</t>
    <phoneticPr fontId="1" type="noConversion"/>
  </si>
  <si>
    <t>Bawwab, 2005; Kanibir et al., 2006</t>
    <phoneticPr fontId="1" type="noConversion"/>
  </si>
  <si>
    <t>Hotel Sapanca, SH-7</t>
    <phoneticPr fontId="1" type="noConversion"/>
  </si>
  <si>
    <t>Bawwab, 2005; Kanibir et al., 2006</t>
  </si>
  <si>
    <t>1983.05.26</t>
    <phoneticPr fontId="1" type="noConversion"/>
  </si>
  <si>
    <t>Noshiro-N2, B.H.78</t>
    <phoneticPr fontId="1" type="noConversion"/>
  </si>
  <si>
    <t>Bawwab, 2005; Hayashi, 1992</t>
    <phoneticPr fontId="1" type="noConversion"/>
  </si>
  <si>
    <t>Noshiro-N2, B.H.84</t>
    <phoneticPr fontId="1" type="noConversion"/>
  </si>
  <si>
    <t>Valdez Site 2</t>
  </si>
  <si>
    <t>Valdez Site 3</t>
  </si>
  <si>
    <t>Cao et al., 2019</t>
  </si>
  <si>
    <t>Valdez Site 4</t>
  </si>
  <si>
    <t>Avasinis Site 2</t>
    <phoneticPr fontId="1" type="noConversion"/>
  </si>
  <si>
    <t>Avasinis Site 3</t>
  </si>
  <si>
    <t>Whiskey Springs</t>
  </si>
  <si>
    <t xml:space="preserve">Larter Ranch    </t>
  </si>
  <si>
    <t xml:space="preserve">Pence Ranch     </t>
  </si>
  <si>
    <t>2016.04.16</t>
    <phoneticPr fontId="1" type="noConversion"/>
  </si>
  <si>
    <t>Manta DPT-1 &amp; Vs-4</t>
    <phoneticPr fontId="1" type="noConversion"/>
  </si>
  <si>
    <t>Cao et al., 2019; Lopez et al., 2018</t>
    <phoneticPr fontId="1" type="noConversion"/>
  </si>
  <si>
    <t>Manta DPT-2 &amp; Vs-4</t>
    <phoneticPr fontId="1" type="noConversion"/>
  </si>
  <si>
    <t>Manta DPT-3 &amp; Vs-9</t>
    <phoneticPr fontId="1" type="noConversion"/>
  </si>
  <si>
    <t>Wellington Site 1</t>
    <phoneticPr fontId="1" type="noConversion"/>
  </si>
  <si>
    <t>Wellington Site 2</t>
  </si>
  <si>
    <t>Case No.</t>
    <phoneticPr fontId="1" type="noConversion"/>
  </si>
  <si>
    <t>Site location &amp; Borehole name</t>
    <phoneticPr fontId="2" type="noConversion"/>
  </si>
  <si>
    <t>Earthquake Name</t>
    <phoneticPr fontId="2" type="noConversion"/>
  </si>
  <si>
    <t>t (s)</t>
    <phoneticPr fontId="2" type="noConversion"/>
  </si>
  <si>
    <t>FC (%)</t>
    <phoneticPr fontId="1" type="noConversion"/>
  </si>
  <si>
    <t>GC (%)</t>
    <phoneticPr fontId="2" type="noConversion"/>
  </si>
  <si>
    <r>
      <t xml:space="preserve">Liqefied </t>
    </r>
    <r>
      <rPr>
        <sz val="9"/>
        <rFont val="宋体"/>
        <family val="3"/>
        <charset val="134"/>
      </rPr>
      <t>？</t>
    </r>
    <phoneticPr fontId="2" type="noConversion"/>
  </si>
  <si>
    <r>
      <rPr>
        <sz val="9"/>
        <rFont val="宋体"/>
        <family val="3"/>
        <charset val="134"/>
      </rPr>
      <t>～</t>
    </r>
    <r>
      <rPr>
        <sz val="9"/>
        <rFont val="Times New Roman"/>
        <family val="1"/>
      </rPr>
      <t>5</t>
    </r>
    <phoneticPr fontId="1" type="noConversion"/>
  </si>
  <si>
    <r>
      <rPr>
        <sz val="9"/>
        <rFont val="宋体"/>
        <family val="3"/>
        <charset val="134"/>
      </rPr>
      <t>～</t>
    </r>
    <r>
      <rPr>
        <sz val="9"/>
        <rFont val="Times New Roman"/>
        <family val="1"/>
      </rPr>
      <t>7.5</t>
    </r>
    <phoneticPr fontId="1" type="noConversion"/>
  </si>
  <si>
    <r>
      <rPr>
        <sz val="9"/>
        <rFont val="宋体"/>
        <family val="3"/>
        <charset val="134"/>
      </rPr>
      <t>～</t>
    </r>
    <r>
      <rPr>
        <sz val="9"/>
        <rFont val="Times New Roman"/>
        <family val="1"/>
      </rPr>
      <t>1</t>
    </r>
    <phoneticPr fontId="1" type="noConversion"/>
  </si>
  <si>
    <r>
      <rPr>
        <sz val="9"/>
        <rFont val="宋体"/>
        <family val="3"/>
        <charset val="134"/>
      </rPr>
      <t>～</t>
    </r>
    <r>
      <rPr>
        <sz val="9"/>
        <rFont val="Times New Roman"/>
        <family val="1"/>
      </rPr>
      <t>12</t>
    </r>
    <phoneticPr fontId="1" type="noConversion"/>
  </si>
  <si>
    <r>
      <rPr>
        <sz val="9"/>
        <rFont val="宋体"/>
        <family val="3"/>
        <charset val="134"/>
      </rPr>
      <t>～</t>
    </r>
    <r>
      <rPr>
        <sz val="9"/>
        <rFont val="Times New Roman"/>
        <family val="1"/>
      </rPr>
      <t>10</t>
    </r>
    <phoneticPr fontId="1" type="noConversion"/>
  </si>
  <si>
    <t>Yes</t>
  </si>
  <si>
    <t>No</t>
  </si>
  <si>
    <t>Cao et al., 2019; Rollins et al., 2020</t>
    <phoneticPr fontId="1" type="noConversion"/>
  </si>
  <si>
    <t>&lt; 5</t>
  </si>
  <si>
    <t>&lt; 5</t>
    <phoneticPr fontId="1" type="noConversion"/>
  </si>
  <si>
    <t>&lt; 10</t>
    <phoneticPr fontId="1" type="noConversion"/>
  </si>
  <si>
    <t>*</t>
    <phoneticPr fontId="1" type="noConversion"/>
  </si>
  <si>
    <t>*</t>
    <phoneticPr fontId="1" type="noConversion"/>
  </si>
  <si>
    <t>Jingyu village, Pixian, CD-26</t>
    <phoneticPr fontId="2" type="noConversion"/>
  </si>
  <si>
    <t>*</t>
    <phoneticPr fontId="1" type="noConversion"/>
  </si>
  <si>
    <t>*</t>
    <phoneticPr fontId="1" type="noConversion"/>
  </si>
  <si>
    <t>*</t>
    <phoneticPr fontId="1" type="noConversion"/>
  </si>
  <si>
    <t>Andersen Bar, SA-1</t>
    <phoneticPr fontId="1" type="noConversion"/>
  </si>
  <si>
    <t>Andersen Bar, X1-X2</t>
    <phoneticPr fontId="1" type="noConversion"/>
  </si>
  <si>
    <t>Goddard Ranch, SA-2</t>
    <phoneticPr fontId="1" type="noConversion"/>
  </si>
  <si>
    <t>Goddard Ranch, SA-4</t>
    <phoneticPr fontId="1" type="noConversion"/>
  </si>
  <si>
    <t>North Gravel Bar, Bar Site</t>
    <phoneticPr fontId="2" type="noConversion"/>
  </si>
  <si>
    <t>North Gravel Bar, Tarrace</t>
    <phoneticPr fontId="2" type="noConversion"/>
  </si>
  <si>
    <t>Pence Ranch, SA1</t>
    <phoneticPr fontId="1" type="noConversion"/>
  </si>
  <si>
    <t>Pence Ranch, SA2</t>
    <phoneticPr fontId="1" type="noConversion"/>
  </si>
  <si>
    <t>Pence Ranch, SA3</t>
    <phoneticPr fontId="1" type="noConversion"/>
  </si>
  <si>
    <t>Pence Ranch, SA5</t>
    <phoneticPr fontId="1" type="noConversion"/>
  </si>
  <si>
    <t>Pence Ranch, SA-A</t>
    <phoneticPr fontId="1" type="noConversion"/>
  </si>
  <si>
    <t>Pence Ranch, SA-B</t>
    <phoneticPr fontId="1" type="noConversion"/>
  </si>
  <si>
    <t>Pence Ranch, SA-C</t>
    <phoneticPr fontId="1" type="noConversion"/>
  </si>
  <si>
    <t>Pence Ranch, SA-D</t>
    <phoneticPr fontId="1" type="noConversion"/>
  </si>
  <si>
    <t>Pence Ranch, SA-E</t>
    <phoneticPr fontId="1" type="noConversion"/>
  </si>
  <si>
    <t>Pence Ranch, XDXE</t>
    <phoneticPr fontId="1" type="noConversion"/>
  </si>
  <si>
    <t>Pence Ranch, HY1-C</t>
    <phoneticPr fontId="1" type="noConversion"/>
  </si>
  <si>
    <t>Pence Ranch, HY2-C</t>
    <phoneticPr fontId="1" type="noConversion"/>
  </si>
  <si>
    <t>Pence Ranch, HY3-C</t>
    <phoneticPr fontId="1" type="noConversion"/>
  </si>
  <si>
    <t>Pence Ranch, PH1-C</t>
    <phoneticPr fontId="1" type="noConversion"/>
  </si>
  <si>
    <t>Pence Ranch, HY1-D</t>
    <phoneticPr fontId="1" type="noConversion"/>
  </si>
  <si>
    <t>Pence Ranch, HY2-D</t>
    <phoneticPr fontId="1" type="noConversion"/>
  </si>
  <si>
    <t>Pence Ranch, HY3-D</t>
    <phoneticPr fontId="1" type="noConversion"/>
  </si>
  <si>
    <t>Pence Ranch, BR1-D</t>
    <phoneticPr fontId="1" type="noConversion"/>
  </si>
  <si>
    <t>Pence Ranch, PH1-D</t>
    <phoneticPr fontId="2" type="noConversion"/>
  </si>
  <si>
    <t>Whiskey Springs Site 2 Unit C1</t>
    <phoneticPr fontId="1" type="noConversion"/>
  </si>
  <si>
    <t>Whiskey Springs Site 3 Unit C1</t>
    <phoneticPr fontId="1" type="noConversion"/>
  </si>
  <si>
    <t>Larter Ranch, X3X4</t>
    <phoneticPr fontId="2" type="noConversion"/>
  </si>
  <si>
    <t>Andrus et al., 1999; Andrus, 1994; Youd et al., 1985; Kayen et al., 2013</t>
    <phoneticPr fontId="2" type="noConversion"/>
  </si>
  <si>
    <t>Andrus et al., 1999; Andrus, 1994; Chang, 2016; Kayen et al., 2013</t>
  </si>
  <si>
    <t>Andrus et al., 1999; Andrus, 1994; Chang, 2016; Kayen et al., 2013</t>
    <phoneticPr fontId="1" type="noConversion"/>
  </si>
  <si>
    <t>Andrus, 1994; Rollins et al., 2018; Kayen et al., 2013</t>
    <phoneticPr fontId="2" type="noConversion"/>
  </si>
  <si>
    <t>Stark et al., 1995; Rollins et al., 2018; Andrus, 1994</t>
  </si>
  <si>
    <t>Stark et al., 1995; Rollins et al., 2018; Andrus, 1994</t>
    <phoneticPr fontId="2" type="noConversion"/>
  </si>
  <si>
    <t>Stark et al., 1995; Rollins et al., 2018; Andrus, 1994</t>
    <phoneticPr fontId="1" type="noConversion"/>
  </si>
  <si>
    <t>*</t>
    <phoneticPr fontId="1" type="noConversion"/>
  </si>
  <si>
    <t>Whiskey Springs Site 1 Unit C1</t>
    <phoneticPr fontId="1" type="noConversion"/>
  </si>
  <si>
    <t>Andrus et al.,1999; Chang, 2016; Kayen et al., 2013</t>
  </si>
  <si>
    <t>Andrus et al.,1999; Chang, 2016; Kayen et al., 2013</t>
    <phoneticPr fontId="1" type="noConversion"/>
  </si>
  <si>
    <t>Sirovich, 1996; Rollins et al., 2020</t>
    <phoneticPr fontId="2" type="noConversion"/>
  </si>
  <si>
    <t>Coyote creek, SR1</t>
    <phoneticPr fontId="1" type="noConversion"/>
  </si>
  <si>
    <t>Coyote creek, R1-R2</t>
    <phoneticPr fontId="2" type="noConversion"/>
  </si>
  <si>
    <t>Coyote creek, R1-R3</t>
    <phoneticPr fontId="2" type="noConversion"/>
  </si>
  <si>
    <t>Coyote creek, R2-R3</t>
    <phoneticPr fontId="2" type="noConversion"/>
  </si>
  <si>
    <t>Coyote creek, SR1</t>
    <phoneticPr fontId="2" type="noConversion"/>
  </si>
  <si>
    <t>Wenchuan earthquake</t>
    <phoneticPr fontId="2" type="noConversion"/>
  </si>
  <si>
    <t>Borah Peak, Idaho earthquake</t>
    <phoneticPr fontId="2" type="noConversion"/>
  </si>
  <si>
    <t>Hyogoken-Nambu earthquake</t>
    <phoneticPr fontId="2" type="noConversion"/>
  </si>
  <si>
    <t>San Francisco, California earthquake</t>
    <phoneticPr fontId="2" type="noConversion"/>
  </si>
  <si>
    <t>Loma Prieta earthquake</t>
    <phoneticPr fontId="1" type="noConversion"/>
  </si>
  <si>
    <t>Guatemala earthquake</t>
    <phoneticPr fontId="2" type="noConversion"/>
  </si>
  <si>
    <t>Tohoku earthquake</t>
    <phoneticPr fontId="1" type="noConversion"/>
  </si>
  <si>
    <t>Chi-Chi earthquake</t>
    <phoneticPr fontId="2" type="noConversion"/>
  </si>
  <si>
    <t>Hokkaido-Nansei-Oki earthquake</t>
    <phoneticPr fontId="1" type="noConversion"/>
  </si>
  <si>
    <t>Alaska earthquake</t>
    <phoneticPr fontId="2" type="noConversion"/>
  </si>
  <si>
    <t>Friuli, Italy earthquake</t>
    <phoneticPr fontId="2" type="noConversion"/>
  </si>
  <si>
    <t>Armenia earthquake</t>
    <phoneticPr fontId="2" type="noConversion"/>
  </si>
  <si>
    <t>Tangshan earthquake</t>
    <phoneticPr fontId="2" type="noConversion"/>
  </si>
  <si>
    <t>Izmit-Kocaeli earthquake</t>
    <phoneticPr fontId="2" type="noConversion"/>
  </si>
  <si>
    <t>Nihonkai-Chubu earthquake</t>
    <phoneticPr fontId="1" type="noConversion"/>
  </si>
  <si>
    <t>Nihonkai-Chubu earthquake</t>
    <phoneticPr fontId="1" type="noConversion"/>
  </si>
  <si>
    <t>Alaska earthquake</t>
    <phoneticPr fontId="1" type="noConversion"/>
  </si>
  <si>
    <t>Borah Peak, Idaho earthquake</t>
    <phoneticPr fontId="2" type="noConversion"/>
  </si>
  <si>
    <t>Muisne earthquake</t>
    <phoneticPr fontId="1" type="noConversion"/>
  </si>
  <si>
    <t>Kaikora earthquake</t>
    <phoneticPr fontId="1" type="noConversion"/>
  </si>
  <si>
    <t>Alaska earthquake</t>
    <phoneticPr fontId="1" type="noConversion"/>
  </si>
  <si>
    <t>1964.03.27</t>
    <phoneticPr fontId="1" type="noConversion"/>
  </si>
  <si>
    <t>Kaikora earthquake</t>
    <phoneticPr fontId="1" type="noConversion"/>
  </si>
  <si>
    <t>2016.11.14</t>
    <phoneticPr fontId="1" type="noConversion"/>
  </si>
  <si>
    <t>Note:</t>
    <phoneticPr fontId="1" type="noConversion"/>
  </si>
  <si>
    <r>
      <t>D</t>
    </r>
    <r>
      <rPr>
        <vertAlign val="subscript"/>
        <sz val="9"/>
        <rFont val="Times New Roman"/>
        <family val="1"/>
      </rPr>
      <t>50</t>
    </r>
    <r>
      <rPr>
        <sz val="9"/>
        <rFont val="Times New Roman"/>
        <family val="1"/>
      </rPr>
      <t xml:space="preserve"> (mm)</t>
    </r>
    <phoneticPr fontId="2" type="noConversion"/>
  </si>
  <si>
    <r>
      <t>N'</t>
    </r>
    <r>
      <rPr>
        <vertAlign val="subscript"/>
        <sz val="9"/>
        <rFont val="Times New Roman"/>
        <family val="1"/>
      </rPr>
      <t>120</t>
    </r>
    <phoneticPr fontId="2" type="noConversion"/>
  </si>
  <si>
    <r>
      <t>V</t>
    </r>
    <r>
      <rPr>
        <vertAlign val="subscript"/>
        <sz val="9"/>
        <rFont val="Times New Roman"/>
        <family val="1"/>
      </rPr>
      <t>s1</t>
    </r>
    <r>
      <rPr>
        <sz val="9"/>
        <rFont val="Times New Roman"/>
        <family val="1"/>
      </rPr>
      <t xml:space="preserve"> (m/s)</t>
    </r>
    <phoneticPr fontId="2" type="noConversion"/>
  </si>
  <si>
    <r>
      <t>D</t>
    </r>
    <r>
      <rPr>
        <vertAlign val="subscript"/>
        <sz val="9"/>
        <rFont val="Times New Roman"/>
        <family val="1"/>
      </rPr>
      <t>w</t>
    </r>
    <r>
      <rPr>
        <sz val="9"/>
        <rFont val="Times New Roman"/>
        <family val="1"/>
      </rPr>
      <t xml:space="preserve"> (m)</t>
    </r>
    <phoneticPr fontId="2" type="noConversion"/>
  </si>
  <si>
    <r>
      <t>D</t>
    </r>
    <r>
      <rPr>
        <vertAlign val="subscript"/>
        <sz val="9"/>
        <rFont val="Times New Roman"/>
        <family val="1"/>
      </rPr>
      <t>s</t>
    </r>
    <r>
      <rPr>
        <sz val="9"/>
        <rFont val="Times New Roman"/>
        <family val="1"/>
      </rPr>
      <t xml:space="preserve"> (m)</t>
    </r>
    <phoneticPr fontId="2" type="noConversion"/>
  </si>
  <si>
    <r>
      <t>H</t>
    </r>
    <r>
      <rPr>
        <vertAlign val="subscript"/>
        <sz val="9"/>
        <rFont val="Times New Roman"/>
        <family val="1"/>
      </rPr>
      <t>n</t>
    </r>
    <r>
      <rPr>
        <sz val="9"/>
        <rFont val="Times New Roman"/>
        <family val="1"/>
      </rPr>
      <t xml:space="preserve"> (m)</t>
    </r>
    <phoneticPr fontId="2" type="noConversion"/>
  </si>
  <si>
    <r>
      <t>D</t>
    </r>
    <r>
      <rPr>
        <vertAlign val="subscript"/>
        <sz val="9"/>
        <rFont val="Times New Roman"/>
        <family val="1"/>
      </rPr>
      <t>n</t>
    </r>
    <r>
      <rPr>
        <sz val="9"/>
        <rFont val="Times New Roman"/>
        <family val="1"/>
      </rPr>
      <t xml:space="preserve"> (m)</t>
    </r>
    <phoneticPr fontId="2" type="noConversion"/>
  </si>
  <si>
    <t>Lin et al., 2004; NCREE, 2000</t>
  </si>
  <si>
    <t>Lin et al., 2004; NCREE, 2000</t>
    <phoneticPr fontId="2" type="noConversion"/>
  </si>
  <si>
    <t>Whiskey Springs, B.H.1</t>
    <phoneticPr fontId="1" type="noConversion"/>
  </si>
  <si>
    <t>Whiskey Springs, B.H.2</t>
    <phoneticPr fontId="1" type="noConversion"/>
  </si>
  <si>
    <t>Whiskey Springs, B.H.3</t>
    <phoneticPr fontId="1" type="noConversion"/>
  </si>
  <si>
    <t>Whiskey Springs, B.H.4</t>
    <phoneticPr fontId="1" type="noConversion"/>
  </si>
  <si>
    <t>Whiskey Springs, WS1B-C1</t>
    <phoneticPr fontId="1" type="noConversion"/>
  </si>
  <si>
    <t>Whiskey Springs, WS1B-D</t>
    <phoneticPr fontId="2" type="noConversion"/>
  </si>
  <si>
    <t>Whiskey Springs, WS2B-C1</t>
    <phoneticPr fontId="1" type="noConversion"/>
  </si>
  <si>
    <t>Whiskey Springs, WS3B-C1</t>
    <phoneticPr fontId="1" type="noConversion"/>
  </si>
  <si>
    <t>Port Island Common Factory, 1</t>
    <phoneticPr fontId="1" type="noConversion"/>
  </si>
  <si>
    <t>Port Island Common Factory, 2</t>
    <phoneticPr fontId="1" type="noConversion"/>
  </si>
  <si>
    <t>Port Island Dhole Array 91</t>
    <phoneticPr fontId="1" type="noConversion"/>
  </si>
  <si>
    <t>Port Island Dhole Array 95</t>
    <phoneticPr fontId="1" type="noConversion"/>
  </si>
  <si>
    <t>WuFeng -Fu Tin Bridge</t>
    <phoneticPr fontId="2" type="noConversion"/>
  </si>
  <si>
    <t>NanTou, B-1</t>
    <phoneticPr fontId="2" type="noConversion"/>
  </si>
  <si>
    <t>NanTou, B-2</t>
    <phoneticPr fontId="1" type="noConversion"/>
  </si>
  <si>
    <t>NanTou, BH-2</t>
    <phoneticPr fontId="1" type="noConversion"/>
  </si>
  <si>
    <t>NanTou, BH-3</t>
    <phoneticPr fontId="1" type="noConversion"/>
  </si>
  <si>
    <t>NanTou, BH-4</t>
    <phoneticPr fontId="1" type="noConversion"/>
  </si>
  <si>
    <t>NanTou, BH-5</t>
    <phoneticPr fontId="1" type="noConversion"/>
  </si>
  <si>
    <t>NanTou, BH-6</t>
    <phoneticPr fontId="2" type="noConversion"/>
  </si>
  <si>
    <t>NanTou, BH-7</t>
    <phoneticPr fontId="2" type="noConversion"/>
  </si>
  <si>
    <t>NanTou, BH-8</t>
    <phoneticPr fontId="2" type="noConversion"/>
  </si>
  <si>
    <t>NanTou, BH-9</t>
    <phoneticPr fontId="2" type="noConversion"/>
  </si>
  <si>
    <t>NanTou, BH-10</t>
    <phoneticPr fontId="2" type="noConversion"/>
  </si>
  <si>
    <t>NanTou, BH-14</t>
    <phoneticPr fontId="2" type="noConversion"/>
  </si>
  <si>
    <t>WuFeng, BH-2</t>
    <phoneticPr fontId="1" type="noConversion"/>
  </si>
  <si>
    <t>WuFeng, BH-3</t>
    <phoneticPr fontId="1" type="noConversion"/>
  </si>
  <si>
    <t>WuFeng, BH-14</t>
    <phoneticPr fontId="2" type="noConversion"/>
  </si>
  <si>
    <t>YuanLin, BH-02</t>
    <phoneticPr fontId="2" type="noConversion"/>
  </si>
  <si>
    <t>YuanLin, BH-14</t>
    <phoneticPr fontId="2" type="noConversion"/>
  </si>
  <si>
    <t>YuanLin, BH-40</t>
    <phoneticPr fontId="2" type="noConversion"/>
  </si>
  <si>
    <t>Chiba-ken, CH350</t>
    <phoneticPr fontId="1" type="noConversion"/>
  </si>
  <si>
    <t>Chiba-ken, CH344</t>
    <phoneticPr fontId="1" type="noConversion"/>
  </si>
  <si>
    <t>Gunma-ken, GU001</t>
    <phoneticPr fontId="1" type="noConversion"/>
  </si>
  <si>
    <t>Gunma-ken, GU002</t>
    <phoneticPr fontId="1" type="noConversion"/>
  </si>
  <si>
    <t>Gunma-ken, GU003</t>
    <phoneticPr fontId="1" type="noConversion"/>
  </si>
  <si>
    <t>Ibaraki-ken, IB014</t>
    <phoneticPr fontId="1" type="noConversion"/>
  </si>
  <si>
    <t>Ibaraki-ken, IB021</t>
    <phoneticPr fontId="1" type="noConversion"/>
  </si>
  <si>
    <t>Ibaraki-ken, IB022</t>
    <phoneticPr fontId="1" type="noConversion"/>
  </si>
  <si>
    <t>Ibaraki-ken, IB023</t>
    <phoneticPr fontId="1" type="noConversion"/>
  </si>
  <si>
    <t>Ibaraki-ken, IB025</t>
    <phoneticPr fontId="1" type="noConversion"/>
  </si>
  <si>
    <t>Ibaraki-ken, IB027</t>
    <phoneticPr fontId="1" type="noConversion"/>
  </si>
  <si>
    <t>Ibaraki-ken, IB028</t>
    <phoneticPr fontId="1" type="noConversion"/>
  </si>
  <si>
    <t>Kanagawa-ken, KA001</t>
    <phoneticPr fontId="1" type="noConversion"/>
  </si>
  <si>
    <t>Kanagawa-ken, KA002</t>
    <phoneticPr fontId="1" type="noConversion"/>
  </si>
  <si>
    <t>Kanagawa-ken, KA003</t>
    <phoneticPr fontId="1" type="noConversion"/>
  </si>
  <si>
    <t>Kanagawa-ken, KA005</t>
    <phoneticPr fontId="1" type="noConversion"/>
  </si>
  <si>
    <t>Kanagawa-ken, KA008</t>
    <phoneticPr fontId="1" type="noConversion"/>
  </si>
  <si>
    <t>Kanagawa-ken, KA010</t>
    <phoneticPr fontId="1" type="noConversion"/>
  </si>
  <si>
    <t>Kanagawa-ken, KA011</t>
    <phoneticPr fontId="1" type="noConversion"/>
  </si>
  <si>
    <t>Saitama-ken, SA001</t>
    <phoneticPr fontId="1" type="noConversion"/>
  </si>
  <si>
    <t>Saitama-ken, SA003</t>
    <phoneticPr fontId="1" type="noConversion"/>
  </si>
  <si>
    <t>Tochiki-ken, TC002</t>
    <phoneticPr fontId="1" type="noConversion"/>
  </si>
  <si>
    <t>Tokyo, TO001</t>
    <phoneticPr fontId="1" type="noConversion"/>
  </si>
  <si>
    <t>Tokyo, TO025</t>
    <phoneticPr fontId="1" type="noConversion"/>
  </si>
  <si>
    <t>Hanshin Expressway 5.10</t>
    <phoneticPr fontId="1" type="noConversion"/>
  </si>
  <si>
    <t>Hanshin Expressway 5.3</t>
    <phoneticPr fontId="2" type="noConversion"/>
  </si>
  <si>
    <t>Hanshin Expressway 5.14</t>
    <phoneticPr fontId="1" type="noConversion"/>
  </si>
  <si>
    <t>Hanshin Expressway 5.25</t>
    <phoneticPr fontId="1" type="noConversion"/>
  </si>
  <si>
    <t>Hanshin Expressway 5.29</t>
    <phoneticPr fontId="1" type="noConversion"/>
  </si>
  <si>
    <t>Larter Ranch, SA1, 90</t>
    <phoneticPr fontId="1" type="noConversion"/>
  </si>
  <si>
    <t>Larter Ranch, SA1, 85</t>
    <phoneticPr fontId="1" type="noConversion"/>
  </si>
  <si>
    <t>LPG Tank Yard, Kobe</t>
    <phoneticPr fontId="1" type="noConversion"/>
  </si>
  <si>
    <t>Finance building, Dujiangyan</t>
    <phoneticPr fontId="1" type="noConversion"/>
  </si>
  <si>
    <t>Min'an village, Deyang</t>
    <phoneticPr fontId="1" type="noConversion"/>
  </si>
  <si>
    <t>Bawwab, 2005; Andrus, 1994</t>
    <phoneticPr fontId="1" type="noConversion"/>
  </si>
  <si>
    <t>Andrus, 1994; Andrus and Youd, 1987; Moss, 2003</t>
    <phoneticPr fontId="1" type="noConversion"/>
  </si>
  <si>
    <t>Sangyuan village, Mianzhu, DY-44</t>
    <phoneticPr fontId="2" type="noConversion"/>
  </si>
  <si>
    <t>Jushui valliage, Kaijiang bridge, Mianyang</t>
    <phoneticPr fontId="1" type="noConversion"/>
  </si>
  <si>
    <t>Cao, 2010; Yuan et al., 2018; Chen et al., 2018</t>
  </si>
  <si>
    <t>Cao, 2010; Yuan et al., 2018; Chen et al., 2018</t>
    <phoneticPr fontId="2" type="noConversion"/>
  </si>
  <si>
    <t>*</t>
    <phoneticPr fontId="1" type="noConversion"/>
  </si>
  <si>
    <t>*</t>
    <phoneticPr fontId="1" type="noConversion"/>
  </si>
  <si>
    <t>*</t>
    <phoneticPr fontId="1" type="noConversion"/>
  </si>
  <si>
    <t>&lt; 0.5</t>
    <phoneticPr fontId="1" type="noConversion"/>
  </si>
  <si>
    <t>Yangjia railway station, Deyang</t>
    <phoneticPr fontId="1" type="noConversion"/>
  </si>
  <si>
    <t>Shenghua Village, Deyang</t>
    <phoneticPr fontId="1" type="noConversion"/>
  </si>
  <si>
    <t>Tianqi Village, Mianzhu</t>
    <phoneticPr fontId="1" type="noConversion"/>
  </si>
  <si>
    <t>Lingfeng machinery company, Mianyang</t>
    <phoneticPr fontId="1" type="noConversion"/>
  </si>
  <si>
    <t>Baijiang Village, Deyang</t>
    <phoneticPr fontId="2" type="noConversion"/>
  </si>
  <si>
    <t>Anping Village, Deyang</t>
    <phoneticPr fontId="2" type="noConversion"/>
  </si>
  <si>
    <t>Shengli village, Deyang</t>
    <phoneticPr fontId="2" type="noConversion"/>
  </si>
  <si>
    <t>Changzheng village, Deyang</t>
    <phoneticPr fontId="1" type="noConversion"/>
  </si>
  <si>
    <t>Yongfeng Village, Mianzhu</t>
    <phoneticPr fontId="2" type="noConversion"/>
  </si>
  <si>
    <t>Baihutou Village, Shifang</t>
    <phoneticPr fontId="2" type="noConversion"/>
  </si>
  <si>
    <t>Linyan Village, Mianzhu</t>
    <phoneticPr fontId="2" type="noConversion"/>
  </si>
  <si>
    <t>Siyuan Village, Shifang</t>
    <phoneticPr fontId="2" type="noConversion"/>
  </si>
  <si>
    <t>Anren Village, Mianzhu</t>
    <phoneticPr fontId="2" type="noConversion"/>
  </si>
  <si>
    <t>Wudu Village, Mianzhu</t>
    <phoneticPr fontId="2" type="noConversion"/>
  </si>
  <si>
    <t>Shuangquan Village, Mianzhu</t>
    <phoneticPr fontId="2" type="noConversion"/>
  </si>
  <si>
    <t>Lingfeng machinery company, Mianyang</t>
    <phoneticPr fontId="1" type="noConversion"/>
  </si>
  <si>
    <t>Wenchuan earthquake</t>
    <phoneticPr fontId="1" type="noConversion"/>
  </si>
  <si>
    <t>Wenchuan earthquake</t>
    <phoneticPr fontId="1" type="noConversion"/>
  </si>
  <si>
    <t>Wenchuan earthquake</t>
    <phoneticPr fontId="1" type="noConversion"/>
  </si>
  <si>
    <t>Wenchuan earthquake</t>
    <phoneticPr fontId="1" type="noConversion"/>
  </si>
  <si>
    <t>No</t>
    <phoneticPr fontId="1" type="noConversion"/>
  </si>
  <si>
    <t>Cao et al., 2019; Valera and Kaneshiro, 1991</t>
    <phoneticPr fontId="1" type="noConversion"/>
  </si>
  <si>
    <t>Cao et al., 2019; Valera and Kaneshiro, 1991</t>
    <phoneticPr fontId="1" type="noConversion"/>
  </si>
  <si>
    <t>Cao et al., 2019; Valera and Kaneshiro, 1991</t>
    <phoneticPr fontId="1" type="noConversion"/>
  </si>
  <si>
    <t>Cao et al., 2019; Valera and Kaneshiro, 1991</t>
    <phoneticPr fontId="1" type="noConversion"/>
  </si>
  <si>
    <t>Sandaoyan village, Pixian</t>
    <phoneticPr fontId="1" type="noConversion"/>
  </si>
  <si>
    <t>Business College, Dujiangyan</t>
    <phoneticPr fontId="2" type="noConversion"/>
  </si>
  <si>
    <t>Pharmaceutical factory, Mianzhu</t>
    <phoneticPr fontId="1" type="noConversion"/>
  </si>
  <si>
    <t>Valdez Site 1</t>
    <phoneticPr fontId="1" type="noConversion"/>
  </si>
  <si>
    <t>*</t>
    <phoneticPr fontId="1" type="noConversion"/>
  </si>
  <si>
    <t>Sapanca Lake, B.H. S1/8</t>
    <phoneticPr fontId="1" type="noConversion"/>
  </si>
  <si>
    <t>Sapanca Lake, B.H. S2/3</t>
    <phoneticPr fontId="1" type="noConversion"/>
  </si>
  <si>
    <t>Sapanca Lake, B.H. S4/3</t>
    <phoneticPr fontId="1" type="noConversion"/>
  </si>
  <si>
    <t>Sapanca Lake, B.H. JS4</t>
    <phoneticPr fontId="1" type="noConversion"/>
  </si>
  <si>
    <t>Sapanca Lake, B.H. JS5</t>
    <phoneticPr fontId="1" type="noConversion"/>
  </si>
  <si>
    <t>Sapanca Lake, B.H. JS7</t>
    <phoneticPr fontId="1" type="noConversion"/>
  </si>
  <si>
    <t>Sapanca Lake, B.H. JS9</t>
    <phoneticPr fontId="1" type="noConversion"/>
  </si>
  <si>
    <t>Sapanca Lake, B.H. JS13</t>
    <phoneticPr fontId="1" type="noConversion"/>
  </si>
  <si>
    <t>Sapanca Lake, B.H. JS12</t>
    <phoneticPr fontId="1" type="noConversion"/>
  </si>
  <si>
    <t>Ling et al., 2001; Valera and Kaneshiro, 1991</t>
    <phoneticPr fontId="2" type="noConversion"/>
  </si>
  <si>
    <t>Nishinomiya Expressway 3</t>
    <phoneticPr fontId="1" type="noConversion"/>
  </si>
  <si>
    <t>Nishinomiya Expressway 17</t>
    <phoneticPr fontId="1" type="noConversion"/>
  </si>
  <si>
    <t>Nishinomiya Expressway 23</t>
    <phoneticPr fontId="1" type="noConversion"/>
  </si>
  <si>
    <t>Nishinomiya Expressway 28</t>
    <phoneticPr fontId="1" type="noConversion"/>
  </si>
  <si>
    <t>Goh, 2002; Kokusho et al., 1995</t>
    <phoneticPr fontId="2" type="noConversion"/>
  </si>
  <si>
    <t>Andrus et al., 1999; Chang, 2016; Kokusho et al., 1995</t>
    <phoneticPr fontId="2" type="noConversion"/>
  </si>
  <si>
    <t>Avasinis Site 1</t>
    <phoneticPr fontId="1" type="noConversion"/>
  </si>
  <si>
    <t>Andrus et al.,1999; Chang, 2016; Kayen et al., 2013; Kokusho, 1996</t>
    <phoneticPr fontId="1" type="noConversion"/>
  </si>
  <si>
    <t>SGK Technical Research Center (TRC) 1</t>
    <phoneticPr fontId="1" type="noConversion"/>
  </si>
  <si>
    <t>SGK Technical Research Center (TRC) 2</t>
    <phoneticPr fontId="1" type="noConversion"/>
  </si>
  <si>
    <t>KNK Kainan Port Sub-station (KPS) 1</t>
    <phoneticPr fontId="1" type="noConversion"/>
  </si>
  <si>
    <t>KNK Kainan Port Sub-station (KPS) 2</t>
    <phoneticPr fontId="1" type="noConversion"/>
  </si>
  <si>
    <t>Pambak Valley</t>
    <phoneticPr fontId="2" type="noConversion"/>
  </si>
  <si>
    <t>*</t>
    <phoneticPr fontId="1" type="noConversion"/>
  </si>
  <si>
    <t>* = unknown</t>
    <phoneticPr fontId="1" type="noConversion"/>
  </si>
  <si>
    <t>Reference:</t>
    <phoneticPr fontId="1" type="noConversion"/>
  </si>
  <si>
    <t>MSF</t>
  </si>
  <si>
    <t>CSR</t>
  </si>
  <si>
    <r>
      <t>r</t>
    </r>
    <r>
      <rPr>
        <vertAlign val="subscript"/>
        <sz val="9"/>
        <rFont val="Times New Roman"/>
        <family val="1"/>
      </rPr>
      <t>d</t>
    </r>
    <phoneticPr fontId="1" type="noConversion"/>
  </si>
  <si>
    <r>
      <t>CSR</t>
    </r>
    <r>
      <rPr>
        <vertAlign val="subscript"/>
        <sz val="9"/>
        <rFont val="Times New Roman"/>
        <family val="1"/>
      </rPr>
      <t>7.5</t>
    </r>
    <phoneticPr fontId="1" type="noConversion"/>
  </si>
  <si>
    <r>
      <t>M</t>
    </r>
    <r>
      <rPr>
        <vertAlign val="subscript"/>
        <sz val="9"/>
        <rFont val="Times New Roman"/>
        <family val="1"/>
      </rPr>
      <t>w</t>
    </r>
    <phoneticPr fontId="2" type="noConversion"/>
  </si>
  <si>
    <t>Chen L.W., Yuan X.M., Cao Z.Z., et al., Characteristics and Triggering Conditions for Naturally Deposited Gravelly Soils that Liquefied Following the 2008 Wenchuan Mw 7.9 Earthquake, China, Earthquake Spectra,  34 (3) (2018) 1091-1111.</t>
    <phoneticPr fontId="1" type="noConversion"/>
  </si>
  <si>
    <t>Lopez J.S., Grunauer V.X., Rollins K., et al., Gravelly soil liquefaction after the 2016 ecuador earthquake, Procs Conf on Geotech Earthquake Engrg and Soil Dynamics, ASCE, Austin, Texas USA, (2018) 273–285.</t>
    <phoneticPr fontId="1" type="noConversion"/>
  </si>
  <si>
    <t>National Center for Research on Earthquake Engineering, Proceedings of the NCEER Workshop on Evaluation of Liquefaction Resistance of Soils, Ni T.H and Lai H.Y., editors, Technical Report NCREE-00-015, 2000.</t>
    <phoneticPr fontId="1" type="noConversion"/>
  </si>
  <si>
    <t>Stark T.D., Olson S.M., Liquefaction resistance using CPT and field case histories, Jouanal of Geotechnical Engineering, (12) (1995) 856-869.</t>
    <phoneticPr fontId="1" type="noConversion"/>
  </si>
  <si>
    <t>Yegian M.K., Ghahraman V.G., harutiunyan R.N., Liquefaction and embankment failure case histories, 1988 Armenia earthquake, Geotech. Engrg, (120) (1994) 581-596.</t>
    <phoneticPr fontId="1" type="noConversion"/>
  </si>
  <si>
    <t>Goh A.T.C., Probabilistic neural network for evaluating seismic liquefaction potential, Can. Geotech. J., (39) (2002) 219-232.</t>
    <phoneticPr fontId="1" type="noConversion"/>
  </si>
  <si>
    <t>Valera J.E., Kaneshiro J.Y., Liquefaction analysis for rubber dam and review of Case histories of liquefaction of gravels, Second International Conference on Recent Advances in Geotechnical Earthquake Engineering &amp; Soil Dynamics, 27 (3.7) (1991) 347-356.</t>
    <phoneticPr fontId="1" type="noConversion"/>
  </si>
  <si>
    <t>Cao Z.Z., Youd T.L., Yuan X.M., Gravelly soils that liquefied during 2008 Wenchuan, China earthquake, Ms=8.0, Soil Dynamics and Earthquake Engineering,  (31) (2011) 1132-1143.</t>
    <phoneticPr fontId="1" type="noConversion"/>
  </si>
  <si>
    <t>Hu J.L., Tang X.W., Qiu J.N., Assessment of Seismic liquefaction potential based on Bayesian network constructed from domain knowledge and history data, Soil Dynamic sand Earthquake Engineering, (89) (2016) 49-60.</t>
    <phoneticPr fontId="1" type="noConversion"/>
  </si>
  <si>
    <r>
      <t>0.5</t>
    </r>
    <r>
      <rPr>
        <vertAlign val="superscript"/>
        <sz val="9"/>
        <rFont val="Times New Roman"/>
        <family val="1"/>
      </rPr>
      <t>a</t>
    </r>
    <phoneticPr fontId="1" type="noConversion"/>
  </si>
  <si>
    <r>
      <t>5.9</t>
    </r>
    <r>
      <rPr>
        <vertAlign val="superscript"/>
        <sz val="9"/>
        <rFont val="Times New Roman"/>
        <family val="1"/>
      </rPr>
      <t>a</t>
    </r>
    <phoneticPr fontId="1" type="noConversion"/>
  </si>
  <si>
    <r>
      <t>3.1</t>
    </r>
    <r>
      <rPr>
        <vertAlign val="superscript"/>
        <sz val="9"/>
        <rFont val="Times New Roman"/>
        <family val="1"/>
      </rPr>
      <t>a</t>
    </r>
    <phoneticPr fontId="1" type="noConversion"/>
  </si>
  <si>
    <r>
      <t>2.3</t>
    </r>
    <r>
      <rPr>
        <vertAlign val="superscript"/>
        <sz val="9"/>
        <rFont val="Times New Roman"/>
        <family val="1"/>
      </rPr>
      <t>a</t>
    </r>
    <phoneticPr fontId="1" type="noConversion"/>
  </si>
  <si>
    <r>
      <t>0.9</t>
    </r>
    <r>
      <rPr>
        <vertAlign val="superscript"/>
        <sz val="9"/>
        <rFont val="Times New Roman"/>
        <family val="1"/>
      </rPr>
      <t>a</t>
    </r>
    <phoneticPr fontId="1" type="noConversion"/>
  </si>
  <si>
    <r>
      <t>22</t>
    </r>
    <r>
      <rPr>
        <vertAlign val="superscript"/>
        <sz val="9"/>
        <rFont val="Times New Roman"/>
        <family val="1"/>
      </rPr>
      <t>a</t>
    </r>
    <phoneticPr fontId="1" type="noConversion"/>
  </si>
  <si>
    <r>
      <t>15.0</t>
    </r>
    <r>
      <rPr>
        <vertAlign val="superscript"/>
        <sz val="9"/>
        <rFont val="Times New Roman"/>
        <family val="1"/>
      </rPr>
      <t>a</t>
    </r>
    <phoneticPr fontId="1" type="noConversion"/>
  </si>
  <si>
    <r>
      <t>38.1</t>
    </r>
    <r>
      <rPr>
        <vertAlign val="superscript"/>
        <sz val="9"/>
        <rFont val="Times New Roman"/>
        <family val="1"/>
      </rPr>
      <t>a</t>
    </r>
    <phoneticPr fontId="1" type="noConversion"/>
  </si>
  <si>
    <r>
      <t>1.68</t>
    </r>
    <r>
      <rPr>
        <vertAlign val="superscript"/>
        <sz val="9"/>
        <rFont val="Times New Roman"/>
        <family val="1"/>
      </rPr>
      <t>a</t>
    </r>
    <phoneticPr fontId="1" type="noConversion"/>
  </si>
  <si>
    <r>
      <t>0.4</t>
    </r>
    <r>
      <rPr>
        <vertAlign val="superscript"/>
        <sz val="9"/>
        <rFont val="Times New Roman"/>
        <family val="1"/>
      </rPr>
      <t>a</t>
    </r>
    <phoneticPr fontId="1" type="noConversion"/>
  </si>
  <si>
    <r>
      <t>20.4</t>
    </r>
    <r>
      <rPr>
        <vertAlign val="superscript"/>
        <sz val="9"/>
        <rFont val="Times New Roman"/>
        <family val="1"/>
      </rPr>
      <t>a</t>
    </r>
    <phoneticPr fontId="1" type="noConversion"/>
  </si>
  <si>
    <r>
      <t>10.9</t>
    </r>
    <r>
      <rPr>
        <vertAlign val="superscript"/>
        <sz val="9"/>
        <rFont val="Times New Roman"/>
        <family val="1"/>
      </rPr>
      <t>a</t>
    </r>
    <phoneticPr fontId="1" type="noConversion"/>
  </si>
  <si>
    <r>
      <t>71.2</t>
    </r>
    <r>
      <rPr>
        <vertAlign val="superscript"/>
        <sz val="9"/>
        <rFont val="Times New Roman"/>
        <family val="1"/>
      </rPr>
      <t>a</t>
    </r>
    <phoneticPr fontId="1" type="noConversion"/>
  </si>
  <si>
    <r>
      <t>0.8</t>
    </r>
    <r>
      <rPr>
        <vertAlign val="superscript"/>
        <sz val="9"/>
        <rFont val="Times New Roman"/>
        <family val="1"/>
      </rPr>
      <t>a</t>
    </r>
    <phoneticPr fontId="1" type="noConversion"/>
  </si>
  <si>
    <r>
      <t>5.2</t>
    </r>
    <r>
      <rPr>
        <vertAlign val="superscript"/>
        <sz val="9"/>
        <rFont val="Times New Roman"/>
        <family val="1"/>
      </rPr>
      <t>a</t>
    </r>
    <phoneticPr fontId="1" type="noConversion"/>
  </si>
  <si>
    <r>
      <t>52.1</t>
    </r>
    <r>
      <rPr>
        <vertAlign val="superscript"/>
        <sz val="9"/>
        <rFont val="Times New Roman"/>
        <family val="1"/>
      </rPr>
      <t>a</t>
    </r>
    <phoneticPr fontId="1" type="noConversion"/>
  </si>
  <si>
    <r>
      <t>4.8</t>
    </r>
    <r>
      <rPr>
        <vertAlign val="superscript"/>
        <sz val="9"/>
        <rFont val="Times New Roman"/>
        <family val="1"/>
      </rPr>
      <t>a</t>
    </r>
    <phoneticPr fontId="1" type="noConversion"/>
  </si>
  <si>
    <r>
      <t>4.3</t>
    </r>
    <r>
      <rPr>
        <vertAlign val="superscript"/>
        <sz val="9"/>
        <rFont val="Times New Roman"/>
        <family val="1"/>
      </rPr>
      <t>a</t>
    </r>
    <phoneticPr fontId="1" type="noConversion"/>
  </si>
  <si>
    <r>
      <t>59.0</t>
    </r>
    <r>
      <rPr>
        <vertAlign val="superscript"/>
        <sz val="9"/>
        <rFont val="Times New Roman"/>
        <family val="1"/>
      </rPr>
      <t>a</t>
    </r>
    <phoneticPr fontId="1" type="noConversion"/>
  </si>
  <si>
    <r>
      <t>27.9</t>
    </r>
    <r>
      <rPr>
        <vertAlign val="superscript"/>
        <sz val="9"/>
        <rFont val="Times New Roman"/>
        <family val="1"/>
      </rPr>
      <t>a</t>
    </r>
    <phoneticPr fontId="1" type="noConversion"/>
  </si>
  <si>
    <r>
      <t>10.3</t>
    </r>
    <r>
      <rPr>
        <vertAlign val="superscript"/>
        <sz val="9"/>
        <rFont val="Times New Roman"/>
        <family val="1"/>
      </rPr>
      <t>a</t>
    </r>
    <phoneticPr fontId="1" type="noConversion"/>
  </si>
  <si>
    <r>
      <t>13.2</t>
    </r>
    <r>
      <rPr>
        <vertAlign val="superscript"/>
        <sz val="9"/>
        <rFont val="Times New Roman"/>
        <family val="1"/>
      </rPr>
      <t>a</t>
    </r>
    <phoneticPr fontId="1" type="noConversion"/>
  </si>
  <si>
    <r>
      <t>1.1</t>
    </r>
    <r>
      <rPr>
        <vertAlign val="superscript"/>
        <sz val="9"/>
        <rFont val="Times New Roman"/>
        <family val="1"/>
      </rPr>
      <t>a</t>
    </r>
    <phoneticPr fontId="1" type="noConversion"/>
  </si>
  <si>
    <r>
      <t>12.4</t>
    </r>
    <r>
      <rPr>
        <vertAlign val="superscript"/>
        <sz val="9"/>
        <rFont val="Times New Roman"/>
        <family val="1"/>
      </rPr>
      <t>a</t>
    </r>
    <phoneticPr fontId="1" type="noConversion"/>
  </si>
  <si>
    <r>
      <t>8.0</t>
    </r>
    <r>
      <rPr>
        <vertAlign val="superscript"/>
        <sz val="9"/>
        <rFont val="Times New Roman"/>
        <family val="1"/>
      </rPr>
      <t>a</t>
    </r>
    <phoneticPr fontId="1" type="noConversion"/>
  </si>
  <si>
    <r>
      <t>9.7</t>
    </r>
    <r>
      <rPr>
        <vertAlign val="superscript"/>
        <sz val="9"/>
        <rFont val="Times New Roman"/>
        <family val="1"/>
      </rPr>
      <t>a</t>
    </r>
    <phoneticPr fontId="1" type="noConversion"/>
  </si>
  <si>
    <r>
      <t>7.5</t>
    </r>
    <r>
      <rPr>
        <vertAlign val="superscript"/>
        <sz val="9"/>
        <rFont val="Times New Roman"/>
        <family val="1"/>
      </rPr>
      <t>a</t>
    </r>
    <phoneticPr fontId="1" type="noConversion"/>
  </si>
  <si>
    <r>
      <t>49</t>
    </r>
    <r>
      <rPr>
        <vertAlign val="superscript"/>
        <sz val="9"/>
        <rFont val="Times New Roman"/>
        <family val="1"/>
      </rPr>
      <t>a</t>
    </r>
    <phoneticPr fontId="1" type="noConversion"/>
  </si>
  <si>
    <r>
      <t>57</t>
    </r>
    <r>
      <rPr>
        <vertAlign val="superscript"/>
        <sz val="9"/>
        <rFont val="Times New Roman"/>
        <family val="1"/>
      </rPr>
      <t>a</t>
    </r>
    <phoneticPr fontId="1" type="noConversion"/>
  </si>
  <si>
    <r>
      <t>61</t>
    </r>
    <r>
      <rPr>
        <vertAlign val="superscript"/>
        <sz val="9"/>
        <rFont val="Times New Roman"/>
        <family val="1"/>
      </rPr>
      <t>a</t>
    </r>
    <phoneticPr fontId="1" type="noConversion"/>
  </si>
  <si>
    <r>
      <t>44</t>
    </r>
    <r>
      <rPr>
        <vertAlign val="superscript"/>
        <sz val="9"/>
        <rFont val="Times New Roman"/>
        <family val="1"/>
      </rPr>
      <t>a</t>
    </r>
    <phoneticPr fontId="1" type="noConversion"/>
  </si>
  <si>
    <r>
      <t>67</t>
    </r>
    <r>
      <rPr>
        <vertAlign val="superscript"/>
        <sz val="9"/>
        <rFont val="Times New Roman"/>
        <family val="1"/>
      </rPr>
      <t>a</t>
    </r>
    <phoneticPr fontId="1" type="noConversion"/>
  </si>
  <si>
    <r>
      <t>48</t>
    </r>
    <r>
      <rPr>
        <vertAlign val="superscript"/>
        <sz val="9"/>
        <rFont val="Times New Roman"/>
        <family val="1"/>
      </rPr>
      <t>a</t>
    </r>
    <phoneticPr fontId="1" type="noConversion"/>
  </si>
  <si>
    <r>
      <t>39</t>
    </r>
    <r>
      <rPr>
        <vertAlign val="superscript"/>
        <sz val="9"/>
        <rFont val="Times New Roman"/>
        <family val="1"/>
      </rPr>
      <t>a</t>
    </r>
    <phoneticPr fontId="1" type="noConversion"/>
  </si>
  <si>
    <r>
      <t>42</t>
    </r>
    <r>
      <rPr>
        <vertAlign val="superscript"/>
        <sz val="9"/>
        <rFont val="Times New Roman"/>
        <family val="1"/>
      </rPr>
      <t>a</t>
    </r>
    <phoneticPr fontId="1" type="noConversion"/>
  </si>
  <si>
    <r>
      <t>59</t>
    </r>
    <r>
      <rPr>
        <vertAlign val="superscript"/>
        <sz val="9"/>
        <rFont val="Times New Roman"/>
        <family val="1"/>
      </rPr>
      <t>a</t>
    </r>
    <phoneticPr fontId="1" type="noConversion"/>
  </si>
  <si>
    <r>
      <t>78</t>
    </r>
    <r>
      <rPr>
        <vertAlign val="superscript"/>
        <sz val="9"/>
        <rFont val="Times New Roman"/>
        <family val="1"/>
      </rPr>
      <t>a</t>
    </r>
    <phoneticPr fontId="1" type="noConversion"/>
  </si>
  <si>
    <r>
      <t>33</t>
    </r>
    <r>
      <rPr>
        <vertAlign val="superscript"/>
        <sz val="9"/>
        <rFont val="Times New Roman"/>
        <family val="1"/>
      </rPr>
      <t>a</t>
    </r>
    <phoneticPr fontId="1" type="noConversion"/>
  </si>
  <si>
    <r>
      <t>63</t>
    </r>
    <r>
      <rPr>
        <vertAlign val="superscript"/>
        <sz val="9"/>
        <rFont val="Times New Roman"/>
        <family val="1"/>
      </rPr>
      <t>a</t>
    </r>
    <phoneticPr fontId="1" type="noConversion"/>
  </si>
  <si>
    <r>
      <t>35</t>
    </r>
    <r>
      <rPr>
        <vertAlign val="superscript"/>
        <sz val="9"/>
        <rFont val="Times New Roman"/>
        <family val="1"/>
      </rPr>
      <t>a</t>
    </r>
    <phoneticPr fontId="1" type="noConversion"/>
  </si>
  <si>
    <r>
      <t>15.7</t>
    </r>
    <r>
      <rPr>
        <vertAlign val="superscript"/>
        <sz val="9"/>
        <rFont val="Times New Roman"/>
        <family val="1"/>
      </rPr>
      <t>a</t>
    </r>
    <phoneticPr fontId="1" type="noConversion"/>
  </si>
  <si>
    <r>
      <t>1.7</t>
    </r>
    <r>
      <rPr>
        <vertAlign val="superscript"/>
        <sz val="9"/>
        <rFont val="Times New Roman"/>
        <family val="1"/>
      </rPr>
      <t>a</t>
    </r>
    <phoneticPr fontId="1" type="noConversion"/>
  </si>
  <si>
    <r>
      <t>19.1</t>
    </r>
    <r>
      <rPr>
        <vertAlign val="superscript"/>
        <sz val="9"/>
        <rFont val="Times New Roman"/>
        <family val="1"/>
      </rPr>
      <t>a</t>
    </r>
    <phoneticPr fontId="1" type="noConversion"/>
  </si>
  <si>
    <r>
      <t>16.3</t>
    </r>
    <r>
      <rPr>
        <vertAlign val="superscript"/>
        <sz val="9"/>
        <rFont val="Times New Roman"/>
        <family val="1"/>
      </rPr>
      <t>a</t>
    </r>
    <phoneticPr fontId="1" type="noConversion"/>
  </si>
  <si>
    <r>
      <t>20.1</t>
    </r>
    <r>
      <rPr>
        <vertAlign val="superscript"/>
        <sz val="9"/>
        <rFont val="Times New Roman"/>
        <family val="1"/>
      </rPr>
      <t>a</t>
    </r>
    <phoneticPr fontId="1" type="noConversion"/>
  </si>
  <si>
    <r>
      <t>39.0</t>
    </r>
    <r>
      <rPr>
        <vertAlign val="superscript"/>
        <sz val="9"/>
        <rFont val="Times New Roman"/>
        <family val="1"/>
      </rPr>
      <t>a</t>
    </r>
    <phoneticPr fontId="1" type="noConversion"/>
  </si>
  <si>
    <r>
      <t>41</t>
    </r>
    <r>
      <rPr>
        <vertAlign val="superscript"/>
        <sz val="9"/>
        <rFont val="Times New Roman"/>
        <family val="1"/>
      </rPr>
      <t>a</t>
    </r>
    <phoneticPr fontId="1" type="noConversion"/>
  </si>
  <si>
    <r>
      <t>45</t>
    </r>
    <r>
      <rPr>
        <vertAlign val="superscript"/>
        <sz val="9"/>
        <rFont val="Times New Roman"/>
        <family val="1"/>
      </rPr>
      <t>a</t>
    </r>
    <phoneticPr fontId="1" type="noConversion"/>
  </si>
  <si>
    <r>
      <t>84.0</t>
    </r>
    <r>
      <rPr>
        <vertAlign val="superscript"/>
        <sz val="9"/>
        <rFont val="Times New Roman"/>
        <family val="1"/>
      </rPr>
      <t>a</t>
    </r>
    <phoneticPr fontId="1" type="noConversion"/>
  </si>
  <si>
    <r>
      <t>13</t>
    </r>
    <r>
      <rPr>
        <vertAlign val="superscript"/>
        <sz val="9"/>
        <rFont val="Times New Roman"/>
        <family val="1"/>
      </rPr>
      <t>a</t>
    </r>
    <phoneticPr fontId="1" type="noConversion"/>
  </si>
  <si>
    <r>
      <t>2</t>
    </r>
    <r>
      <rPr>
        <vertAlign val="superscript"/>
        <sz val="9"/>
        <rFont val="Times New Roman"/>
        <family val="1"/>
      </rPr>
      <t>a</t>
    </r>
    <phoneticPr fontId="1" type="noConversion"/>
  </si>
  <si>
    <r>
      <t>46</t>
    </r>
    <r>
      <rPr>
        <vertAlign val="superscript"/>
        <sz val="9"/>
        <rFont val="Times New Roman"/>
        <family val="1"/>
      </rPr>
      <t>a</t>
    </r>
    <phoneticPr fontId="1" type="noConversion"/>
  </si>
  <si>
    <r>
      <t>31</t>
    </r>
    <r>
      <rPr>
        <vertAlign val="superscript"/>
        <sz val="9"/>
        <rFont val="Times New Roman"/>
        <family val="1"/>
      </rPr>
      <t>a</t>
    </r>
    <phoneticPr fontId="1" type="noConversion"/>
  </si>
  <si>
    <r>
      <t>5</t>
    </r>
    <r>
      <rPr>
        <vertAlign val="superscript"/>
        <sz val="9"/>
        <rFont val="Times New Roman"/>
        <family val="1"/>
      </rPr>
      <t>a</t>
    </r>
    <phoneticPr fontId="1" type="noConversion"/>
  </si>
  <si>
    <r>
      <t>93.5</t>
    </r>
    <r>
      <rPr>
        <vertAlign val="superscript"/>
        <sz val="9"/>
        <rFont val="Times New Roman"/>
        <family val="1"/>
      </rPr>
      <t>a</t>
    </r>
    <phoneticPr fontId="1" type="noConversion"/>
  </si>
  <si>
    <r>
      <t>86.2</t>
    </r>
    <r>
      <rPr>
        <vertAlign val="superscript"/>
        <sz val="9"/>
        <rFont val="Times New Roman"/>
        <family val="1"/>
      </rPr>
      <t>a</t>
    </r>
    <phoneticPr fontId="1" type="noConversion"/>
  </si>
  <si>
    <r>
      <t>47</t>
    </r>
    <r>
      <rPr>
        <vertAlign val="superscript"/>
        <sz val="9"/>
        <rFont val="Times New Roman"/>
        <family val="1"/>
      </rPr>
      <t>a</t>
    </r>
    <phoneticPr fontId="1" type="noConversion"/>
  </si>
  <si>
    <r>
      <t>55</t>
    </r>
    <r>
      <rPr>
        <vertAlign val="superscript"/>
        <sz val="9"/>
        <rFont val="Times New Roman"/>
        <family val="1"/>
      </rPr>
      <t>a</t>
    </r>
    <phoneticPr fontId="1" type="noConversion"/>
  </si>
  <si>
    <r>
      <t>37</t>
    </r>
    <r>
      <rPr>
        <vertAlign val="superscript"/>
        <sz val="9"/>
        <rFont val="Times New Roman"/>
        <family val="1"/>
      </rPr>
      <t>a</t>
    </r>
    <phoneticPr fontId="1" type="noConversion"/>
  </si>
  <si>
    <r>
      <t>25</t>
    </r>
    <r>
      <rPr>
        <vertAlign val="superscript"/>
        <sz val="9"/>
        <rFont val="Times New Roman"/>
        <family val="1"/>
      </rPr>
      <t>a</t>
    </r>
    <phoneticPr fontId="1" type="noConversion"/>
  </si>
  <si>
    <r>
      <t>27</t>
    </r>
    <r>
      <rPr>
        <vertAlign val="superscript"/>
        <sz val="9"/>
        <rFont val="Times New Roman"/>
        <family val="1"/>
      </rPr>
      <t>a</t>
    </r>
    <phoneticPr fontId="1" type="noConversion"/>
  </si>
  <si>
    <r>
      <t>73</t>
    </r>
    <r>
      <rPr>
        <vertAlign val="superscript"/>
        <sz val="9"/>
        <rFont val="Times New Roman"/>
        <family val="1"/>
      </rPr>
      <t>a</t>
    </r>
    <phoneticPr fontId="1" type="noConversion"/>
  </si>
  <si>
    <r>
      <t>18</t>
    </r>
    <r>
      <rPr>
        <vertAlign val="superscript"/>
        <sz val="9"/>
        <rFont val="Times New Roman"/>
        <family val="1"/>
      </rPr>
      <t>a</t>
    </r>
    <phoneticPr fontId="1" type="noConversion"/>
  </si>
  <si>
    <r>
      <t>10</t>
    </r>
    <r>
      <rPr>
        <vertAlign val="superscript"/>
        <sz val="9"/>
        <rFont val="Times New Roman"/>
        <family val="1"/>
      </rPr>
      <t>a</t>
    </r>
    <phoneticPr fontId="1" type="noConversion"/>
  </si>
  <si>
    <r>
      <t>69</t>
    </r>
    <r>
      <rPr>
        <vertAlign val="superscript"/>
        <sz val="9"/>
        <rFont val="Times New Roman"/>
        <family val="1"/>
      </rPr>
      <t>a</t>
    </r>
    <phoneticPr fontId="1" type="noConversion"/>
  </si>
  <si>
    <r>
      <t>16</t>
    </r>
    <r>
      <rPr>
        <vertAlign val="superscript"/>
        <sz val="9"/>
        <rFont val="Times New Roman"/>
        <family val="1"/>
      </rPr>
      <t>a</t>
    </r>
    <phoneticPr fontId="1" type="noConversion"/>
  </si>
  <si>
    <r>
      <t>37.3</t>
    </r>
    <r>
      <rPr>
        <vertAlign val="superscript"/>
        <sz val="9"/>
        <rFont val="Times New Roman"/>
        <family val="1"/>
      </rPr>
      <t>a</t>
    </r>
    <phoneticPr fontId="1" type="noConversion"/>
  </si>
  <si>
    <r>
      <t>32.6</t>
    </r>
    <r>
      <rPr>
        <vertAlign val="superscript"/>
        <sz val="9"/>
        <rFont val="Times New Roman"/>
        <family val="1"/>
      </rPr>
      <t>a</t>
    </r>
    <phoneticPr fontId="1" type="noConversion"/>
  </si>
  <si>
    <r>
      <t>56</t>
    </r>
    <r>
      <rPr>
        <vertAlign val="superscript"/>
        <sz val="9"/>
        <rFont val="Times New Roman"/>
        <family val="1"/>
      </rPr>
      <t>a</t>
    </r>
    <phoneticPr fontId="1" type="noConversion"/>
  </si>
  <si>
    <r>
      <t>29</t>
    </r>
    <r>
      <rPr>
        <vertAlign val="superscript"/>
        <sz val="9"/>
        <rFont val="Times New Roman"/>
        <family val="1"/>
      </rPr>
      <t>a</t>
    </r>
    <phoneticPr fontId="1" type="noConversion"/>
  </si>
  <si>
    <r>
      <t>87.6</t>
    </r>
    <r>
      <rPr>
        <vertAlign val="superscript"/>
        <sz val="9"/>
        <rFont val="Times New Roman"/>
        <family val="1"/>
      </rPr>
      <t>a</t>
    </r>
    <phoneticPr fontId="1" type="noConversion"/>
  </si>
  <si>
    <r>
      <t>19.9</t>
    </r>
    <r>
      <rPr>
        <vertAlign val="superscript"/>
        <sz val="9"/>
        <rFont val="Times New Roman"/>
        <family val="1"/>
      </rPr>
      <t>a</t>
    </r>
    <phoneticPr fontId="1" type="noConversion"/>
  </si>
  <si>
    <r>
      <t>36.7</t>
    </r>
    <r>
      <rPr>
        <vertAlign val="superscript"/>
        <sz val="9"/>
        <rFont val="Times New Roman"/>
        <family val="1"/>
      </rPr>
      <t>a</t>
    </r>
    <phoneticPr fontId="1" type="noConversion"/>
  </si>
  <si>
    <r>
      <t>51</t>
    </r>
    <r>
      <rPr>
        <vertAlign val="superscript"/>
        <sz val="9"/>
        <rFont val="Times New Roman"/>
        <family val="1"/>
      </rPr>
      <t>a</t>
    </r>
    <phoneticPr fontId="1" type="noConversion"/>
  </si>
  <si>
    <r>
      <t>25.6</t>
    </r>
    <r>
      <rPr>
        <vertAlign val="superscript"/>
        <sz val="9"/>
        <rFont val="Times New Roman"/>
        <family val="1"/>
      </rPr>
      <t>a</t>
    </r>
    <phoneticPr fontId="1" type="noConversion"/>
  </si>
  <si>
    <r>
      <t>26.5</t>
    </r>
    <r>
      <rPr>
        <vertAlign val="superscript"/>
        <sz val="9"/>
        <rFont val="Times New Roman"/>
        <family val="1"/>
      </rPr>
      <t>a</t>
    </r>
    <phoneticPr fontId="1" type="noConversion"/>
  </si>
  <si>
    <r>
      <t>30.6</t>
    </r>
    <r>
      <rPr>
        <vertAlign val="superscript"/>
        <sz val="9"/>
        <rFont val="Times New Roman"/>
        <family val="1"/>
      </rPr>
      <t>a</t>
    </r>
    <phoneticPr fontId="1" type="noConversion"/>
  </si>
  <si>
    <r>
      <t>34.2</t>
    </r>
    <r>
      <rPr>
        <vertAlign val="superscript"/>
        <sz val="9"/>
        <rFont val="Times New Roman"/>
        <family val="1"/>
      </rPr>
      <t>a</t>
    </r>
    <phoneticPr fontId="1" type="noConversion"/>
  </si>
  <si>
    <r>
      <rPr>
        <vertAlign val="superscript"/>
        <sz val="9"/>
        <rFont val="Times New Roman"/>
        <family val="1"/>
      </rPr>
      <t>a</t>
    </r>
    <r>
      <rPr>
        <sz val="9"/>
        <rFont val="Times New Roman"/>
        <family val="1"/>
      </rPr>
      <t xml:space="preserve"> means the estimated value.</t>
    </r>
    <phoneticPr fontId="1" type="noConversion"/>
  </si>
  <si>
    <t>Chang W.J., Evaluation of Liquefaction Resistance for Gravelly Sands Using Gravel Content–Corrected Shear-Wave Velocity, J. Geotech. Geoenviron. Eng., 42 (5) (2016) : 04016002.</t>
    <phoneticPr fontId="1" type="noConversion"/>
  </si>
  <si>
    <t>Andrus R.D., Stokoe I K.H., Chung R.M., Draft guidelines for evaluating liquefaction resistance using shear wave velocity measurements and simplified procedures, NISTIR 6277, National Institute of Standards and Technology, Gaithersburg, Md, 1999.</t>
    <phoneticPr fontId="1" type="noConversion"/>
  </si>
  <si>
    <t>Kayen R.E., Ishihara K., Stewart J.P., et al., Geotechnical deformations at ground failure sites from the March 11, 2011 Great Tohoku Earthquake,Japan: Field mapping, LiDAR modeling, and surface wave investigation, Proc., 9th International Conference on Urban Earthquake Engineering/4th Asia Conference on Earthquake Engineering, Tokyo, Japan, 6–8 March 2012.</t>
    <phoneticPr fontId="1" type="noConversion"/>
  </si>
  <si>
    <t>Andrus R.D., Youd T.L., Penetration tests in liquefiable gravels, Proc., 12th Int. Can/. on Soil Mech. and Found. Engrg., A.A. Balkema, Rotterdam, The Netherlands, (1989) 679-682.</t>
    <phoneticPr fontId="1" type="noConversion"/>
  </si>
  <si>
    <t>Kanibir A., Ulusay R., Aydan O., Assessment of liquefaction and lateral spreading on the shore of Lake Sapanca during the Kocaeli (Turkey) earthquake, Enigeering Geology, (83) (2006) 307-331.</t>
    <phoneticPr fontId="1" type="noConversion"/>
  </si>
  <si>
    <r>
      <t>Kayen R.E.,Moss R.E.S., Thompson E.M., et al ., Shear-wave velocity–based probabilistic and deterministic</t>
    </r>
    <r>
      <rPr>
        <sz val="9"/>
        <rFont val="宋体"/>
        <family val="1"/>
        <charset val="134"/>
      </rPr>
      <t xml:space="preserve"> </t>
    </r>
    <r>
      <rPr>
        <sz val="9"/>
        <rFont val="Times New Roman"/>
        <family val="1"/>
      </rPr>
      <t>assessment of seismic soil liquefaction potential, J. Geotech. Geoenviron. Eng., (139) (2013) 407-419.</t>
    </r>
    <phoneticPr fontId="1" type="noConversion"/>
  </si>
  <si>
    <t>Lin P.S., Chang C.W., Chang W.J., Characterization of liquefaction resistance in gravelly soil: large hammer penetration test and shear wave velocity approach, Soil Dyn. Earthq. Eng, 24 (9-10) (2004) 675-687.</t>
    <phoneticPr fontId="1" type="noConversion"/>
  </si>
  <si>
    <t>Ling X.Z., Wang L.X., Zhou H.,  Ascertainment of sand liquefaction arising from earthquake by the method of comprehensive stress-Taking seismic damage to Baihe principal dam of Miyun reservoir in Beijing, China, as an example, Earthquake Engineering and Engineering Vibration, 21 (1) (2001) 99-104. (In Chinese)</t>
    <phoneticPr fontId="1" type="noConversion"/>
  </si>
  <si>
    <t>Sato K., Kokusho T., Matsumoto M., et al., Nonlinear seismic response and soil property during strong motion, Soils and Foundations, (1996) 41-52.</t>
    <phoneticPr fontId="1" type="noConversion"/>
  </si>
  <si>
    <t>Seed  H.B., Arango I., Chan C.K., Gomez-Masso A.,  Ascoli R.G., Earthquake-induced Liquefaction near Lake Amatitlan, Guatemala, Report No. UCB/EERC-79/27, September 1979.</t>
    <phoneticPr fontId="1" type="noConversion"/>
  </si>
  <si>
    <t>Rollins K.M., Amoroso S., Milana G., et al., Gravel Liquefaction Assessment Using the Dynamic Cone Penetration Test Based on Field Performance from the 1976 Friuli Earthquake, Journal of Geotechnical and Geoenvironmental Engineering, 146 (6) (2020).</t>
    <phoneticPr fontId="1" type="noConversion"/>
  </si>
  <si>
    <r>
      <rPr>
        <sz val="9"/>
        <color theme="1"/>
        <rFont val="Times New Roman"/>
        <family val="1"/>
      </rPr>
      <t>AI Bawwab W.M.,</t>
    </r>
    <r>
      <rPr>
        <sz val="9"/>
        <rFont val="Times New Roman"/>
        <family val="1"/>
      </rPr>
      <t xml:space="preserve"> Probabilistic assessment of liquefaction-induced lateral ground deformations, Ph.D dissertation, Department of Civil Engineering Middle East Technical University, Ankara, Turkey, 2005.</t>
    </r>
    <phoneticPr fontId="1" type="noConversion"/>
  </si>
  <si>
    <t xml:space="preserve">Moss R.E.S., CPT-Based probabilistic assessment of seismic soil liquefaction initiation, Ph.D. dissertation, University of California, Berkeley, San Francisco, U.S, 2003. </t>
    <phoneticPr fontId="1" type="noConversion"/>
  </si>
  <si>
    <t>Andrus R.D., In Situ Characterization of Gravelly Soils That Liquefied in the 1983 Borah Peak Earthquake, Ph.D. dissertation, The University of Texas at Austin, Austin, U.S, 1994.</t>
    <phoneticPr fontId="1" type="noConversion"/>
  </si>
  <si>
    <t>Rollins K.M., Talbot M., Youd T.L., Evaluation of Dynamic Cone Penetration Test for Liquefaction Assessment of Gravels from Case Histories in Idaho, Geotechnical Earthquake Engineering and Soil Dynamics V GSP 290, 2018.</t>
    <phoneticPr fontId="1" type="noConversion"/>
  </si>
  <si>
    <r>
      <t>σ'</t>
    </r>
    <r>
      <rPr>
        <vertAlign val="subscript"/>
        <sz val="9"/>
        <rFont val="Times New Roman"/>
        <family val="1"/>
      </rPr>
      <t>v</t>
    </r>
    <r>
      <rPr>
        <sz val="9"/>
        <rFont val="Times New Roman"/>
        <family val="1"/>
      </rPr>
      <t xml:space="preserve"> (kPa)</t>
    </r>
    <phoneticPr fontId="4"/>
  </si>
  <si>
    <t>Cao Z.Z., Yuan X.M., Shear wave velocity-based approach for evaluating gravel soils liquefaction, Chinese Journal of Rock Mechanics and Engineering, 29 (5) (2010) 944-951. (In Chinese)</t>
    <phoneticPr fontId="1" type="noConversion"/>
  </si>
  <si>
    <t>Yuan X.M., Qin Z.G., Liu H.D., et al., Necessary trigger conditions of liquefaction for gravelly soil layers, Chinese Journal of Geotechnical Engineering, (5) (2018) 778-785. (In Chinese)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</si>
</sst>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0_ "/>
    <numFmt numFmtId="178" formatCode="0_ "/>
    <numFmt numFmtId="179" formatCode="0.000_ "/>
    <numFmt numFmtId="180" formatCode="0.00_);[Red]\(0.00\)"/>
  </numFmts>
  <fonts count="12" x14ac:knownFonts="1">
    <font>
      <sz val="11"/>
      <color theme="1"/>
      <name val="宋体"/>
      <family val="2"/>
      <scheme val="minor"/>
    </font>
    <font>
      <sz val="9"/>
      <name val="宋体"/>
      <family val="3"/>
      <charset val="134"/>
      <scheme val="minor"/>
    </font>
    <font>
      <sz val="9"/>
      <name val="宋体"/>
      <family val="2"/>
      <charset val="134"/>
      <scheme val="minor"/>
    </font>
    <font>
      <sz val="9"/>
      <name val="宋体"/>
      <family val="3"/>
      <charset val="134"/>
    </font>
    <font>
      <sz val="6"/>
      <name val="宋体"/>
      <family val="3"/>
      <charset val="128"/>
      <scheme val="minor"/>
    </font>
    <font>
      <sz val="8"/>
      <name val="Times New Roman"/>
      <family val="1"/>
    </font>
    <font>
      <sz val="9"/>
      <name val="Times New Roman"/>
      <family val="1"/>
    </font>
    <font>
      <b/>
      <sz val="9"/>
      <name val="Times New Roman"/>
      <family val="1"/>
    </font>
    <font>
      <vertAlign val="subscript"/>
      <sz val="9"/>
      <name val="Times New Roman"/>
      <family val="1"/>
    </font>
    <font>
      <sz val="9"/>
      <name val="宋体"/>
      <family val="1"/>
      <charset val="134"/>
    </font>
    <font>
      <vertAlign val="superscript"/>
      <sz val="9"/>
      <name val="Times New Roman"/>
      <family val="1"/>
    </font>
    <font>
      <sz val="9"/>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6" fillId="0" borderId="0" xfId="0" applyFont="1"/>
    <xf numFmtId="177" fontId="6" fillId="0" borderId="0" xfId="0" applyNumberFormat="1" applyFont="1" applyAlignment="1">
      <alignment horizontal="left"/>
    </xf>
    <xf numFmtId="0" fontId="6" fillId="0" borderId="1" xfId="0" applyFont="1" applyFill="1" applyBorder="1" applyAlignment="1">
      <alignment horizontal="left" vertical="center"/>
    </xf>
    <xf numFmtId="176" fontId="6" fillId="0" borderId="1" xfId="0" applyNumberFormat="1" applyFont="1" applyFill="1" applyBorder="1" applyAlignment="1">
      <alignment horizontal="left" vertical="center"/>
    </xf>
    <xf numFmtId="177" fontId="6" fillId="0" borderId="1" xfId="0" applyNumberFormat="1" applyFont="1" applyFill="1" applyBorder="1" applyAlignment="1">
      <alignment horizontal="left" vertical="center"/>
    </xf>
    <xf numFmtId="178" fontId="6" fillId="0" borderId="1" xfId="0" applyNumberFormat="1" applyFont="1" applyFill="1" applyBorder="1" applyAlignment="1">
      <alignment horizontal="left" vertical="center"/>
    </xf>
    <xf numFmtId="0" fontId="5" fillId="0" borderId="1" xfId="0" applyFont="1" applyFill="1" applyBorder="1" applyAlignment="1">
      <alignment horizontal="left" vertical="center"/>
    </xf>
    <xf numFmtId="0" fontId="6" fillId="0" borderId="1" xfId="0" applyFont="1" applyFill="1" applyBorder="1" applyAlignment="1">
      <alignment horizontal="left" vertical="center" wrapText="1"/>
    </xf>
    <xf numFmtId="177" fontId="6" fillId="0" borderId="1" xfId="0" applyNumberFormat="1" applyFont="1" applyFill="1" applyBorder="1" applyAlignment="1">
      <alignment horizontal="left"/>
    </xf>
    <xf numFmtId="0" fontId="6" fillId="0" borderId="1" xfId="0" applyFont="1" applyFill="1" applyBorder="1" applyAlignment="1">
      <alignment horizontal="left"/>
    </xf>
    <xf numFmtId="178" fontId="6" fillId="0" borderId="0" xfId="0" applyNumberFormat="1" applyFont="1"/>
    <xf numFmtId="0" fontId="6" fillId="0" borderId="0" xfId="0" applyFont="1" applyFill="1" applyBorder="1" applyAlignment="1">
      <alignment horizontal="left"/>
    </xf>
    <xf numFmtId="177" fontId="7" fillId="0" borderId="0" xfId="0" applyNumberFormat="1" applyFont="1" applyFill="1" applyBorder="1" applyAlignment="1">
      <alignment horizontal="left" vertical="center"/>
    </xf>
    <xf numFmtId="178" fontId="7" fillId="0" borderId="0" xfId="0" applyNumberFormat="1" applyFont="1" applyFill="1" applyBorder="1" applyAlignment="1">
      <alignment horizontal="left" vertical="center"/>
    </xf>
    <xf numFmtId="177" fontId="6" fillId="0" borderId="0" xfId="0" applyNumberFormat="1" applyFont="1" applyFill="1" applyBorder="1" applyAlignment="1">
      <alignment horizontal="left" vertical="center"/>
    </xf>
    <xf numFmtId="178" fontId="6" fillId="0" borderId="0" xfId="0" applyNumberFormat="1" applyFont="1" applyFill="1" applyBorder="1" applyAlignment="1">
      <alignment horizontal="left" vertical="center"/>
    </xf>
    <xf numFmtId="0" fontId="7" fillId="0" borderId="0" xfId="0" applyFont="1" applyFill="1" applyAlignment="1">
      <alignment horizontal="left" vertical="center"/>
    </xf>
    <xf numFmtId="0" fontId="6" fillId="0" borderId="0" xfId="0" applyFont="1" applyFill="1" applyBorder="1" applyAlignment="1">
      <alignment horizontal="left" vertical="center"/>
    </xf>
    <xf numFmtId="179" fontId="6" fillId="0" borderId="1" xfId="0" applyNumberFormat="1" applyFont="1" applyFill="1" applyBorder="1" applyAlignment="1">
      <alignment horizontal="left" vertical="center"/>
    </xf>
    <xf numFmtId="179" fontId="6" fillId="0" borderId="0" xfId="0" applyNumberFormat="1" applyFont="1" applyFill="1" applyBorder="1" applyAlignment="1">
      <alignment horizontal="left" vertical="center"/>
    </xf>
    <xf numFmtId="179" fontId="6" fillId="0" borderId="0" xfId="0" applyNumberFormat="1" applyFont="1"/>
    <xf numFmtId="0" fontId="6" fillId="0" borderId="0" xfId="0" applyFont="1" applyAlignment="1">
      <alignment horizontal="left" vertical="center"/>
    </xf>
    <xf numFmtId="180" fontId="6" fillId="0" borderId="1" xfId="0" applyNumberFormat="1" applyFont="1" applyFill="1" applyBorder="1" applyAlignment="1">
      <alignment horizontal="left" vertical="center"/>
    </xf>
    <xf numFmtId="0" fontId="6" fillId="0" borderId="0" xfId="0" applyFont="1" applyFill="1"/>
    <xf numFmtId="176" fontId="6" fillId="0" borderId="1" xfId="0" applyNumberFormat="1" applyFont="1" applyFill="1" applyBorder="1" applyAlignment="1">
      <alignment horizontal="left"/>
    </xf>
    <xf numFmtId="176" fontId="6" fillId="0" borderId="0" xfId="0" applyNumberFormat="1" applyFont="1" applyFill="1" applyBorder="1" applyAlignment="1">
      <alignment horizontal="left"/>
    </xf>
    <xf numFmtId="177" fontId="6" fillId="0" borderId="0" xfId="0" applyNumberFormat="1" applyFont="1" applyFill="1" applyBorder="1" applyAlignment="1">
      <alignment horizontal="left"/>
    </xf>
    <xf numFmtId="0" fontId="5" fillId="0" borderId="0" xfId="0" applyFont="1" applyFill="1" applyBorder="1" applyAlignment="1">
      <alignment horizontal="left" vertical="center"/>
    </xf>
    <xf numFmtId="0" fontId="7" fillId="0" borderId="0" xfId="0" applyFont="1"/>
    <xf numFmtId="177" fontId="6" fillId="0" borderId="0" xfId="0" applyNumberFormat="1" applyFont="1"/>
    <xf numFmtId="176" fontId="6" fillId="0" borderId="0" xfId="0" applyNumberFormat="1" applyFont="1"/>
    <xf numFmtId="178" fontId="6" fillId="0" borderId="0" xfId="0" applyNumberFormat="1" applyFont="1" applyFill="1"/>
    <xf numFmtId="177" fontId="6" fillId="0" borderId="0" xfId="0" applyNumberFormat="1" applyFont="1" applyFill="1"/>
    <xf numFmtId="0" fontId="5" fillId="0" borderId="0" xfId="0" applyFont="1"/>
  </cellXfs>
  <cellStyles count="1">
    <cellStyle name="常规"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8"/>
  <sheetViews>
    <sheetView tabSelected="1" zoomScaleNormal="100" workbookViewId="0">
      <pane ySplit="1" topLeftCell="A2" activePane="bottomLeft" state="frozen"/>
      <selection pane="bottomLeft" activeCell="C266" sqref="C266"/>
    </sheetView>
  </sheetViews>
  <sheetFormatPr defaultColWidth="9" defaultRowHeight="12" x14ac:dyDescent="0.25"/>
  <cols>
    <col min="1" max="1" width="6.88671875" style="1" customWidth="1"/>
    <col min="2" max="2" width="8.44140625" style="1" customWidth="1"/>
    <col min="3" max="3" width="25.109375" style="24" customWidth="1"/>
    <col min="4" max="4" width="28.77734375" style="1" customWidth="1"/>
    <col min="5" max="5" width="3.77734375" style="1" customWidth="1"/>
    <col min="6" max="6" width="5.44140625" style="1" customWidth="1"/>
    <col min="7" max="7" width="4.6640625" style="30" customWidth="1"/>
    <col min="8" max="8" width="4.44140625" style="1" customWidth="1"/>
    <col min="9" max="9" width="5.44140625" style="11" customWidth="1"/>
    <col min="10" max="10" width="6" style="32" customWidth="1"/>
    <col min="11" max="11" width="7" style="33" customWidth="1"/>
    <col min="12" max="12" width="4.77734375" style="1" customWidth="1"/>
    <col min="13" max="13" width="6.77734375" style="1" customWidth="1"/>
    <col min="14" max="14" width="7" style="30" customWidth="1"/>
    <col min="15" max="15" width="5.44140625" style="30" customWidth="1"/>
    <col min="16" max="16" width="5.21875" style="30" customWidth="1"/>
    <col min="17" max="18" width="5.21875" style="1" customWidth="1"/>
    <col min="19" max="19" width="4.77734375" style="21" customWidth="1"/>
    <col min="20" max="20" width="4.88671875" style="21" customWidth="1"/>
    <col min="21" max="21" width="5.109375" style="21" customWidth="1"/>
    <col min="22" max="22" width="5.88671875" style="21" customWidth="1"/>
    <col min="23" max="23" width="7.77734375" style="1" customWidth="1"/>
    <col min="24" max="24" width="43" style="34" customWidth="1"/>
    <col min="25" max="16384" width="9" style="1"/>
  </cols>
  <sheetData>
    <row r="1" spans="1:24" ht="13.2" x14ac:dyDescent="0.25">
      <c r="A1" s="3" t="s">
        <v>134</v>
      </c>
      <c r="B1" s="3" t="s">
        <v>0</v>
      </c>
      <c r="C1" s="3" t="s">
        <v>136</v>
      </c>
      <c r="D1" s="3" t="s">
        <v>135</v>
      </c>
      <c r="E1" s="3" t="s">
        <v>372</v>
      </c>
      <c r="F1" s="5" t="s">
        <v>1</v>
      </c>
      <c r="G1" s="5" t="s">
        <v>137</v>
      </c>
      <c r="H1" s="4" t="s">
        <v>2</v>
      </c>
      <c r="I1" s="6" t="s">
        <v>138</v>
      </c>
      <c r="J1" s="6" t="s">
        <v>139</v>
      </c>
      <c r="K1" s="5" t="s">
        <v>228</v>
      </c>
      <c r="L1" s="3" t="s">
        <v>229</v>
      </c>
      <c r="M1" s="6" t="s">
        <v>230</v>
      </c>
      <c r="N1" s="5" t="s">
        <v>476</v>
      </c>
      <c r="O1" s="5" t="s">
        <v>231</v>
      </c>
      <c r="P1" s="5" t="s">
        <v>232</v>
      </c>
      <c r="Q1" s="5" t="s">
        <v>233</v>
      </c>
      <c r="R1" s="5" t="s">
        <v>234</v>
      </c>
      <c r="S1" s="19" t="s">
        <v>368</v>
      </c>
      <c r="T1" s="19" t="s">
        <v>370</v>
      </c>
      <c r="U1" s="19" t="s">
        <v>369</v>
      </c>
      <c r="V1" s="19" t="s">
        <v>371</v>
      </c>
      <c r="W1" s="3" t="s">
        <v>140</v>
      </c>
      <c r="X1" s="7" t="s">
        <v>3</v>
      </c>
    </row>
    <row r="2" spans="1:24" ht="14.4" x14ac:dyDescent="0.25">
      <c r="A2" s="3">
        <v>1</v>
      </c>
      <c r="B2" s="3" t="s">
        <v>4</v>
      </c>
      <c r="C2" s="3" t="s">
        <v>203</v>
      </c>
      <c r="D2" s="3" t="s">
        <v>5</v>
      </c>
      <c r="E2" s="3">
        <v>7.9</v>
      </c>
      <c r="F2" s="5">
        <v>96.3</v>
      </c>
      <c r="G2" s="5">
        <v>40</v>
      </c>
      <c r="H2" s="4">
        <v>0.21</v>
      </c>
      <c r="I2" s="6" t="s">
        <v>69</v>
      </c>
      <c r="J2" s="6">
        <v>9</v>
      </c>
      <c r="K2" s="5" t="s">
        <v>382</v>
      </c>
      <c r="L2" s="5">
        <v>16.014958827608645</v>
      </c>
      <c r="M2" s="6">
        <v>220.10281791361996</v>
      </c>
      <c r="N2" s="5">
        <v>32</v>
      </c>
      <c r="O2" s="5">
        <v>1.5</v>
      </c>
      <c r="P2" s="5">
        <v>1.9</v>
      </c>
      <c r="Q2" s="5">
        <v>1.5</v>
      </c>
      <c r="R2" s="5">
        <v>0</v>
      </c>
      <c r="S2" s="19">
        <v>0.88625156676804284</v>
      </c>
      <c r="T2" s="19">
        <v>0.99526510540042346</v>
      </c>
      <c r="U2" s="19">
        <v>0.15249576353083466</v>
      </c>
      <c r="V2" s="19">
        <v>0.17206825832415948</v>
      </c>
      <c r="W2" s="3" t="s">
        <v>146</v>
      </c>
      <c r="X2" s="7" t="s">
        <v>307</v>
      </c>
    </row>
    <row r="3" spans="1:24" x14ac:dyDescent="0.25">
      <c r="A3" s="3">
        <v>2</v>
      </c>
      <c r="B3" s="3" t="s">
        <v>7</v>
      </c>
      <c r="C3" s="3" t="s">
        <v>203</v>
      </c>
      <c r="D3" s="3" t="s">
        <v>8</v>
      </c>
      <c r="E3" s="3">
        <v>7.9</v>
      </c>
      <c r="F3" s="5">
        <v>94</v>
      </c>
      <c r="G3" s="5">
        <v>40</v>
      </c>
      <c r="H3" s="4">
        <v>0.24</v>
      </c>
      <c r="I3" s="6" t="s">
        <v>141</v>
      </c>
      <c r="J3" s="6">
        <v>53</v>
      </c>
      <c r="K3" s="5">
        <v>6.15</v>
      </c>
      <c r="L3" s="5">
        <v>10.785034273738507</v>
      </c>
      <c r="M3" s="6">
        <v>234.26958134040427</v>
      </c>
      <c r="N3" s="5">
        <v>49</v>
      </c>
      <c r="O3" s="5">
        <v>0.8</v>
      </c>
      <c r="P3" s="5">
        <v>4.5999999999999996</v>
      </c>
      <c r="Q3" s="5">
        <v>0.8</v>
      </c>
      <c r="R3" s="5">
        <v>0</v>
      </c>
      <c r="S3" s="19">
        <v>0.88625156676804284</v>
      </c>
      <c r="T3" s="19">
        <v>0.97580939031179481</v>
      </c>
      <c r="U3" s="19">
        <v>0.2679182262040064</v>
      </c>
      <c r="V3" s="19">
        <v>0.30230493942148168</v>
      </c>
      <c r="W3" s="3" t="s">
        <v>146</v>
      </c>
      <c r="X3" s="7" t="s">
        <v>307</v>
      </c>
    </row>
    <row r="4" spans="1:24" ht="14.4" x14ac:dyDescent="0.25">
      <c r="A4" s="3">
        <v>3</v>
      </c>
      <c r="B4" s="3" t="s">
        <v>7</v>
      </c>
      <c r="C4" s="3" t="s">
        <v>203</v>
      </c>
      <c r="D4" s="3" t="s">
        <v>9</v>
      </c>
      <c r="E4" s="3">
        <v>7.9</v>
      </c>
      <c r="F4" s="5">
        <v>95</v>
      </c>
      <c r="G4" s="5">
        <v>40</v>
      </c>
      <c r="H4" s="4">
        <v>0.24</v>
      </c>
      <c r="I4" s="6" t="s">
        <v>150</v>
      </c>
      <c r="J4" s="6">
        <v>50</v>
      </c>
      <c r="K4" s="5" t="s">
        <v>383</v>
      </c>
      <c r="L4" s="5">
        <v>20.914722945991457</v>
      </c>
      <c r="M4" s="6">
        <v>247.30661499764835</v>
      </c>
      <c r="N4" s="5">
        <v>46</v>
      </c>
      <c r="O4" s="5">
        <v>1</v>
      </c>
      <c r="P4" s="5">
        <v>4</v>
      </c>
      <c r="Q4" s="5">
        <v>1.1000000000000001</v>
      </c>
      <c r="R4" s="5">
        <v>0</v>
      </c>
      <c r="S4" s="19">
        <v>0.88625156676804284</v>
      </c>
      <c r="T4" s="19">
        <v>0.98056090421834086</v>
      </c>
      <c r="U4" s="19">
        <v>0.25073368651690897</v>
      </c>
      <c r="V4" s="19">
        <v>0.28291480198029717</v>
      </c>
      <c r="W4" s="3" t="s">
        <v>146</v>
      </c>
      <c r="X4" s="7" t="s">
        <v>306</v>
      </c>
    </row>
    <row r="5" spans="1:24" ht="14.4" x14ac:dyDescent="0.25">
      <c r="A5" s="3">
        <v>4</v>
      </c>
      <c r="B5" s="3" t="s">
        <v>7</v>
      </c>
      <c r="C5" s="3" t="s">
        <v>203</v>
      </c>
      <c r="D5" s="3" t="s">
        <v>10</v>
      </c>
      <c r="E5" s="3">
        <v>7.9</v>
      </c>
      <c r="F5" s="5">
        <v>92.24</v>
      </c>
      <c r="G5" s="5">
        <v>40</v>
      </c>
      <c r="H5" s="4">
        <v>0.24</v>
      </c>
      <c r="I5" s="6" t="s">
        <v>141</v>
      </c>
      <c r="J5" s="6">
        <v>40</v>
      </c>
      <c r="K5" s="5" t="s">
        <v>384</v>
      </c>
      <c r="L5" s="5">
        <v>11.437130023822331</v>
      </c>
      <c r="M5" s="6">
        <v>260.10347940418632</v>
      </c>
      <c r="N5" s="5">
        <v>154</v>
      </c>
      <c r="O5" s="5">
        <v>4.7</v>
      </c>
      <c r="P5" s="5">
        <v>11.9</v>
      </c>
      <c r="Q5" s="5">
        <v>4.0999999999999996</v>
      </c>
      <c r="R5" s="5">
        <f>O5-Q5</f>
        <v>0.60000000000000053</v>
      </c>
      <c r="S5" s="19">
        <v>0.88625156676804284</v>
      </c>
      <c r="T5" s="19">
        <v>0.902529341105901</v>
      </c>
      <c r="U5" s="19">
        <v>0.20530409258989363</v>
      </c>
      <c r="V5" s="19">
        <v>0.2316544199053896</v>
      </c>
      <c r="W5" s="3" t="s">
        <v>147</v>
      </c>
      <c r="X5" s="7" t="s">
        <v>306</v>
      </c>
    </row>
    <row r="6" spans="1:24" x14ac:dyDescent="0.25">
      <c r="A6" s="3">
        <v>5</v>
      </c>
      <c r="B6" s="3" t="s">
        <v>7</v>
      </c>
      <c r="C6" s="3" t="s">
        <v>203</v>
      </c>
      <c r="D6" s="3" t="s">
        <v>11</v>
      </c>
      <c r="E6" s="3">
        <v>7.9</v>
      </c>
      <c r="F6" s="5">
        <v>99.6</v>
      </c>
      <c r="G6" s="5">
        <v>40</v>
      </c>
      <c r="H6" s="4">
        <v>0.13900000000000001</v>
      </c>
      <c r="I6" s="6" t="s">
        <v>152</v>
      </c>
      <c r="J6" s="5">
        <v>0.5</v>
      </c>
      <c r="K6" s="5">
        <v>0.5</v>
      </c>
      <c r="L6" s="5">
        <v>7.6903197841411606</v>
      </c>
      <c r="M6" s="6">
        <v>181.19481794434034</v>
      </c>
      <c r="N6" s="5">
        <v>68</v>
      </c>
      <c r="O6" s="5">
        <v>2.2000000000000002</v>
      </c>
      <c r="P6" s="5">
        <v>5.0999999999999996</v>
      </c>
      <c r="Q6" s="5">
        <v>2.4</v>
      </c>
      <c r="R6" s="5">
        <v>0</v>
      </c>
      <c r="S6" s="19">
        <v>0.88625156676804284</v>
      </c>
      <c r="T6" s="19">
        <v>0.97167426523945155</v>
      </c>
      <c r="U6" s="19">
        <v>0.12448214750476395</v>
      </c>
      <c r="V6" s="19">
        <v>0.14045915648840196</v>
      </c>
      <c r="W6" s="3" t="s">
        <v>146</v>
      </c>
      <c r="X6" s="7" t="s">
        <v>306</v>
      </c>
    </row>
    <row r="7" spans="1:24" x14ac:dyDescent="0.25">
      <c r="A7" s="3">
        <v>6</v>
      </c>
      <c r="B7" s="3" t="s">
        <v>7</v>
      </c>
      <c r="C7" s="3" t="s">
        <v>203</v>
      </c>
      <c r="D7" s="3" t="s">
        <v>12</v>
      </c>
      <c r="E7" s="3">
        <v>7.9</v>
      </c>
      <c r="F7" s="5">
        <v>99</v>
      </c>
      <c r="G7" s="5">
        <v>40</v>
      </c>
      <c r="H7" s="4">
        <v>0.18</v>
      </c>
      <c r="I7" s="6" t="s">
        <v>150</v>
      </c>
      <c r="J7" s="6">
        <v>54.9</v>
      </c>
      <c r="K7" s="5">
        <v>7.57</v>
      </c>
      <c r="L7" s="5">
        <v>14.607889991371101</v>
      </c>
      <c r="M7" s="6">
        <v>245.67703147896913</v>
      </c>
      <c r="N7" s="5">
        <v>65</v>
      </c>
      <c r="O7" s="5">
        <v>2</v>
      </c>
      <c r="P7" s="5">
        <v>5</v>
      </c>
      <c r="Q7" s="5">
        <v>0.6</v>
      </c>
      <c r="R7" s="5">
        <v>1.4</v>
      </c>
      <c r="S7" s="19">
        <v>0.88625156676804284</v>
      </c>
      <c r="T7" s="19">
        <v>0.97251378449080383</v>
      </c>
      <c r="U7" s="19">
        <v>0.1652495422606774</v>
      </c>
      <c r="V7" s="19">
        <v>0.18645895641494295</v>
      </c>
      <c r="W7" s="3" t="s">
        <v>147</v>
      </c>
      <c r="X7" s="7" t="s">
        <v>306</v>
      </c>
    </row>
    <row r="8" spans="1:24" x14ac:dyDescent="0.25">
      <c r="A8" s="3">
        <v>7</v>
      </c>
      <c r="B8" s="3" t="s">
        <v>7</v>
      </c>
      <c r="C8" s="3" t="s">
        <v>203</v>
      </c>
      <c r="D8" s="3" t="s">
        <v>13</v>
      </c>
      <c r="E8" s="3">
        <v>7.9</v>
      </c>
      <c r="F8" s="5">
        <v>74.7</v>
      </c>
      <c r="G8" s="5">
        <v>40</v>
      </c>
      <c r="H8" s="4">
        <v>0.23</v>
      </c>
      <c r="I8" s="6" t="s">
        <v>69</v>
      </c>
      <c r="J8" s="5">
        <v>0.4</v>
      </c>
      <c r="K8" s="5">
        <v>0.51</v>
      </c>
      <c r="L8" s="5">
        <v>14.939537464761653</v>
      </c>
      <c r="M8" s="6">
        <v>162.55655788750204</v>
      </c>
      <c r="N8" s="5">
        <v>59</v>
      </c>
      <c r="O8" s="5">
        <v>2.2000000000000002</v>
      </c>
      <c r="P8" s="5">
        <v>4.0999999999999996</v>
      </c>
      <c r="Q8" s="5">
        <v>1.5</v>
      </c>
      <c r="R8" s="5">
        <v>0.7</v>
      </c>
      <c r="S8" s="19">
        <v>0.88625156676804284</v>
      </c>
      <c r="T8" s="19">
        <v>0.97978527684857741</v>
      </c>
      <c r="U8" s="19">
        <v>0.19270533070768636</v>
      </c>
      <c r="V8" s="19">
        <v>0.2174386347326174</v>
      </c>
      <c r="W8" s="3" t="s">
        <v>146</v>
      </c>
      <c r="X8" s="7" t="s">
        <v>306</v>
      </c>
    </row>
    <row r="9" spans="1:24" x14ac:dyDescent="0.25">
      <c r="A9" s="3">
        <v>8</v>
      </c>
      <c r="B9" s="3" t="s">
        <v>7</v>
      </c>
      <c r="C9" s="3" t="s">
        <v>203</v>
      </c>
      <c r="D9" s="3" t="s">
        <v>15</v>
      </c>
      <c r="E9" s="3">
        <v>7.9</v>
      </c>
      <c r="F9" s="5">
        <v>109.1</v>
      </c>
      <c r="G9" s="5">
        <v>40</v>
      </c>
      <c r="H9" s="4">
        <v>0.13900000000000001</v>
      </c>
      <c r="I9" s="6" t="s">
        <v>69</v>
      </c>
      <c r="J9" s="5">
        <v>0.5</v>
      </c>
      <c r="K9" s="5">
        <v>0.15</v>
      </c>
      <c r="L9" s="5">
        <v>9.4323004979128413</v>
      </c>
      <c r="M9" s="6">
        <v>176.78780416033848</v>
      </c>
      <c r="N9" s="5">
        <v>41</v>
      </c>
      <c r="O9" s="5">
        <v>1.8</v>
      </c>
      <c r="P9" s="5">
        <v>3.3</v>
      </c>
      <c r="Q9" s="5">
        <v>2.8</v>
      </c>
      <c r="R9" s="5">
        <v>0</v>
      </c>
      <c r="S9" s="19">
        <v>0.88625156676804284</v>
      </c>
      <c r="T9" s="19">
        <v>0.98580311588932568</v>
      </c>
      <c r="U9" s="19">
        <v>0.12100120126091349</v>
      </c>
      <c r="V9" s="19">
        <v>0.13653143847426669</v>
      </c>
      <c r="W9" s="3" t="s">
        <v>146</v>
      </c>
      <c r="X9" s="7" t="s">
        <v>306</v>
      </c>
    </row>
    <row r="10" spans="1:24" x14ac:dyDescent="0.25">
      <c r="A10" s="3">
        <v>9</v>
      </c>
      <c r="B10" s="3" t="s">
        <v>7</v>
      </c>
      <c r="C10" s="3" t="s">
        <v>203</v>
      </c>
      <c r="D10" s="3" t="s">
        <v>16</v>
      </c>
      <c r="E10" s="3">
        <v>7.9</v>
      </c>
      <c r="F10" s="5">
        <v>94.21</v>
      </c>
      <c r="G10" s="5">
        <v>40</v>
      </c>
      <c r="H10" s="4">
        <v>0.21</v>
      </c>
      <c r="I10" s="6" t="s">
        <v>142</v>
      </c>
      <c r="J10" s="6">
        <v>22.8</v>
      </c>
      <c r="K10" s="5">
        <v>0.7</v>
      </c>
      <c r="L10" s="5">
        <v>12.1443950747153</v>
      </c>
      <c r="M10" s="6">
        <v>220.93774838844593</v>
      </c>
      <c r="N10" s="5">
        <v>52</v>
      </c>
      <c r="O10" s="5">
        <v>1.9</v>
      </c>
      <c r="P10" s="5">
        <v>3.7</v>
      </c>
      <c r="Q10" s="5">
        <v>2.4</v>
      </c>
      <c r="R10" s="5">
        <v>0</v>
      </c>
      <c r="S10" s="19">
        <v>0.88625156676804284</v>
      </c>
      <c r="T10" s="19">
        <v>0.9828479819727558</v>
      </c>
      <c r="U10" s="19">
        <v>0.17966952534452962</v>
      </c>
      <c r="V10" s="19">
        <v>0.20272971251237767</v>
      </c>
      <c r="W10" s="3" t="s">
        <v>146</v>
      </c>
      <c r="X10" s="7" t="s">
        <v>306</v>
      </c>
    </row>
    <row r="11" spans="1:24" ht="14.4" x14ac:dyDescent="0.25">
      <c r="A11" s="3">
        <v>10</v>
      </c>
      <c r="B11" s="3" t="s">
        <v>7</v>
      </c>
      <c r="C11" s="3" t="s">
        <v>203</v>
      </c>
      <c r="D11" s="3" t="s">
        <v>17</v>
      </c>
      <c r="E11" s="3">
        <v>7.9</v>
      </c>
      <c r="F11" s="5">
        <v>95</v>
      </c>
      <c r="G11" s="5">
        <v>40</v>
      </c>
      <c r="H11" s="4">
        <v>0.2</v>
      </c>
      <c r="I11" s="6" t="s">
        <v>150</v>
      </c>
      <c r="J11" s="6">
        <v>35</v>
      </c>
      <c r="K11" s="5" t="s">
        <v>385</v>
      </c>
      <c r="L11" s="5">
        <v>19.024946186725774</v>
      </c>
      <c r="M11" s="6">
        <v>220.67829909656228</v>
      </c>
      <c r="N11" s="5">
        <v>28</v>
      </c>
      <c r="O11" s="5">
        <v>1</v>
      </c>
      <c r="P11" s="5">
        <v>2</v>
      </c>
      <c r="Q11" s="5">
        <v>1.2</v>
      </c>
      <c r="R11" s="5">
        <v>0</v>
      </c>
      <c r="S11" s="19">
        <v>0.88625156676804284</v>
      </c>
      <c r="T11" s="19">
        <v>0.99463598695873812</v>
      </c>
      <c r="U11" s="19">
        <v>0.17455861571125852</v>
      </c>
      <c r="V11" s="19">
        <v>0.19696282890402547</v>
      </c>
      <c r="W11" s="3" t="s">
        <v>146</v>
      </c>
      <c r="X11" s="7" t="s">
        <v>306</v>
      </c>
    </row>
    <row r="12" spans="1:24" x14ac:dyDescent="0.25">
      <c r="A12" s="3">
        <v>11</v>
      </c>
      <c r="B12" s="3" t="s">
        <v>7</v>
      </c>
      <c r="C12" s="3" t="s">
        <v>203</v>
      </c>
      <c r="D12" s="3" t="s">
        <v>18</v>
      </c>
      <c r="E12" s="3">
        <v>7.9</v>
      </c>
      <c r="F12" s="5">
        <v>85.5</v>
      </c>
      <c r="G12" s="5">
        <v>40</v>
      </c>
      <c r="H12" s="4">
        <v>0.3</v>
      </c>
      <c r="I12" s="6" t="s">
        <v>150</v>
      </c>
      <c r="J12" s="6">
        <v>39.700000000000003</v>
      </c>
      <c r="K12" s="5">
        <v>1.54</v>
      </c>
      <c r="L12" s="5">
        <v>12.264285130370876</v>
      </c>
      <c r="M12" s="6">
        <v>189.20479352821781</v>
      </c>
      <c r="N12" s="5">
        <v>83</v>
      </c>
      <c r="O12" s="5">
        <v>3.5</v>
      </c>
      <c r="P12" s="5">
        <v>5.3</v>
      </c>
      <c r="Q12" s="5">
        <v>2.8</v>
      </c>
      <c r="R12" s="5">
        <v>0.7</v>
      </c>
      <c r="S12" s="19">
        <v>0.88625156676804284</v>
      </c>
      <c r="T12" s="19">
        <v>0.96997677670634597</v>
      </c>
      <c r="U12" s="19">
        <v>0.22934458129526142</v>
      </c>
      <c r="V12" s="19">
        <v>0.25878045229485885</v>
      </c>
      <c r="W12" s="3" t="s">
        <v>146</v>
      </c>
      <c r="X12" s="7" t="s">
        <v>306</v>
      </c>
    </row>
    <row r="13" spans="1:24" x14ac:dyDescent="0.25">
      <c r="A13" s="3">
        <v>12</v>
      </c>
      <c r="B13" s="3" t="s">
        <v>7</v>
      </c>
      <c r="C13" s="3" t="s">
        <v>203</v>
      </c>
      <c r="D13" s="3" t="s">
        <v>19</v>
      </c>
      <c r="E13" s="3">
        <v>7.9</v>
      </c>
      <c r="F13" s="5">
        <v>86</v>
      </c>
      <c r="G13" s="5">
        <v>40</v>
      </c>
      <c r="H13" s="4">
        <v>0.32</v>
      </c>
      <c r="I13" s="6" t="s">
        <v>150</v>
      </c>
      <c r="J13" s="6">
        <v>60.9</v>
      </c>
      <c r="K13" s="5">
        <v>9.43</v>
      </c>
      <c r="L13" s="5">
        <v>22.584857435400352</v>
      </c>
      <c r="M13" s="6">
        <v>252.68947523939931</v>
      </c>
      <c r="N13" s="5">
        <v>106</v>
      </c>
      <c r="O13" s="5">
        <v>4.5</v>
      </c>
      <c r="P13" s="5">
        <v>6.8</v>
      </c>
      <c r="Q13" s="5">
        <v>2.6</v>
      </c>
      <c r="R13" s="5">
        <v>1.9</v>
      </c>
      <c r="S13" s="19">
        <v>0.88625156676804284</v>
      </c>
      <c r="T13" s="19">
        <v>0.95649441320747797</v>
      </c>
      <c r="U13" s="19">
        <v>0.24125604443139018</v>
      </c>
      <c r="V13" s="19">
        <v>0.27222072544390064</v>
      </c>
      <c r="W13" s="3" t="s">
        <v>147</v>
      </c>
      <c r="X13" s="7" t="s">
        <v>306</v>
      </c>
    </row>
    <row r="14" spans="1:24" ht="14.4" x14ac:dyDescent="0.25">
      <c r="A14" s="3">
        <v>13</v>
      </c>
      <c r="B14" s="3" t="s">
        <v>7</v>
      </c>
      <c r="C14" s="3" t="s">
        <v>203</v>
      </c>
      <c r="D14" s="3" t="s">
        <v>20</v>
      </c>
      <c r="E14" s="3">
        <v>7.9</v>
      </c>
      <c r="F14" s="5">
        <v>95</v>
      </c>
      <c r="G14" s="5">
        <v>40</v>
      </c>
      <c r="H14" s="4">
        <v>0.2</v>
      </c>
      <c r="I14" s="6" t="s">
        <v>69</v>
      </c>
      <c r="J14" s="6">
        <v>20</v>
      </c>
      <c r="K14" s="5" t="s">
        <v>386</v>
      </c>
      <c r="L14" s="5">
        <v>12.136731516697441</v>
      </c>
      <c r="M14" s="6">
        <v>252.26883941365381</v>
      </c>
      <c r="N14" s="5">
        <v>131</v>
      </c>
      <c r="O14" s="5">
        <v>5</v>
      </c>
      <c r="P14" s="5">
        <v>9</v>
      </c>
      <c r="Q14" s="5">
        <v>3.1</v>
      </c>
      <c r="R14" s="5">
        <v>1.9</v>
      </c>
      <c r="S14" s="19">
        <v>0.88625156676804284</v>
      </c>
      <c r="T14" s="19">
        <v>0.93456274854128496</v>
      </c>
      <c r="U14" s="19">
        <v>0.15784836163530128</v>
      </c>
      <c r="V14" s="19">
        <v>0.17810785058574083</v>
      </c>
      <c r="W14" s="3" t="s">
        <v>147</v>
      </c>
      <c r="X14" s="7" t="s">
        <v>306</v>
      </c>
    </row>
    <row r="15" spans="1:24" x14ac:dyDescent="0.25">
      <c r="A15" s="3">
        <v>14</v>
      </c>
      <c r="B15" s="3" t="s">
        <v>7</v>
      </c>
      <c r="C15" s="3" t="s">
        <v>203</v>
      </c>
      <c r="D15" s="3" t="s">
        <v>312</v>
      </c>
      <c r="E15" s="3">
        <v>7.9</v>
      </c>
      <c r="F15" s="5">
        <v>88.2</v>
      </c>
      <c r="G15" s="5">
        <v>40</v>
      </c>
      <c r="H15" s="4">
        <v>0.2</v>
      </c>
      <c r="I15" s="6" t="s">
        <v>150</v>
      </c>
      <c r="J15" s="6">
        <v>75.400000000000006</v>
      </c>
      <c r="K15" s="5">
        <v>23.2</v>
      </c>
      <c r="L15" s="5">
        <v>20.018698534510804</v>
      </c>
      <c r="M15" s="6">
        <v>199.70847007376315</v>
      </c>
      <c r="N15" s="5">
        <v>128</v>
      </c>
      <c r="O15" s="5">
        <v>6.1</v>
      </c>
      <c r="P15" s="5">
        <v>7.4</v>
      </c>
      <c r="Q15" s="5">
        <v>3.6</v>
      </c>
      <c r="R15" s="5">
        <v>2.5</v>
      </c>
      <c r="S15" s="19">
        <v>0.88625156676804284</v>
      </c>
      <c r="T15" s="19">
        <v>0.95075179132172549</v>
      </c>
      <c r="U15" s="19">
        <v>0.1358995697217231</v>
      </c>
      <c r="V15" s="19">
        <v>0.15334197965631566</v>
      </c>
      <c r="W15" s="3" t="s">
        <v>147</v>
      </c>
      <c r="X15" s="7" t="s">
        <v>306</v>
      </c>
    </row>
    <row r="16" spans="1:24" ht="14.4" x14ac:dyDescent="0.25">
      <c r="A16" s="3">
        <v>15</v>
      </c>
      <c r="B16" s="3" t="s">
        <v>7</v>
      </c>
      <c r="C16" s="3" t="s">
        <v>203</v>
      </c>
      <c r="D16" s="3" t="s">
        <v>21</v>
      </c>
      <c r="E16" s="3">
        <v>7.9</v>
      </c>
      <c r="F16" s="5">
        <v>93.5</v>
      </c>
      <c r="G16" s="5">
        <v>40</v>
      </c>
      <c r="H16" s="4">
        <v>0.18</v>
      </c>
      <c r="I16" s="6" t="s">
        <v>150</v>
      </c>
      <c r="J16" s="6">
        <v>50</v>
      </c>
      <c r="K16" s="5" t="s">
        <v>383</v>
      </c>
      <c r="L16" s="5">
        <v>23.478463456296641</v>
      </c>
      <c r="M16" s="6">
        <v>284.41519357120842</v>
      </c>
      <c r="N16" s="5">
        <v>134</v>
      </c>
      <c r="O16" s="5">
        <v>3.7</v>
      </c>
      <c r="P16" s="5">
        <v>10.8</v>
      </c>
      <c r="Q16" s="5">
        <v>2.9</v>
      </c>
      <c r="R16" s="5">
        <v>0.8</v>
      </c>
      <c r="S16" s="19">
        <v>0.88625156676804284</v>
      </c>
      <c r="T16" s="19">
        <v>0.915030199277447</v>
      </c>
      <c r="U16" s="19">
        <v>0.16264907621165384</v>
      </c>
      <c r="V16" s="19">
        <v>0.18352472628601141</v>
      </c>
      <c r="W16" s="3" t="s">
        <v>147</v>
      </c>
      <c r="X16" s="7" t="s">
        <v>306</v>
      </c>
    </row>
    <row r="17" spans="1:24" x14ac:dyDescent="0.25">
      <c r="A17" s="3">
        <v>16</v>
      </c>
      <c r="B17" s="3" t="s">
        <v>7</v>
      </c>
      <c r="C17" s="3" t="s">
        <v>203</v>
      </c>
      <c r="D17" s="3" t="s">
        <v>301</v>
      </c>
      <c r="E17" s="3">
        <v>7.9</v>
      </c>
      <c r="F17" s="5">
        <v>85.5</v>
      </c>
      <c r="G17" s="5">
        <v>40</v>
      </c>
      <c r="H17" s="4">
        <v>0.25</v>
      </c>
      <c r="I17" s="6" t="s">
        <v>150</v>
      </c>
      <c r="J17" s="6">
        <v>68.599999999999994</v>
      </c>
      <c r="K17" s="5">
        <v>15.89</v>
      </c>
      <c r="L17" s="5">
        <v>16.911030903413788</v>
      </c>
      <c r="M17" s="6">
        <v>250.29223517932502</v>
      </c>
      <c r="N17" s="5">
        <v>111</v>
      </c>
      <c r="O17" s="5">
        <v>3.7</v>
      </c>
      <c r="P17" s="5">
        <v>8.1999999999999993</v>
      </c>
      <c r="Q17" s="5">
        <v>0</v>
      </c>
      <c r="R17" s="5">
        <v>3.7</v>
      </c>
      <c r="S17" s="19">
        <v>0.88625156676804284</v>
      </c>
      <c r="T17" s="19">
        <v>0.94280921621992186</v>
      </c>
      <c r="U17" s="19">
        <v>0.2140750250748005</v>
      </c>
      <c r="V17" s="19">
        <v>0.24155108222316971</v>
      </c>
      <c r="W17" s="3" t="s">
        <v>147</v>
      </c>
      <c r="X17" s="7" t="s">
        <v>306</v>
      </c>
    </row>
    <row r="18" spans="1:24" ht="14.4" x14ac:dyDescent="0.25">
      <c r="A18" s="3">
        <v>17</v>
      </c>
      <c r="B18" s="3" t="s">
        <v>7</v>
      </c>
      <c r="C18" s="3" t="s">
        <v>203</v>
      </c>
      <c r="D18" s="3" t="s">
        <v>22</v>
      </c>
      <c r="E18" s="3">
        <v>7.9</v>
      </c>
      <c r="F18" s="5">
        <v>61.1</v>
      </c>
      <c r="G18" s="5">
        <v>50</v>
      </c>
      <c r="H18" s="4">
        <v>0.17</v>
      </c>
      <c r="I18" s="6" t="s">
        <v>69</v>
      </c>
      <c r="J18" s="6" t="s">
        <v>387</v>
      </c>
      <c r="K18" s="5">
        <v>1</v>
      </c>
      <c r="L18" s="5">
        <v>7.1674106203007506</v>
      </c>
      <c r="M18" s="6">
        <v>238.59509278511462</v>
      </c>
      <c r="N18" s="5">
        <v>30</v>
      </c>
      <c r="O18" s="5">
        <v>1.4</v>
      </c>
      <c r="P18" s="5">
        <v>1.8</v>
      </c>
      <c r="Q18" s="5">
        <v>1</v>
      </c>
      <c r="R18" s="5">
        <v>0.4</v>
      </c>
      <c r="S18" s="19">
        <v>0.88625156676804284</v>
      </c>
      <c r="T18" s="19">
        <v>0.99588686563211803</v>
      </c>
      <c r="U18" s="19">
        <v>0.12442477714292269</v>
      </c>
      <c r="V18" s="19">
        <v>0.14039442276719627</v>
      </c>
      <c r="W18" s="3" t="s">
        <v>146</v>
      </c>
      <c r="X18" s="7" t="s">
        <v>306</v>
      </c>
    </row>
    <row r="19" spans="1:24" ht="14.4" x14ac:dyDescent="0.25">
      <c r="A19" s="3">
        <v>18</v>
      </c>
      <c r="B19" s="3" t="s">
        <v>7</v>
      </c>
      <c r="C19" s="3" t="s">
        <v>203</v>
      </c>
      <c r="D19" s="3" t="s">
        <v>23</v>
      </c>
      <c r="E19" s="3">
        <v>7.9</v>
      </c>
      <c r="F19" s="5">
        <v>40.29</v>
      </c>
      <c r="G19" s="5">
        <v>50</v>
      </c>
      <c r="H19" s="4">
        <v>0.21</v>
      </c>
      <c r="I19" s="6" t="s">
        <v>150</v>
      </c>
      <c r="J19" s="6">
        <v>65</v>
      </c>
      <c r="K19" s="5" t="s">
        <v>388</v>
      </c>
      <c r="L19" s="5">
        <v>15.563295821556189</v>
      </c>
      <c r="M19" s="6">
        <v>241.53254122259085</v>
      </c>
      <c r="N19" s="5">
        <v>41</v>
      </c>
      <c r="O19" s="5">
        <v>0.9</v>
      </c>
      <c r="P19" s="5">
        <v>3.5</v>
      </c>
      <c r="Q19" s="5">
        <v>2.1</v>
      </c>
      <c r="R19" s="5">
        <v>0</v>
      </c>
      <c r="S19" s="19">
        <v>0.88625156676804284</v>
      </c>
      <c r="T19" s="19">
        <v>0.98433914668716294</v>
      </c>
      <c r="U19" s="19">
        <v>0.21786354325355109</v>
      </c>
      <c r="V19" s="19">
        <v>0.24582584835144461</v>
      </c>
      <c r="W19" s="3" t="s">
        <v>146</v>
      </c>
      <c r="X19" s="7" t="s">
        <v>306</v>
      </c>
    </row>
    <row r="20" spans="1:24" ht="14.4" x14ac:dyDescent="0.25">
      <c r="A20" s="3">
        <v>19</v>
      </c>
      <c r="B20" s="3" t="s">
        <v>7</v>
      </c>
      <c r="C20" s="3" t="s">
        <v>203</v>
      </c>
      <c r="D20" s="3" t="s">
        <v>24</v>
      </c>
      <c r="E20" s="3">
        <v>7.9</v>
      </c>
      <c r="F20" s="5">
        <v>81.459999999999994</v>
      </c>
      <c r="G20" s="5">
        <v>50</v>
      </c>
      <c r="H20" s="4">
        <v>0.21</v>
      </c>
      <c r="I20" s="6" t="s">
        <v>150</v>
      </c>
      <c r="J20" s="6">
        <v>80</v>
      </c>
      <c r="K20" s="5" t="s">
        <v>389</v>
      </c>
      <c r="L20" s="5">
        <v>35.763263273923982</v>
      </c>
      <c r="M20" s="6">
        <v>274.86463118059498</v>
      </c>
      <c r="N20" s="5">
        <v>63</v>
      </c>
      <c r="O20" s="5">
        <v>3</v>
      </c>
      <c r="P20" s="5">
        <v>3.7</v>
      </c>
      <c r="Q20" s="5">
        <v>0</v>
      </c>
      <c r="R20" s="5">
        <v>3</v>
      </c>
      <c r="S20" s="19">
        <v>0.88625156676804284</v>
      </c>
      <c r="T20" s="19">
        <v>0.9828479819727558</v>
      </c>
      <c r="U20" s="19">
        <v>0.14876714671133626</v>
      </c>
      <c r="V20" s="19">
        <v>0.16786108176243467</v>
      </c>
      <c r="W20" s="3" t="s">
        <v>147</v>
      </c>
      <c r="X20" s="7" t="s">
        <v>306</v>
      </c>
    </row>
    <row r="21" spans="1:24" ht="14.4" x14ac:dyDescent="0.25">
      <c r="A21" s="3">
        <v>20</v>
      </c>
      <c r="B21" s="3" t="s">
        <v>7</v>
      </c>
      <c r="C21" s="3" t="s">
        <v>203</v>
      </c>
      <c r="D21" s="3" t="s">
        <v>315</v>
      </c>
      <c r="E21" s="3">
        <v>7.9</v>
      </c>
      <c r="F21" s="5">
        <v>129.6</v>
      </c>
      <c r="G21" s="5">
        <v>110</v>
      </c>
      <c r="H21" s="4">
        <v>0.2</v>
      </c>
      <c r="I21" s="6" t="s">
        <v>150</v>
      </c>
      <c r="J21" s="6">
        <v>30</v>
      </c>
      <c r="K21" s="23" t="s">
        <v>390</v>
      </c>
      <c r="L21" s="5">
        <v>17.506215896075314</v>
      </c>
      <c r="M21" s="6">
        <v>236.07462317463404</v>
      </c>
      <c r="N21" s="5">
        <v>96</v>
      </c>
      <c r="O21" s="5">
        <v>4.0999999999999996</v>
      </c>
      <c r="P21" s="5">
        <v>6.1</v>
      </c>
      <c r="Q21" s="5">
        <v>3.5</v>
      </c>
      <c r="R21" s="5">
        <v>0.6</v>
      </c>
      <c r="S21" s="19">
        <v>0.88625156676804284</v>
      </c>
      <c r="T21" s="19">
        <v>0.96294707012040426</v>
      </c>
      <c r="U21" s="19">
        <v>0.15074133926843161</v>
      </c>
      <c r="V21" s="19">
        <v>0.17008865757851449</v>
      </c>
      <c r="W21" s="3" t="s">
        <v>147</v>
      </c>
      <c r="X21" s="7" t="s">
        <v>306</v>
      </c>
    </row>
    <row r="22" spans="1:24" ht="14.4" x14ac:dyDescent="0.25">
      <c r="A22" s="3">
        <v>21</v>
      </c>
      <c r="B22" s="3" t="s">
        <v>7</v>
      </c>
      <c r="C22" s="3" t="s">
        <v>203</v>
      </c>
      <c r="D22" s="3" t="s">
        <v>25</v>
      </c>
      <c r="E22" s="3">
        <v>7.9</v>
      </c>
      <c r="F22" s="5">
        <v>138</v>
      </c>
      <c r="G22" s="5">
        <v>110</v>
      </c>
      <c r="H22" s="4">
        <v>0.24</v>
      </c>
      <c r="I22" s="6" t="s">
        <v>69</v>
      </c>
      <c r="J22" s="6">
        <v>5</v>
      </c>
      <c r="K22" s="5" t="s">
        <v>391</v>
      </c>
      <c r="L22" s="5">
        <v>9.7775057492332333</v>
      </c>
      <c r="M22" s="6">
        <v>182.27357894493082</v>
      </c>
      <c r="N22" s="5">
        <v>49</v>
      </c>
      <c r="O22" s="5">
        <v>1.3</v>
      </c>
      <c r="P22" s="5">
        <v>4</v>
      </c>
      <c r="Q22" s="5">
        <v>1.6</v>
      </c>
      <c r="R22" s="5">
        <v>0</v>
      </c>
      <c r="S22" s="19">
        <v>0.88625156676804284</v>
      </c>
      <c r="T22" s="19">
        <v>0.98056090421834086</v>
      </c>
      <c r="U22" s="19">
        <v>0.23556995162941421</v>
      </c>
      <c r="V22" s="19">
        <v>0.26580483517618375</v>
      </c>
      <c r="W22" s="3" t="s">
        <v>146</v>
      </c>
      <c r="X22" s="7" t="s">
        <v>306</v>
      </c>
    </row>
    <row r="23" spans="1:24" ht="14.4" x14ac:dyDescent="0.25">
      <c r="A23" s="3">
        <v>22</v>
      </c>
      <c r="B23" s="3" t="s">
        <v>7</v>
      </c>
      <c r="C23" s="3" t="s">
        <v>203</v>
      </c>
      <c r="D23" s="3" t="s">
        <v>305</v>
      </c>
      <c r="E23" s="3">
        <v>7.9</v>
      </c>
      <c r="F23" s="5">
        <v>100</v>
      </c>
      <c r="G23" s="5">
        <v>105</v>
      </c>
      <c r="H23" s="4">
        <v>0.29499999999999998</v>
      </c>
      <c r="I23" s="6" t="s">
        <v>150</v>
      </c>
      <c r="J23" s="6">
        <v>65</v>
      </c>
      <c r="K23" s="5" t="s">
        <v>388</v>
      </c>
      <c r="L23" s="5">
        <v>62.122995742317521</v>
      </c>
      <c r="M23" s="6">
        <v>423.70973908444495</v>
      </c>
      <c r="N23" s="5">
        <v>45</v>
      </c>
      <c r="O23" s="5">
        <v>0.8</v>
      </c>
      <c r="P23" s="5">
        <v>4.0999999999999996</v>
      </c>
      <c r="Q23" s="5">
        <v>0.5</v>
      </c>
      <c r="R23" s="5">
        <v>0.3</v>
      </c>
      <c r="S23" s="19">
        <v>0.88625156676804284</v>
      </c>
      <c r="T23" s="19">
        <v>0.97978527684857741</v>
      </c>
      <c r="U23" s="19">
        <v>0.32289248372164836</v>
      </c>
      <c r="V23" s="19">
        <v>0.3643350216002027</v>
      </c>
      <c r="W23" s="3" t="s">
        <v>147</v>
      </c>
      <c r="X23" s="7" t="s">
        <v>306</v>
      </c>
    </row>
    <row r="24" spans="1:24" x14ac:dyDescent="0.25">
      <c r="A24" s="3">
        <v>23</v>
      </c>
      <c r="B24" s="3" t="s">
        <v>7</v>
      </c>
      <c r="C24" s="3" t="s">
        <v>203</v>
      </c>
      <c r="D24" s="3" t="s">
        <v>26</v>
      </c>
      <c r="E24" s="3">
        <v>7.9</v>
      </c>
      <c r="F24" s="5">
        <v>94.5</v>
      </c>
      <c r="G24" s="5">
        <v>105</v>
      </c>
      <c r="H24" s="4">
        <v>0.29499999999999998</v>
      </c>
      <c r="I24" s="6" t="s">
        <v>150</v>
      </c>
      <c r="J24" s="6">
        <v>76.599999999999994</v>
      </c>
      <c r="K24" s="5">
        <v>31.5</v>
      </c>
      <c r="L24" s="5">
        <v>19.960076061068413</v>
      </c>
      <c r="M24" s="6">
        <v>254.74421734956067</v>
      </c>
      <c r="N24" s="5">
        <v>77</v>
      </c>
      <c r="O24" s="5">
        <v>3.4</v>
      </c>
      <c r="P24" s="5">
        <v>4.8</v>
      </c>
      <c r="Q24" s="5">
        <v>3</v>
      </c>
      <c r="R24" s="5">
        <v>0.4</v>
      </c>
      <c r="S24" s="19">
        <v>0.88625156676804284</v>
      </c>
      <c r="T24" s="19">
        <v>0.97417416420583836</v>
      </c>
      <c r="U24" s="19">
        <v>0.22008188472587681</v>
      </c>
      <c r="V24" s="19">
        <v>0.24832890905735175</v>
      </c>
      <c r="W24" s="3" t="s">
        <v>146</v>
      </c>
      <c r="X24" s="7" t="s">
        <v>306</v>
      </c>
    </row>
    <row r="25" spans="1:24" x14ac:dyDescent="0.25">
      <c r="A25" s="3">
        <v>24</v>
      </c>
      <c r="B25" s="3" t="s">
        <v>7</v>
      </c>
      <c r="C25" s="3" t="s">
        <v>203</v>
      </c>
      <c r="D25" s="3" t="s">
        <v>27</v>
      </c>
      <c r="E25" s="3">
        <v>7.9</v>
      </c>
      <c r="F25" s="5">
        <v>87.9</v>
      </c>
      <c r="G25" s="5">
        <v>105</v>
      </c>
      <c r="H25" s="4">
        <v>0.29499999999999998</v>
      </c>
      <c r="I25" s="6" t="s">
        <v>143</v>
      </c>
      <c r="J25" s="6">
        <v>75.400000000000006</v>
      </c>
      <c r="K25" s="5">
        <v>30.57</v>
      </c>
      <c r="L25" s="5">
        <v>28.250391419824002</v>
      </c>
      <c r="M25" s="6">
        <v>282.68841417610543</v>
      </c>
      <c r="N25" s="5">
        <v>85</v>
      </c>
      <c r="O25" s="5">
        <v>4</v>
      </c>
      <c r="P25" s="5">
        <v>5</v>
      </c>
      <c r="Q25" s="5">
        <v>4</v>
      </c>
      <c r="R25" s="5">
        <v>0</v>
      </c>
      <c r="S25" s="19">
        <v>0.88625156676804284</v>
      </c>
      <c r="T25" s="19">
        <v>0.97251378449080383</v>
      </c>
      <c r="U25" s="19">
        <v>0.20797950968347512</v>
      </c>
      <c r="V25" s="19">
        <v>0.23467322088008138</v>
      </c>
      <c r="W25" s="3" t="s">
        <v>146</v>
      </c>
      <c r="X25" s="7" t="s">
        <v>306</v>
      </c>
    </row>
    <row r="26" spans="1:24" ht="14.4" x14ac:dyDescent="0.25">
      <c r="A26" s="3">
        <v>25</v>
      </c>
      <c r="B26" s="3" t="s">
        <v>7</v>
      </c>
      <c r="C26" s="3" t="s">
        <v>203</v>
      </c>
      <c r="D26" s="3" t="s">
        <v>28</v>
      </c>
      <c r="E26" s="3">
        <v>7.9</v>
      </c>
      <c r="F26" s="5">
        <v>88</v>
      </c>
      <c r="G26" s="5">
        <v>105</v>
      </c>
      <c r="H26" s="4">
        <v>0.41</v>
      </c>
      <c r="I26" s="6" t="s">
        <v>141</v>
      </c>
      <c r="J26" s="6">
        <v>70</v>
      </c>
      <c r="K26" s="5" t="s">
        <v>392</v>
      </c>
      <c r="L26" s="5">
        <v>17.976260418961079</v>
      </c>
      <c r="M26" s="6">
        <v>227.58429123374634</v>
      </c>
      <c r="N26" s="5">
        <v>163</v>
      </c>
      <c r="O26" s="5">
        <v>8</v>
      </c>
      <c r="P26" s="5">
        <v>9.1999999999999993</v>
      </c>
      <c r="Q26" s="5">
        <v>2</v>
      </c>
      <c r="R26" s="5">
        <v>6</v>
      </c>
      <c r="S26" s="19">
        <v>0.88625156676804284</v>
      </c>
      <c r="T26" s="19">
        <v>0.93245661768074284</v>
      </c>
      <c r="U26" s="19">
        <v>0.26642825510318269</v>
      </c>
      <c r="V26" s="19">
        <v>0.30062373381723401</v>
      </c>
      <c r="W26" s="3" t="s">
        <v>147</v>
      </c>
      <c r="X26" s="7" t="s">
        <v>306</v>
      </c>
    </row>
    <row r="27" spans="1:24" x14ac:dyDescent="0.25">
      <c r="A27" s="3">
        <v>26</v>
      </c>
      <c r="B27" s="3" t="s">
        <v>7</v>
      </c>
      <c r="C27" s="3" t="s">
        <v>203</v>
      </c>
      <c r="D27" s="3" t="s">
        <v>29</v>
      </c>
      <c r="E27" s="3">
        <v>7.9</v>
      </c>
      <c r="F27" s="5">
        <v>91.9</v>
      </c>
      <c r="G27" s="5">
        <v>105</v>
      </c>
      <c r="H27" s="4">
        <v>0.34</v>
      </c>
      <c r="I27" s="6">
        <v>3.8</v>
      </c>
      <c r="J27" s="6">
        <v>57.2</v>
      </c>
      <c r="K27" s="5">
        <v>11.59</v>
      </c>
      <c r="L27" s="5">
        <v>14.006251652953178</v>
      </c>
      <c r="M27" s="6">
        <v>254.94432790403579</v>
      </c>
      <c r="N27" s="5">
        <v>82</v>
      </c>
      <c r="O27" s="5">
        <v>2.8</v>
      </c>
      <c r="P27" s="5">
        <v>6</v>
      </c>
      <c r="Q27" s="5">
        <v>4</v>
      </c>
      <c r="R27" s="5">
        <v>0</v>
      </c>
      <c r="S27" s="19">
        <v>0.88625156676804284</v>
      </c>
      <c r="T27" s="19">
        <v>0.96384630776835389</v>
      </c>
      <c r="U27" s="19">
        <v>0.29447338361152625</v>
      </c>
      <c r="V27" s="19">
        <v>0.33226839269283714</v>
      </c>
      <c r="W27" s="3" t="s">
        <v>146</v>
      </c>
      <c r="X27" s="7" t="s">
        <v>306</v>
      </c>
    </row>
    <row r="28" spans="1:24" ht="14.4" x14ac:dyDescent="0.25">
      <c r="A28" s="3">
        <v>27</v>
      </c>
      <c r="B28" s="3" t="s">
        <v>7</v>
      </c>
      <c r="C28" s="3" t="s">
        <v>203</v>
      </c>
      <c r="D28" s="3" t="s">
        <v>30</v>
      </c>
      <c r="E28" s="3">
        <v>7.9</v>
      </c>
      <c r="F28" s="5">
        <v>77.7</v>
      </c>
      <c r="G28" s="5">
        <v>105</v>
      </c>
      <c r="H28" s="4">
        <v>0.49</v>
      </c>
      <c r="I28" s="6" t="s">
        <v>150</v>
      </c>
      <c r="J28" s="6">
        <v>50</v>
      </c>
      <c r="K28" s="5" t="s">
        <v>383</v>
      </c>
      <c r="L28" s="5">
        <v>19.783248887281605</v>
      </c>
      <c r="M28" s="6">
        <v>233.00673608142398</v>
      </c>
      <c r="N28" s="5">
        <v>55</v>
      </c>
      <c r="O28" s="5">
        <v>2.5</v>
      </c>
      <c r="P28" s="5">
        <v>3.3</v>
      </c>
      <c r="Q28" s="5">
        <v>2.9</v>
      </c>
      <c r="R28" s="5">
        <v>0</v>
      </c>
      <c r="S28" s="19">
        <v>0.88625156676804284</v>
      </c>
      <c r="T28" s="19">
        <v>0.98580311588932568</v>
      </c>
      <c r="U28" s="19">
        <v>0.35873447081984627</v>
      </c>
      <c r="V28" s="19">
        <v>0.40477724866323112</v>
      </c>
      <c r="W28" s="3" t="s">
        <v>146</v>
      </c>
      <c r="X28" s="7" t="s">
        <v>306</v>
      </c>
    </row>
    <row r="29" spans="1:24" ht="14.4" x14ac:dyDescent="0.25">
      <c r="A29" s="3">
        <v>28</v>
      </c>
      <c r="B29" s="3" t="s">
        <v>7</v>
      </c>
      <c r="C29" s="3" t="s">
        <v>203</v>
      </c>
      <c r="D29" s="3" t="s">
        <v>31</v>
      </c>
      <c r="E29" s="3">
        <v>7.9</v>
      </c>
      <c r="F29" s="5">
        <v>80.92</v>
      </c>
      <c r="G29" s="5">
        <v>105</v>
      </c>
      <c r="H29" s="4">
        <v>0.48</v>
      </c>
      <c r="I29" s="6" t="s">
        <v>150</v>
      </c>
      <c r="J29" s="6">
        <v>50</v>
      </c>
      <c r="K29" s="5" t="s">
        <v>383</v>
      </c>
      <c r="L29" s="5">
        <v>21.400888927215149</v>
      </c>
      <c r="M29" s="6">
        <v>228.21306556214256</v>
      </c>
      <c r="N29" s="5">
        <v>112</v>
      </c>
      <c r="O29" s="5">
        <v>2</v>
      </c>
      <c r="P29" s="5">
        <v>10.199999999999999</v>
      </c>
      <c r="Q29" s="5">
        <v>4.2</v>
      </c>
      <c r="R29" s="5">
        <v>0</v>
      </c>
      <c r="S29" s="19">
        <v>0.88625156676804284</v>
      </c>
      <c r="T29" s="19">
        <v>0.92167917662741272</v>
      </c>
      <c r="U29" s="19">
        <v>0.49389100358756549</v>
      </c>
      <c r="V29" s="19">
        <v>0.55728082421188063</v>
      </c>
      <c r="W29" s="3" t="s">
        <v>147</v>
      </c>
      <c r="X29" s="7" t="s">
        <v>306</v>
      </c>
    </row>
    <row r="30" spans="1:24" x14ac:dyDescent="0.25">
      <c r="A30" s="3">
        <v>29</v>
      </c>
      <c r="B30" s="3" t="s">
        <v>7</v>
      </c>
      <c r="C30" s="3" t="s">
        <v>203</v>
      </c>
      <c r="D30" s="3" t="s">
        <v>32</v>
      </c>
      <c r="E30" s="3">
        <v>7.9</v>
      </c>
      <c r="F30" s="5">
        <v>86.36</v>
      </c>
      <c r="G30" s="5">
        <v>105</v>
      </c>
      <c r="H30" s="4">
        <v>0.48</v>
      </c>
      <c r="I30" s="6">
        <v>0</v>
      </c>
      <c r="J30" s="6">
        <v>51</v>
      </c>
      <c r="K30" s="5">
        <v>5</v>
      </c>
      <c r="L30" s="5">
        <v>7.4222815696138973</v>
      </c>
      <c r="M30" s="6">
        <v>166.86652757678934</v>
      </c>
      <c r="N30" s="5">
        <v>73</v>
      </c>
      <c r="O30" s="5">
        <v>1.6</v>
      </c>
      <c r="P30" s="5">
        <v>6.3</v>
      </c>
      <c r="Q30" s="5">
        <v>5</v>
      </c>
      <c r="R30" s="5">
        <v>0</v>
      </c>
      <c r="S30" s="19">
        <v>0.88625156676804284</v>
      </c>
      <c r="T30" s="19">
        <v>0.96113144245302196</v>
      </c>
      <c r="U30" s="19">
        <v>0.48908055583559623</v>
      </c>
      <c r="V30" s="19">
        <v>0.55185296610437751</v>
      </c>
      <c r="W30" s="3" t="s">
        <v>146</v>
      </c>
      <c r="X30" s="7" t="s">
        <v>306</v>
      </c>
    </row>
    <row r="31" spans="1:24" ht="14.4" x14ac:dyDescent="0.25">
      <c r="A31" s="3">
        <v>30</v>
      </c>
      <c r="B31" s="3" t="s">
        <v>7</v>
      </c>
      <c r="C31" s="3" t="s">
        <v>203</v>
      </c>
      <c r="D31" s="3" t="s">
        <v>33</v>
      </c>
      <c r="E31" s="3">
        <v>7.9</v>
      </c>
      <c r="F31" s="5">
        <v>87</v>
      </c>
      <c r="G31" s="5">
        <v>105</v>
      </c>
      <c r="H31" s="4">
        <v>0.47</v>
      </c>
      <c r="I31" s="6" t="s">
        <v>150</v>
      </c>
      <c r="J31" s="6">
        <v>60</v>
      </c>
      <c r="K31" s="5" t="s">
        <v>393</v>
      </c>
      <c r="L31" s="5">
        <v>24.359797412950705</v>
      </c>
      <c r="M31" s="6">
        <v>343.69232634875351</v>
      </c>
      <c r="N31" s="5">
        <v>100</v>
      </c>
      <c r="O31" s="5">
        <v>4.3</v>
      </c>
      <c r="P31" s="5">
        <v>6.3</v>
      </c>
      <c r="Q31" s="5">
        <v>3.2</v>
      </c>
      <c r="R31" s="5">
        <v>1.1000000000000001</v>
      </c>
      <c r="S31" s="19">
        <v>0.88625156676804284</v>
      </c>
      <c r="T31" s="19">
        <v>0.96113144245302196</v>
      </c>
      <c r="U31" s="19">
        <v>0.35117628418060026</v>
      </c>
      <c r="V31" s="19">
        <v>0.3962489854446859</v>
      </c>
      <c r="W31" s="3" t="s">
        <v>147</v>
      </c>
      <c r="X31" s="7" t="s">
        <v>306</v>
      </c>
    </row>
    <row r="32" spans="1:24" ht="14.4" x14ac:dyDescent="0.25">
      <c r="A32" s="3">
        <v>31</v>
      </c>
      <c r="B32" s="3" t="s">
        <v>7</v>
      </c>
      <c r="C32" s="3" t="s">
        <v>203</v>
      </c>
      <c r="D32" s="3" t="s">
        <v>34</v>
      </c>
      <c r="E32" s="3">
        <v>7.9</v>
      </c>
      <c r="F32" s="5">
        <v>84.42</v>
      </c>
      <c r="G32" s="5">
        <v>105</v>
      </c>
      <c r="H32" s="4">
        <v>0.43</v>
      </c>
      <c r="I32" s="6" t="s">
        <v>150</v>
      </c>
      <c r="J32" s="6">
        <v>90</v>
      </c>
      <c r="K32" s="5" t="s">
        <v>394</v>
      </c>
      <c r="L32" s="5">
        <v>45.636759524077974</v>
      </c>
      <c r="M32" s="6">
        <v>344.9960755439306</v>
      </c>
      <c r="N32" s="5">
        <v>85</v>
      </c>
      <c r="O32" s="5">
        <v>4</v>
      </c>
      <c r="P32" s="5">
        <v>5</v>
      </c>
      <c r="Q32" s="5">
        <v>4</v>
      </c>
      <c r="R32" s="5">
        <v>0</v>
      </c>
      <c r="S32" s="19">
        <v>0.88625156676804284</v>
      </c>
      <c r="T32" s="19">
        <v>0.97251378449080383</v>
      </c>
      <c r="U32" s="19">
        <v>0.30315657343692981</v>
      </c>
      <c r="V32" s="19">
        <v>0.34206605077435592</v>
      </c>
      <c r="W32" s="3" t="s">
        <v>147</v>
      </c>
      <c r="X32" s="7" t="s">
        <v>306</v>
      </c>
    </row>
    <row r="33" spans="1:24" ht="14.4" x14ac:dyDescent="0.25">
      <c r="A33" s="3">
        <v>32</v>
      </c>
      <c r="B33" s="3" t="s">
        <v>7</v>
      </c>
      <c r="C33" s="3" t="s">
        <v>203</v>
      </c>
      <c r="D33" s="3" t="s">
        <v>35</v>
      </c>
      <c r="E33" s="3">
        <v>7.9</v>
      </c>
      <c r="F33" s="5">
        <v>71.900000000000006</v>
      </c>
      <c r="G33" s="5">
        <v>105</v>
      </c>
      <c r="H33" s="4">
        <v>0.59399999999999997</v>
      </c>
      <c r="I33" s="6" t="s">
        <v>150</v>
      </c>
      <c r="J33" s="6">
        <v>35</v>
      </c>
      <c r="K33" s="5" t="s">
        <v>385</v>
      </c>
      <c r="L33" s="5">
        <v>17.567324503593014</v>
      </c>
      <c r="M33" s="6">
        <v>238.17319572519551</v>
      </c>
      <c r="N33" s="5">
        <v>123</v>
      </c>
      <c r="O33" s="5">
        <v>6</v>
      </c>
      <c r="P33" s="5">
        <v>7</v>
      </c>
      <c r="Q33" s="5">
        <v>4.8</v>
      </c>
      <c r="R33" s="5">
        <v>1.2</v>
      </c>
      <c r="S33" s="19">
        <v>0.88625156676804284</v>
      </c>
      <c r="T33" s="19">
        <v>0.95460137278119073</v>
      </c>
      <c r="U33" s="19">
        <v>0.39793745655359841</v>
      </c>
      <c r="V33" s="19">
        <v>0.44901185112121772</v>
      </c>
      <c r="W33" s="3" t="s">
        <v>146</v>
      </c>
      <c r="X33" s="7" t="s">
        <v>306</v>
      </c>
    </row>
    <row r="34" spans="1:24" x14ac:dyDescent="0.25">
      <c r="A34" s="3">
        <v>33</v>
      </c>
      <c r="B34" s="3" t="s">
        <v>7</v>
      </c>
      <c r="C34" s="3" t="s">
        <v>203</v>
      </c>
      <c r="D34" s="3" t="s">
        <v>36</v>
      </c>
      <c r="E34" s="3">
        <v>7.9</v>
      </c>
      <c r="F34" s="5">
        <v>78.099999999999994</v>
      </c>
      <c r="G34" s="5">
        <v>105</v>
      </c>
      <c r="H34" s="4">
        <v>0.42</v>
      </c>
      <c r="I34" s="6" t="s">
        <v>150</v>
      </c>
      <c r="J34" s="6">
        <v>66.8</v>
      </c>
      <c r="K34" s="5">
        <v>33.4</v>
      </c>
      <c r="L34" s="5">
        <v>9.4987858357234867</v>
      </c>
      <c r="M34" s="6">
        <v>206.45783057805451</v>
      </c>
      <c r="N34" s="5">
        <v>85</v>
      </c>
      <c r="O34" s="5">
        <v>2.4</v>
      </c>
      <c r="P34" s="5">
        <v>6.8</v>
      </c>
      <c r="Q34" s="5">
        <v>4</v>
      </c>
      <c r="R34" s="5">
        <v>0</v>
      </c>
      <c r="S34" s="19">
        <v>0.88625156676804284</v>
      </c>
      <c r="T34" s="19">
        <v>0.95649441320747797</v>
      </c>
      <c r="U34" s="19">
        <v>0.39358912390704459</v>
      </c>
      <c r="V34" s="19">
        <v>0.44410541957333205</v>
      </c>
      <c r="W34" s="3" t="s">
        <v>146</v>
      </c>
      <c r="X34" s="7" t="s">
        <v>306</v>
      </c>
    </row>
    <row r="35" spans="1:24" ht="14.4" x14ac:dyDescent="0.25">
      <c r="A35" s="3">
        <v>34</v>
      </c>
      <c r="B35" s="3" t="s">
        <v>7</v>
      </c>
      <c r="C35" s="3" t="s">
        <v>203</v>
      </c>
      <c r="D35" s="3" t="s">
        <v>37</v>
      </c>
      <c r="E35" s="3">
        <v>7.9</v>
      </c>
      <c r="F35" s="5">
        <v>78</v>
      </c>
      <c r="G35" s="5">
        <v>105</v>
      </c>
      <c r="H35" s="4">
        <v>0.43</v>
      </c>
      <c r="I35" s="6" t="s">
        <v>141</v>
      </c>
      <c r="J35" s="6">
        <v>50</v>
      </c>
      <c r="K35" s="5" t="s">
        <v>383</v>
      </c>
      <c r="L35" s="5">
        <v>14.490237881154989</v>
      </c>
      <c r="M35" s="6">
        <v>236.75048440142993</v>
      </c>
      <c r="N35" s="5">
        <v>122</v>
      </c>
      <c r="O35" s="5">
        <v>6.2</v>
      </c>
      <c r="P35" s="5">
        <v>6.7</v>
      </c>
      <c r="Q35" s="5">
        <v>4.0999999999999996</v>
      </c>
      <c r="R35" s="5">
        <v>2.1</v>
      </c>
      <c r="S35" s="19">
        <v>0.88625156676804284</v>
      </c>
      <c r="T35" s="19">
        <v>0.95743283322853479</v>
      </c>
      <c r="U35" s="19">
        <v>0.2783504452213767</v>
      </c>
      <c r="V35" s="19">
        <v>0.31407611073282188</v>
      </c>
      <c r="W35" s="3" t="s">
        <v>147</v>
      </c>
      <c r="X35" s="7" t="s">
        <v>306</v>
      </c>
    </row>
    <row r="36" spans="1:24" ht="14.4" x14ac:dyDescent="0.25">
      <c r="A36" s="3">
        <v>35</v>
      </c>
      <c r="B36" s="3" t="s">
        <v>7</v>
      </c>
      <c r="C36" s="3" t="s">
        <v>203</v>
      </c>
      <c r="D36" s="3" t="s">
        <v>339</v>
      </c>
      <c r="E36" s="3">
        <v>7.9</v>
      </c>
      <c r="F36" s="5">
        <v>82.2</v>
      </c>
      <c r="G36" s="5">
        <v>105</v>
      </c>
      <c r="H36" s="4">
        <v>0.37</v>
      </c>
      <c r="I36" s="6" t="s">
        <v>150</v>
      </c>
      <c r="J36" s="6">
        <v>50</v>
      </c>
      <c r="K36" s="5" t="s">
        <v>383</v>
      </c>
      <c r="L36" s="5">
        <v>15.578956787227868</v>
      </c>
      <c r="M36" s="6">
        <v>296.42084319420786</v>
      </c>
      <c r="N36" s="5">
        <v>83</v>
      </c>
      <c r="O36" s="5">
        <v>3.4</v>
      </c>
      <c r="P36" s="5">
        <v>5.4</v>
      </c>
      <c r="Q36" s="5">
        <v>2.1</v>
      </c>
      <c r="R36" s="5">
        <v>1.3</v>
      </c>
      <c r="S36" s="19">
        <v>0.88625156676804284</v>
      </c>
      <c r="T36" s="19">
        <v>0.96911889171925525</v>
      </c>
      <c r="U36" s="19">
        <v>0.28811204082939923</v>
      </c>
      <c r="V36" s="19">
        <v>0.32509058559984055</v>
      </c>
      <c r="W36" s="3" t="s">
        <v>147</v>
      </c>
      <c r="X36" s="7" t="s">
        <v>306</v>
      </c>
    </row>
    <row r="37" spans="1:24" x14ac:dyDescent="0.25">
      <c r="A37" s="3">
        <v>36</v>
      </c>
      <c r="B37" s="3" t="s">
        <v>7</v>
      </c>
      <c r="C37" s="3" t="s">
        <v>203</v>
      </c>
      <c r="D37" s="3" t="s">
        <v>38</v>
      </c>
      <c r="E37" s="3">
        <v>7.9</v>
      </c>
      <c r="F37" s="5">
        <v>75.989999999999995</v>
      </c>
      <c r="G37" s="5">
        <v>105</v>
      </c>
      <c r="H37" s="4">
        <v>0.34</v>
      </c>
      <c r="I37" s="6" t="s">
        <v>150</v>
      </c>
      <c r="J37" s="6">
        <v>64.099999999999994</v>
      </c>
      <c r="K37" s="5">
        <v>22</v>
      </c>
      <c r="L37" s="5">
        <v>10.425526430418339</v>
      </c>
      <c r="M37" s="6">
        <v>184.52022677336163</v>
      </c>
      <c r="N37" s="5">
        <v>37</v>
      </c>
      <c r="O37" s="5">
        <v>1</v>
      </c>
      <c r="P37" s="5">
        <v>3</v>
      </c>
      <c r="Q37" s="5">
        <v>2.6</v>
      </c>
      <c r="R37" s="5">
        <v>0</v>
      </c>
      <c r="S37" s="19">
        <v>0.88625156676804284</v>
      </c>
      <c r="T37" s="19">
        <v>0.98794743014824238</v>
      </c>
      <c r="U37" s="19">
        <v>0.33399565472303527</v>
      </c>
      <c r="V37" s="19">
        <v>0.37686326010236709</v>
      </c>
      <c r="W37" s="3" t="s">
        <v>146</v>
      </c>
      <c r="X37" s="7" t="s">
        <v>306</v>
      </c>
    </row>
    <row r="38" spans="1:24" ht="14.4" x14ac:dyDescent="0.25">
      <c r="A38" s="3">
        <v>37</v>
      </c>
      <c r="B38" s="3" t="s">
        <v>7</v>
      </c>
      <c r="C38" s="3" t="s">
        <v>203</v>
      </c>
      <c r="D38" s="3" t="s">
        <v>39</v>
      </c>
      <c r="E38" s="3">
        <v>7.9</v>
      </c>
      <c r="F38" s="5">
        <v>76</v>
      </c>
      <c r="G38" s="5">
        <v>105</v>
      </c>
      <c r="H38" s="4">
        <v>0.33</v>
      </c>
      <c r="I38" s="6" t="s">
        <v>69</v>
      </c>
      <c r="J38" s="6">
        <v>19</v>
      </c>
      <c r="K38" s="5" t="s">
        <v>395</v>
      </c>
      <c r="L38" s="5">
        <v>13.814609469058787</v>
      </c>
      <c r="M38" s="6">
        <v>177.23225223484141</v>
      </c>
      <c r="N38" s="5">
        <v>69</v>
      </c>
      <c r="O38" s="5">
        <v>2.9</v>
      </c>
      <c r="P38" s="5">
        <v>4.4000000000000004</v>
      </c>
      <c r="Q38" s="5">
        <v>4</v>
      </c>
      <c r="R38" s="5">
        <v>0</v>
      </c>
      <c r="S38" s="19">
        <v>0.88625156676804284</v>
      </c>
      <c r="T38" s="19">
        <v>0.97741913633046384</v>
      </c>
      <c r="U38" s="19">
        <v>0.25432233444897734</v>
      </c>
      <c r="V38" s="19">
        <v>0.28696404495670774</v>
      </c>
      <c r="W38" s="3" t="s">
        <v>146</v>
      </c>
      <c r="X38" s="7" t="s">
        <v>306</v>
      </c>
    </row>
    <row r="39" spans="1:24" x14ac:dyDescent="0.25">
      <c r="A39" s="3">
        <v>38</v>
      </c>
      <c r="B39" s="3" t="s">
        <v>7</v>
      </c>
      <c r="C39" s="3" t="s">
        <v>203</v>
      </c>
      <c r="D39" s="3" t="s">
        <v>40</v>
      </c>
      <c r="E39" s="3">
        <v>7.9</v>
      </c>
      <c r="F39" s="5">
        <v>78.5</v>
      </c>
      <c r="G39" s="5">
        <v>105</v>
      </c>
      <c r="H39" s="4">
        <v>0.37</v>
      </c>
      <c r="I39" s="6" t="s">
        <v>141</v>
      </c>
      <c r="J39" s="6">
        <v>49</v>
      </c>
      <c r="K39" s="5">
        <v>4.5</v>
      </c>
      <c r="L39" s="5">
        <v>12.185105777829808</v>
      </c>
      <c r="M39" s="6">
        <v>173.78476071225359</v>
      </c>
      <c r="N39" s="5">
        <v>71</v>
      </c>
      <c r="O39" s="5">
        <v>3</v>
      </c>
      <c r="P39" s="5">
        <v>4.5999999999999996</v>
      </c>
      <c r="Q39" s="5">
        <v>1.5</v>
      </c>
      <c r="R39" s="5">
        <v>1.5</v>
      </c>
      <c r="S39" s="19">
        <v>0.88625156676804284</v>
      </c>
      <c r="T39" s="19">
        <v>0.97580939031179481</v>
      </c>
      <c r="U39" s="19">
        <v>0.28651055616211885</v>
      </c>
      <c r="V39" s="19">
        <v>0.32328355390891711</v>
      </c>
      <c r="W39" s="3" t="s">
        <v>146</v>
      </c>
      <c r="X39" s="7" t="s">
        <v>306</v>
      </c>
    </row>
    <row r="40" spans="1:24" ht="14.4" x14ac:dyDescent="0.25">
      <c r="A40" s="3">
        <v>39</v>
      </c>
      <c r="B40" s="3" t="s">
        <v>7</v>
      </c>
      <c r="C40" s="3" t="s">
        <v>203</v>
      </c>
      <c r="D40" s="3" t="s">
        <v>41</v>
      </c>
      <c r="E40" s="3">
        <v>7.9</v>
      </c>
      <c r="F40" s="5">
        <v>78.599999999999994</v>
      </c>
      <c r="G40" s="5">
        <v>105</v>
      </c>
      <c r="H40" s="4">
        <v>0.35</v>
      </c>
      <c r="I40" s="6" t="s">
        <v>150</v>
      </c>
      <c r="J40" s="6">
        <v>60</v>
      </c>
      <c r="K40" s="5" t="s">
        <v>393</v>
      </c>
      <c r="L40" s="5">
        <v>9.6380022846412317</v>
      </c>
      <c r="M40" s="6">
        <v>189.94830919492239</v>
      </c>
      <c r="N40" s="5">
        <v>49</v>
      </c>
      <c r="O40" s="5">
        <v>1.5</v>
      </c>
      <c r="P40" s="5">
        <v>3.8</v>
      </c>
      <c r="Q40" s="5">
        <v>3.2</v>
      </c>
      <c r="R40" s="5">
        <v>0</v>
      </c>
      <c r="S40" s="19">
        <v>0.88625156676804284</v>
      </c>
      <c r="T40" s="19">
        <v>0.98209229534706455</v>
      </c>
      <c r="U40" s="19">
        <v>0.32620195589952744</v>
      </c>
      <c r="V40" s="19">
        <v>0.36806925723032741</v>
      </c>
      <c r="W40" s="3" t="s">
        <v>146</v>
      </c>
      <c r="X40" s="7" t="s">
        <v>306</v>
      </c>
    </row>
    <row r="41" spans="1:24" ht="14.4" x14ac:dyDescent="0.25">
      <c r="A41" s="3">
        <v>40</v>
      </c>
      <c r="B41" s="3" t="s">
        <v>7</v>
      </c>
      <c r="C41" s="3" t="s">
        <v>203</v>
      </c>
      <c r="D41" s="3" t="s">
        <v>42</v>
      </c>
      <c r="E41" s="3">
        <v>7.9</v>
      </c>
      <c r="F41" s="5">
        <v>73.150000000000006</v>
      </c>
      <c r="G41" s="5">
        <v>105</v>
      </c>
      <c r="H41" s="4">
        <v>0.39</v>
      </c>
      <c r="I41" s="6" t="s">
        <v>150</v>
      </c>
      <c r="J41" s="6">
        <v>48</v>
      </c>
      <c r="K41" s="5" t="s">
        <v>396</v>
      </c>
      <c r="L41" s="5">
        <v>15.990301447584264</v>
      </c>
      <c r="M41" s="6">
        <v>214.96969829145345</v>
      </c>
      <c r="N41" s="5">
        <v>26</v>
      </c>
      <c r="O41" s="5">
        <v>0.6</v>
      </c>
      <c r="P41" s="5">
        <v>2.2000000000000002</v>
      </c>
      <c r="Q41" s="5">
        <v>2.8</v>
      </c>
      <c r="R41" s="5">
        <v>0</v>
      </c>
      <c r="S41" s="19">
        <v>0.88625156676804284</v>
      </c>
      <c r="T41" s="19">
        <v>0.9933558061459109</v>
      </c>
      <c r="U41" s="19">
        <v>0.4036799325015753</v>
      </c>
      <c r="V41" s="19">
        <v>0.45549136118732503</v>
      </c>
      <c r="W41" s="3" t="s">
        <v>146</v>
      </c>
      <c r="X41" s="7" t="s">
        <v>306</v>
      </c>
    </row>
    <row r="42" spans="1:24" ht="14.4" x14ac:dyDescent="0.25">
      <c r="A42" s="3">
        <v>41</v>
      </c>
      <c r="B42" s="3" t="s">
        <v>7</v>
      </c>
      <c r="C42" s="3" t="s">
        <v>203</v>
      </c>
      <c r="D42" s="3" t="s">
        <v>43</v>
      </c>
      <c r="E42" s="3">
        <v>7.9</v>
      </c>
      <c r="F42" s="5">
        <v>73.2</v>
      </c>
      <c r="G42" s="5">
        <v>105</v>
      </c>
      <c r="H42" s="4">
        <v>0.41</v>
      </c>
      <c r="I42" s="6">
        <v>4</v>
      </c>
      <c r="J42" s="6">
        <v>50</v>
      </c>
      <c r="K42" s="5" t="s">
        <v>383</v>
      </c>
      <c r="L42" s="5">
        <v>36.66372960292265</v>
      </c>
      <c r="M42" s="6">
        <v>333.22117208742191</v>
      </c>
      <c r="N42" s="5">
        <v>106</v>
      </c>
      <c r="O42" s="5">
        <v>1.4</v>
      </c>
      <c r="P42" s="5">
        <v>10.199999999999999</v>
      </c>
      <c r="Q42" s="5">
        <v>3.8</v>
      </c>
      <c r="R42" s="5">
        <v>0</v>
      </c>
      <c r="S42" s="19">
        <v>0.88625156676804284</v>
      </c>
      <c r="T42" s="19">
        <v>0.92167917662741272</v>
      </c>
      <c r="U42" s="19">
        <v>0.44546632745102405</v>
      </c>
      <c r="V42" s="19">
        <v>0.50264094773399171</v>
      </c>
      <c r="W42" s="3" t="s">
        <v>147</v>
      </c>
      <c r="X42" s="7" t="s">
        <v>306</v>
      </c>
    </row>
    <row r="43" spans="1:24" x14ac:dyDescent="0.25">
      <c r="A43" s="3">
        <v>42</v>
      </c>
      <c r="B43" s="3" t="s">
        <v>7</v>
      </c>
      <c r="C43" s="3" t="s">
        <v>203</v>
      </c>
      <c r="D43" s="3" t="s">
        <v>304</v>
      </c>
      <c r="E43" s="3">
        <v>7.9</v>
      </c>
      <c r="F43" s="5">
        <v>88.6</v>
      </c>
      <c r="G43" s="5">
        <v>105</v>
      </c>
      <c r="H43" s="4">
        <v>0.28999999999999998</v>
      </c>
      <c r="I43" s="6" t="s">
        <v>150</v>
      </c>
      <c r="J43" s="6">
        <v>63.7</v>
      </c>
      <c r="K43" s="5">
        <v>12.8</v>
      </c>
      <c r="L43" s="5">
        <v>15.20437395948942</v>
      </c>
      <c r="M43" s="6">
        <v>235.94556533714211</v>
      </c>
      <c r="N43" s="5">
        <v>60</v>
      </c>
      <c r="O43" s="5">
        <v>2.8</v>
      </c>
      <c r="P43" s="5">
        <v>3.5</v>
      </c>
      <c r="Q43" s="5">
        <v>1.2</v>
      </c>
      <c r="R43" s="5">
        <v>1.6</v>
      </c>
      <c r="S43" s="19">
        <v>0.88625156676804284</v>
      </c>
      <c r="T43" s="19">
        <v>0.98433914668716294</v>
      </c>
      <c r="U43" s="19">
        <v>0.20676224238340749</v>
      </c>
      <c r="V43" s="19">
        <v>0.23329972000774249</v>
      </c>
      <c r="W43" s="3" t="s">
        <v>146</v>
      </c>
      <c r="X43" s="7" t="s">
        <v>306</v>
      </c>
    </row>
    <row r="44" spans="1:24" x14ac:dyDescent="0.25">
      <c r="A44" s="3">
        <v>43</v>
      </c>
      <c r="B44" s="3" t="s">
        <v>7</v>
      </c>
      <c r="C44" s="3" t="s">
        <v>203</v>
      </c>
      <c r="D44" s="3" t="s">
        <v>44</v>
      </c>
      <c r="E44" s="3">
        <v>7.9</v>
      </c>
      <c r="F44" s="5">
        <v>90.1</v>
      </c>
      <c r="G44" s="5">
        <v>105</v>
      </c>
      <c r="H44" s="4">
        <v>0.27</v>
      </c>
      <c r="I44" s="6" t="s">
        <v>69</v>
      </c>
      <c r="J44" s="6">
        <v>25.8</v>
      </c>
      <c r="K44" s="5">
        <v>0.59</v>
      </c>
      <c r="L44" s="5">
        <v>23.585466923510335</v>
      </c>
      <c r="M44" s="6">
        <v>212.29428394841722</v>
      </c>
      <c r="N44" s="5">
        <v>61</v>
      </c>
      <c r="O44" s="5">
        <v>2</v>
      </c>
      <c r="P44" s="5">
        <v>4.5999999999999996</v>
      </c>
      <c r="Q44" s="5">
        <v>2.2999999999999998</v>
      </c>
      <c r="R44" s="5">
        <v>0</v>
      </c>
      <c r="S44" s="19">
        <v>0.88625156676804284</v>
      </c>
      <c r="T44" s="19">
        <v>0.97580939031179481</v>
      </c>
      <c r="U44" s="19">
        <v>0.242788414934685</v>
      </c>
      <c r="V44" s="19">
        <v>0.27394977232037954</v>
      </c>
      <c r="W44" s="3" t="s">
        <v>147</v>
      </c>
      <c r="X44" s="7" t="s">
        <v>306</v>
      </c>
    </row>
    <row r="45" spans="1:24" ht="14.4" x14ac:dyDescent="0.25">
      <c r="A45" s="3">
        <v>44</v>
      </c>
      <c r="B45" s="3" t="s">
        <v>7</v>
      </c>
      <c r="C45" s="3" t="s">
        <v>203</v>
      </c>
      <c r="D45" s="3" t="s">
        <v>45</v>
      </c>
      <c r="E45" s="3">
        <v>7.9</v>
      </c>
      <c r="F45" s="5">
        <v>64.22</v>
      </c>
      <c r="G45" s="5">
        <v>150</v>
      </c>
      <c r="H45" s="4">
        <v>0.59399999999999997</v>
      </c>
      <c r="I45" s="6" t="s">
        <v>150</v>
      </c>
      <c r="J45" s="6">
        <v>50</v>
      </c>
      <c r="K45" s="5" t="s">
        <v>383</v>
      </c>
      <c r="L45" s="5">
        <v>22.471157083124712</v>
      </c>
      <c r="M45" s="6">
        <v>237.44425205226881</v>
      </c>
      <c r="N45" s="5">
        <v>32</v>
      </c>
      <c r="O45" s="5">
        <v>1.2</v>
      </c>
      <c r="P45" s="5">
        <v>2.2000000000000002</v>
      </c>
      <c r="Q45" s="5">
        <v>1.4</v>
      </c>
      <c r="R45" s="5">
        <v>0</v>
      </c>
      <c r="S45" s="19">
        <v>0.88625156676804284</v>
      </c>
      <c r="T45" s="19">
        <v>0.9933558061459109</v>
      </c>
      <c r="U45" s="19">
        <v>0.50099217150852293</v>
      </c>
      <c r="V45" s="19">
        <v>0.56529341136797873</v>
      </c>
      <c r="W45" s="3" t="s">
        <v>146</v>
      </c>
      <c r="X45" s="7" t="s">
        <v>306</v>
      </c>
    </row>
    <row r="46" spans="1:24" ht="14.4" x14ac:dyDescent="0.25">
      <c r="A46" s="3">
        <v>45</v>
      </c>
      <c r="B46" s="3" t="s">
        <v>7</v>
      </c>
      <c r="C46" s="3" t="s">
        <v>203</v>
      </c>
      <c r="D46" s="3" t="s">
        <v>46</v>
      </c>
      <c r="E46" s="3">
        <v>7.9</v>
      </c>
      <c r="F46" s="5">
        <v>63.5</v>
      </c>
      <c r="G46" s="5">
        <v>150</v>
      </c>
      <c r="H46" s="4">
        <v>0.41</v>
      </c>
      <c r="I46" s="6" t="s">
        <v>150</v>
      </c>
      <c r="J46" s="6">
        <v>50</v>
      </c>
      <c r="K46" s="5" t="s">
        <v>383</v>
      </c>
      <c r="L46" s="5">
        <v>14.667211562172549</v>
      </c>
      <c r="M46" s="6">
        <v>206.88305396249879</v>
      </c>
      <c r="N46" s="5">
        <v>42</v>
      </c>
      <c r="O46" s="5">
        <v>1.5</v>
      </c>
      <c r="P46" s="5">
        <v>3</v>
      </c>
      <c r="Q46" s="5">
        <v>1.2</v>
      </c>
      <c r="R46" s="5">
        <v>0.3</v>
      </c>
      <c r="S46" s="19">
        <v>0.88625156676804284</v>
      </c>
      <c r="T46" s="19">
        <v>0.98794743014824238</v>
      </c>
      <c r="U46" s="19">
        <v>0.35543878668158396</v>
      </c>
      <c r="V46" s="19">
        <v>0.40105857073718704</v>
      </c>
      <c r="W46" s="3" t="s">
        <v>146</v>
      </c>
      <c r="X46" s="7" t="s">
        <v>306</v>
      </c>
    </row>
    <row r="47" spans="1:24" x14ac:dyDescent="0.25">
      <c r="A47" s="3">
        <v>46</v>
      </c>
      <c r="B47" s="3" t="s">
        <v>7</v>
      </c>
      <c r="C47" s="3" t="s">
        <v>203</v>
      </c>
      <c r="D47" s="3" t="s">
        <v>47</v>
      </c>
      <c r="E47" s="3">
        <v>7.9</v>
      </c>
      <c r="F47" s="5">
        <v>77.900000000000006</v>
      </c>
      <c r="G47" s="5">
        <v>150</v>
      </c>
      <c r="H47" s="4">
        <v>0.28999999999999998</v>
      </c>
      <c r="I47" s="6" t="s">
        <v>150</v>
      </c>
      <c r="J47" s="6">
        <v>74</v>
      </c>
      <c r="K47" s="5">
        <v>25</v>
      </c>
      <c r="L47" s="5">
        <v>15.728840625403857</v>
      </c>
      <c r="M47" s="6">
        <v>274.79381600222905</v>
      </c>
      <c r="N47" s="5">
        <v>31</v>
      </c>
      <c r="O47" s="5">
        <v>0.9</v>
      </c>
      <c r="P47" s="5">
        <v>2.4</v>
      </c>
      <c r="Q47" s="5">
        <v>0.7</v>
      </c>
      <c r="R47" s="5">
        <v>0.2</v>
      </c>
      <c r="S47" s="19">
        <v>0.88625156676804284</v>
      </c>
      <c r="T47" s="19">
        <v>0.99204658781151323</v>
      </c>
      <c r="U47" s="19">
        <v>0.27567534607654481</v>
      </c>
      <c r="V47" s="19">
        <v>0.31105766851490019</v>
      </c>
      <c r="W47" s="3" t="s">
        <v>146</v>
      </c>
      <c r="X47" s="7" t="s">
        <v>306</v>
      </c>
    </row>
    <row r="48" spans="1:24" ht="14.4" x14ac:dyDescent="0.25">
      <c r="A48" s="3">
        <v>47</v>
      </c>
      <c r="B48" s="3" t="s">
        <v>7</v>
      </c>
      <c r="C48" s="3" t="s">
        <v>203</v>
      </c>
      <c r="D48" s="3" t="s">
        <v>48</v>
      </c>
      <c r="E48" s="3">
        <v>7.9</v>
      </c>
      <c r="F48" s="5">
        <v>73.3</v>
      </c>
      <c r="G48" s="5">
        <v>150</v>
      </c>
      <c r="H48" s="4">
        <v>0.26</v>
      </c>
      <c r="I48" s="6" t="s">
        <v>150</v>
      </c>
      <c r="J48" s="6">
        <v>50</v>
      </c>
      <c r="K48" s="5" t="s">
        <v>383</v>
      </c>
      <c r="L48" s="5">
        <v>19.889669388582025</v>
      </c>
      <c r="M48" s="6">
        <v>258.0644163823614</v>
      </c>
      <c r="N48" s="5">
        <v>155</v>
      </c>
      <c r="O48" s="5">
        <v>6</v>
      </c>
      <c r="P48" s="5">
        <v>10.5</v>
      </c>
      <c r="Q48" s="5">
        <v>2</v>
      </c>
      <c r="R48" s="5">
        <v>4</v>
      </c>
      <c r="S48" s="19">
        <v>0.88625156676804284</v>
      </c>
      <c r="T48" s="19">
        <v>0.91837077758049668</v>
      </c>
      <c r="U48" s="19">
        <v>0.19936289088355352</v>
      </c>
      <c r="V48" s="19">
        <v>0.22495067806828764</v>
      </c>
      <c r="W48" s="3" t="s">
        <v>147</v>
      </c>
      <c r="X48" s="7" t="s">
        <v>306</v>
      </c>
    </row>
    <row r="49" spans="1:24" ht="14.4" x14ac:dyDescent="0.25">
      <c r="A49" s="3">
        <v>48</v>
      </c>
      <c r="B49" s="3" t="s">
        <v>7</v>
      </c>
      <c r="C49" s="3" t="s">
        <v>203</v>
      </c>
      <c r="D49" s="3" t="s">
        <v>49</v>
      </c>
      <c r="E49" s="3">
        <v>7.9</v>
      </c>
      <c r="F49" s="5">
        <v>152.72999999999999</v>
      </c>
      <c r="G49" s="5">
        <v>90</v>
      </c>
      <c r="H49" s="4">
        <v>0.52</v>
      </c>
      <c r="I49" s="6" t="s">
        <v>150</v>
      </c>
      <c r="J49" s="6">
        <v>50</v>
      </c>
      <c r="K49" s="5" t="s">
        <v>383</v>
      </c>
      <c r="L49" s="5">
        <v>19.008721457758195</v>
      </c>
      <c r="M49" s="6">
        <v>239.32145201336633</v>
      </c>
      <c r="N49" s="5">
        <v>66</v>
      </c>
      <c r="O49" s="5">
        <v>2.4</v>
      </c>
      <c r="P49" s="5">
        <v>4.7</v>
      </c>
      <c r="Q49" s="5">
        <v>1.7</v>
      </c>
      <c r="R49" s="5">
        <v>0.7</v>
      </c>
      <c r="S49" s="19">
        <v>0.88625156676804284</v>
      </c>
      <c r="T49" s="19">
        <v>0.97499494196702974</v>
      </c>
      <c r="U49" s="19">
        <v>0.44209402470719938</v>
      </c>
      <c r="V49" s="19">
        <v>0.49883581737340715</v>
      </c>
      <c r="W49" s="3" t="s">
        <v>146</v>
      </c>
      <c r="X49" s="7" t="s">
        <v>306</v>
      </c>
    </row>
    <row r="50" spans="1:24" ht="14.4" x14ac:dyDescent="0.25">
      <c r="A50" s="3">
        <v>49</v>
      </c>
      <c r="B50" s="3" t="s">
        <v>7</v>
      </c>
      <c r="C50" s="3" t="s">
        <v>203</v>
      </c>
      <c r="D50" s="3" t="s">
        <v>50</v>
      </c>
      <c r="E50" s="3">
        <v>7.9</v>
      </c>
      <c r="F50" s="5">
        <v>152.69999999999999</v>
      </c>
      <c r="G50" s="5">
        <v>90</v>
      </c>
      <c r="H50" s="4">
        <v>0.52</v>
      </c>
      <c r="I50" s="6" t="s">
        <v>150</v>
      </c>
      <c r="J50" s="6">
        <v>50</v>
      </c>
      <c r="K50" s="5" t="s">
        <v>383</v>
      </c>
      <c r="L50" s="5">
        <v>17.776343036990546</v>
      </c>
      <c r="M50" s="6">
        <v>240.67865313661261</v>
      </c>
      <c r="N50" s="5">
        <v>89</v>
      </c>
      <c r="O50" s="5">
        <v>3</v>
      </c>
      <c r="P50" s="5">
        <v>6.5</v>
      </c>
      <c r="Q50" s="5">
        <v>1.1000000000000001</v>
      </c>
      <c r="R50" s="5">
        <v>1.9</v>
      </c>
      <c r="S50" s="19">
        <v>0.88625156676804284</v>
      </c>
      <c r="T50" s="19">
        <v>0.95929324311461628</v>
      </c>
      <c r="U50" s="19">
        <v>0.44920145645054926</v>
      </c>
      <c r="V50" s="19">
        <v>0.50685547229968175</v>
      </c>
      <c r="W50" s="3" t="s">
        <v>147</v>
      </c>
      <c r="X50" s="7" t="s">
        <v>306</v>
      </c>
    </row>
    <row r="51" spans="1:24" ht="14.4" x14ac:dyDescent="0.25">
      <c r="A51" s="3">
        <v>50</v>
      </c>
      <c r="B51" s="3" t="s">
        <v>7</v>
      </c>
      <c r="C51" s="3" t="s">
        <v>203</v>
      </c>
      <c r="D51" s="3" t="s">
        <v>51</v>
      </c>
      <c r="E51" s="3">
        <v>7.9</v>
      </c>
      <c r="F51" s="5">
        <v>22.7</v>
      </c>
      <c r="G51" s="5">
        <v>70</v>
      </c>
      <c r="H51" s="4">
        <v>0.25</v>
      </c>
      <c r="I51" s="6" t="s">
        <v>150</v>
      </c>
      <c r="J51" s="6">
        <v>85</v>
      </c>
      <c r="K51" s="5" t="s">
        <v>397</v>
      </c>
      <c r="L51" s="5">
        <v>22.024225057007165</v>
      </c>
      <c r="M51" s="6">
        <v>320.897330205846</v>
      </c>
      <c r="N51" s="5">
        <v>47</v>
      </c>
      <c r="O51" s="5">
        <v>2.1</v>
      </c>
      <c r="P51" s="5">
        <v>2.9</v>
      </c>
      <c r="Q51" s="5">
        <v>1</v>
      </c>
      <c r="R51" s="5">
        <v>1.1000000000000001</v>
      </c>
      <c r="S51" s="19">
        <v>0.88625156676804284</v>
      </c>
      <c r="T51" s="19">
        <v>0.98864828531750293</v>
      </c>
      <c r="U51" s="19">
        <v>0.18745402541716866</v>
      </c>
      <c r="V51" s="19">
        <v>0.21151333599417002</v>
      </c>
      <c r="W51" s="3" t="s">
        <v>146</v>
      </c>
      <c r="X51" s="7" t="s">
        <v>306</v>
      </c>
    </row>
    <row r="52" spans="1:24" ht="14.4" x14ac:dyDescent="0.25">
      <c r="A52" s="3">
        <v>51</v>
      </c>
      <c r="B52" s="3" t="s">
        <v>7</v>
      </c>
      <c r="C52" s="3" t="s">
        <v>203</v>
      </c>
      <c r="D52" s="3" t="s">
        <v>52</v>
      </c>
      <c r="E52" s="3">
        <v>7.9</v>
      </c>
      <c r="F52" s="5">
        <v>25.7</v>
      </c>
      <c r="G52" s="5">
        <v>70</v>
      </c>
      <c r="H52" s="4">
        <v>0.24</v>
      </c>
      <c r="I52" s="6">
        <v>4.5</v>
      </c>
      <c r="J52" s="5" t="s">
        <v>398</v>
      </c>
      <c r="K52" s="5">
        <v>0.35</v>
      </c>
      <c r="L52" s="5">
        <v>20.341729738397373</v>
      </c>
      <c r="M52" s="6">
        <v>315.35449338614404</v>
      </c>
      <c r="N52" s="5">
        <v>24</v>
      </c>
      <c r="O52" s="5">
        <v>0.9</v>
      </c>
      <c r="P52" s="5">
        <v>1.7</v>
      </c>
      <c r="Q52" s="5">
        <v>1</v>
      </c>
      <c r="R52" s="5">
        <v>0</v>
      </c>
      <c r="S52" s="19">
        <v>0.88625156676804284</v>
      </c>
      <c r="T52" s="19">
        <v>0.9965012353837851</v>
      </c>
      <c r="U52" s="19">
        <v>0.20623589567502817</v>
      </c>
      <c r="V52" s="19">
        <v>0.23270581786063679</v>
      </c>
      <c r="W52" s="3" t="s">
        <v>146</v>
      </c>
      <c r="X52" s="7" t="s">
        <v>306</v>
      </c>
    </row>
    <row r="53" spans="1:24" ht="14.4" x14ac:dyDescent="0.25">
      <c r="A53" s="3">
        <v>52</v>
      </c>
      <c r="B53" s="3" t="s">
        <v>7</v>
      </c>
      <c r="C53" s="3" t="s">
        <v>203</v>
      </c>
      <c r="D53" s="3" t="s">
        <v>53</v>
      </c>
      <c r="E53" s="3">
        <v>7.9</v>
      </c>
      <c r="F53" s="5">
        <v>36</v>
      </c>
      <c r="G53" s="5">
        <v>70</v>
      </c>
      <c r="H53" s="4">
        <v>0.25</v>
      </c>
      <c r="I53" s="6" t="s">
        <v>150</v>
      </c>
      <c r="J53" s="6">
        <v>45</v>
      </c>
      <c r="K53" s="5" t="s">
        <v>399</v>
      </c>
      <c r="L53" s="5">
        <v>11.039308896352656</v>
      </c>
      <c r="M53" s="6">
        <v>271.36543520442274</v>
      </c>
      <c r="N53" s="5">
        <v>33</v>
      </c>
      <c r="O53" s="5">
        <v>1.4</v>
      </c>
      <c r="P53" s="5">
        <v>2.1</v>
      </c>
      <c r="Q53" s="5">
        <v>1.4</v>
      </c>
      <c r="R53" s="5">
        <v>0</v>
      </c>
      <c r="S53" s="19">
        <v>0.88625156676804284</v>
      </c>
      <c r="T53" s="19">
        <v>0.99399954290151293</v>
      </c>
      <c r="U53" s="19">
        <v>0.19510253149269166</v>
      </c>
      <c r="V53" s="19">
        <v>0.22014351094936402</v>
      </c>
      <c r="W53" s="3" t="s">
        <v>146</v>
      </c>
      <c r="X53" s="7" t="s">
        <v>306</v>
      </c>
    </row>
    <row r="54" spans="1:24" ht="14.4" x14ac:dyDescent="0.25">
      <c r="A54" s="3">
        <v>53</v>
      </c>
      <c r="B54" s="3" t="s">
        <v>7</v>
      </c>
      <c r="C54" s="3" t="s">
        <v>203</v>
      </c>
      <c r="D54" s="3" t="s">
        <v>154</v>
      </c>
      <c r="E54" s="3">
        <v>7.9</v>
      </c>
      <c r="F54" s="5">
        <v>32.799999999999997</v>
      </c>
      <c r="G54" s="5">
        <v>70</v>
      </c>
      <c r="H54" s="4">
        <v>0.2</v>
      </c>
      <c r="I54" s="6" t="s">
        <v>150</v>
      </c>
      <c r="J54" s="6">
        <v>87</v>
      </c>
      <c r="K54" s="5" t="s">
        <v>400</v>
      </c>
      <c r="L54" s="5">
        <v>14.696334129370673</v>
      </c>
      <c r="M54" s="6">
        <v>260.01439131251965</v>
      </c>
      <c r="N54" s="5">
        <v>38</v>
      </c>
      <c r="O54" s="5">
        <v>1.5</v>
      </c>
      <c r="P54" s="5">
        <v>2.6</v>
      </c>
      <c r="Q54" s="5">
        <v>1.9</v>
      </c>
      <c r="R54" s="5">
        <v>0</v>
      </c>
      <c r="S54" s="19">
        <v>0.88625156676804284</v>
      </c>
      <c r="T54" s="19">
        <v>0.99070860168177055</v>
      </c>
      <c r="U54" s="19">
        <v>0.1653284085974942</v>
      </c>
      <c r="V54" s="19">
        <v>0.18654794507208508</v>
      </c>
      <c r="W54" s="3" t="s">
        <v>147</v>
      </c>
      <c r="X54" s="7" t="s">
        <v>306</v>
      </c>
    </row>
    <row r="55" spans="1:24" ht="14.4" x14ac:dyDescent="0.25">
      <c r="A55" s="3">
        <v>54</v>
      </c>
      <c r="B55" s="3" t="s">
        <v>7</v>
      </c>
      <c r="C55" s="3" t="s">
        <v>203</v>
      </c>
      <c r="D55" s="3" t="s">
        <v>338</v>
      </c>
      <c r="E55" s="3">
        <v>7.9</v>
      </c>
      <c r="F55" s="5">
        <v>20.3</v>
      </c>
      <c r="G55" s="5">
        <v>70</v>
      </c>
      <c r="H55" s="4">
        <v>0.27</v>
      </c>
      <c r="I55" s="6" t="s">
        <v>150</v>
      </c>
      <c r="J55" s="6">
        <v>50</v>
      </c>
      <c r="K55" s="5" t="s">
        <v>383</v>
      </c>
      <c r="L55" s="5">
        <v>24.431462576693267</v>
      </c>
      <c r="M55" s="6">
        <v>255.57049546571784</v>
      </c>
      <c r="N55" s="5">
        <v>55</v>
      </c>
      <c r="O55" s="5">
        <v>2.2999999999999998</v>
      </c>
      <c r="P55" s="5">
        <v>3.5</v>
      </c>
      <c r="Q55" s="5">
        <v>2.1</v>
      </c>
      <c r="R55" s="5">
        <v>0.2</v>
      </c>
      <c r="S55" s="19">
        <v>0.88625156676804284</v>
      </c>
      <c r="T55" s="19">
        <v>0.98433914668716294</v>
      </c>
      <c r="U55" s="19">
        <v>0.20968893620840992</v>
      </c>
      <c r="V55" s="19">
        <v>0.2366020485279339</v>
      </c>
      <c r="W55" s="3" t="s">
        <v>147</v>
      </c>
      <c r="X55" s="7" t="s">
        <v>306</v>
      </c>
    </row>
    <row r="56" spans="1:24" ht="14.4" x14ac:dyDescent="0.25">
      <c r="A56" s="3">
        <v>55</v>
      </c>
      <c r="B56" s="3" t="s">
        <v>7</v>
      </c>
      <c r="C56" s="3" t="s">
        <v>203</v>
      </c>
      <c r="D56" s="3" t="s">
        <v>54</v>
      </c>
      <c r="E56" s="3">
        <v>7.9</v>
      </c>
      <c r="F56" s="5">
        <v>20.6</v>
      </c>
      <c r="G56" s="5">
        <v>70</v>
      </c>
      <c r="H56" s="4">
        <v>0.31</v>
      </c>
      <c r="I56" s="6" t="s">
        <v>150</v>
      </c>
      <c r="J56" s="6">
        <v>40</v>
      </c>
      <c r="K56" s="5" t="s">
        <v>384</v>
      </c>
      <c r="L56" s="5">
        <v>44.86116514237046</v>
      </c>
      <c r="M56" s="6">
        <v>345.88305842702067</v>
      </c>
      <c r="N56" s="5">
        <v>116</v>
      </c>
      <c r="O56" s="5">
        <v>5.4</v>
      </c>
      <c r="P56" s="5">
        <v>6.9</v>
      </c>
      <c r="Q56" s="5">
        <v>0</v>
      </c>
      <c r="R56" s="5">
        <v>5.4</v>
      </c>
      <c r="S56" s="19">
        <v>0.88625156676804284</v>
      </c>
      <c r="T56" s="19">
        <v>0.95555057766430362</v>
      </c>
      <c r="U56" s="19">
        <v>0.21694334302496537</v>
      </c>
      <c r="V56" s="19">
        <v>0.24478754245378456</v>
      </c>
      <c r="W56" s="3" t="s">
        <v>147</v>
      </c>
      <c r="X56" s="7" t="s">
        <v>306</v>
      </c>
    </row>
    <row r="57" spans="1:24" ht="14.4" x14ac:dyDescent="0.25">
      <c r="A57" s="3">
        <v>56</v>
      </c>
      <c r="B57" s="3" t="s">
        <v>7</v>
      </c>
      <c r="C57" s="3" t="s">
        <v>203</v>
      </c>
      <c r="D57" s="3" t="s">
        <v>55</v>
      </c>
      <c r="E57" s="3">
        <v>7.9</v>
      </c>
      <c r="F57" s="5">
        <v>16.87</v>
      </c>
      <c r="G57" s="5">
        <v>70</v>
      </c>
      <c r="H57" s="4">
        <v>0.37</v>
      </c>
      <c r="I57" s="6" t="s">
        <v>150</v>
      </c>
      <c r="J57" s="6">
        <v>60</v>
      </c>
      <c r="K57" s="5" t="s">
        <v>393</v>
      </c>
      <c r="L57" s="5">
        <v>28.564044912524309</v>
      </c>
      <c r="M57" s="6">
        <v>290.40244974148578</v>
      </c>
      <c r="N57" s="5">
        <v>68</v>
      </c>
      <c r="O57" s="5">
        <v>3</v>
      </c>
      <c r="P57" s="5">
        <v>4.2</v>
      </c>
      <c r="Q57" s="5">
        <v>1</v>
      </c>
      <c r="R57" s="5">
        <v>2</v>
      </c>
      <c r="S57" s="19">
        <v>0.88625156676804284</v>
      </c>
      <c r="T57" s="19">
        <v>0.97900308017591919</v>
      </c>
      <c r="U57" s="19">
        <v>0.27616928242348432</v>
      </c>
      <c r="V57" s="19">
        <v>0.31161500050218321</v>
      </c>
      <c r="W57" s="3" t="s">
        <v>147</v>
      </c>
      <c r="X57" s="7" t="s">
        <v>306</v>
      </c>
    </row>
    <row r="58" spans="1:24" ht="14.4" x14ac:dyDescent="0.25">
      <c r="A58" s="3">
        <v>57</v>
      </c>
      <c r="B58" s="3" t="s">
        <v>7</v>
      </c>
      <c r="C58" s="3" t="s">
        <v>203</v>
      </c>
      <c r="D58" s="3" t="s">
        <v>56</v>
      </c>
      <c r="E58" s="3">
        <v>7.9</v>
      </c>
      <c r="F58" s="5">
        <v>18.43</v>
      </c>
      <c r="G58" s="5">
        <v>70</v>
      </c>
      <c r="H58" s="4">
        <v>0.32</v>
      </c>
      <c r="I58" s="6" t="s">
        <v>150</v>
      </c>
      <c r="J58" s="6">
        <v>40</v>
      </c>
      <c r="K58" s="5" t="s">
        <v>384</v>
      </c>
      <c r="L58" s="5">
        <v>39.426103201259487</v>
      </c>
      <c r="M58" s="6">
        <v>292.22649177829965</v>
      </c>
      <c r="N58" s="5">
        <v>33</v>
      </c>
      <c r="O58" s="5">
        <v>1.5</v>
      </c>
      <c r="P58" s="5">
        <v>2</v>
      </c>
      <c r="Q58" s="5">
        <v>0.8</v>
      </c>
      <c r="R58" s="5">
        <v>0.7</v>
      </c>
      <c r="S58" s="19">
        <v>0.88625156676804284</v>
      </c>
      <c r="T58" s="19">
        <v>0.99463598695873812</v>
      </c>
      <c r="U58" s="19">
        <v>0.23760346704221591</v>
      </c>
      <c r="V58" s="19">
        <v>0.26809934780561406</v>
      </c>
      <c r="W58" s="3" t="s">
        <v>147</v>
      </c>
      <c r="X58" s="7" t="s">
        <v>306</v>
      </c>
    </row>
    <row r="59" spans="1:24" ht="14.4" x14ac:dyDescent="0.25">
      <c r="A59" s="3">
        <v>58</v>
      </c>
      <c r="B59" s="3" t="s">
        <v>7</v>
      </c>
      <c r="C59" s="3" t="s">
        <v>203</v>
      </c>
      <c r="D59" s="3" t="s">
        <v>300</v>
      </c>
      <c r="E59" s="3">
        <v>7.9</v>
      </c>
      <c r="F59" s="5">
        <v>19.100000000000001</v>
      </c>
      <c r="G59" s="5">
        <v>70</v>
      </c>
      <c r="H59" s="4">
        <v>0.31</v>
      </c>
      <c r="I59" s="6" t="s">
        <v>150</v>
      </c>
      <c r="J59" s="6">
        <v>75</v>
      </c>
      <c r="K59" s="5" t="s">
        <v>401</v>
      </c>
      <c r="L59" s="5">
        <v>30.545112900939614</v>
      </c>
      <c r="M59" s="6">
        <v>299.57072518428669</v>
      </c>
      <c r="N59" s="5">
        <v>61</v>
      </c>
      <c r="O59" s="5">
        <v>2.7</v>
      </c>
      <c r="P59" s="5">
        <v>3.8</v>
      </c>
      <c r="Q59" s="5">
        <v>0</v>
      </c>
      <c r="R59" s="5">
        <v>2.7</v>
      </c>
      <c r="S59" s="19">
        <v>0.88625156676804284</v>
      </c>
      <c r="T59" s="19">
        <v>0.98209229534706455</v>
      </c>
      <c r="U59" s="19">
        <v>0.23286326015479472</v>
      </c>
      <c r="V59" s="19">
        <v>0.26275074582264929</v>
      </c>
      <c r="W59" s="3" t="s">
        <v>147</v>
      </c>
      <c r="X59" s="7" t="s">
        <v>306</v>
      </c>
    </row>
    <row r="60" spans="1:24" x14ac:dyDescent="0.25">
      <c r="A60" s="3">
        <v>59</v>
      </c>
      <c r="B60" s="3" t="s">
        <v>4</v>
      </c>
      <c r="C60" s="3" t="s">
        <v>203</v>
      </c>
      <c r="D60" s="3" t="s">
        <v>57</v>
      </c>
      <c r="E60" s="3">
        <v>7.9</v>
      </c>
      <c r="F60" s="5">
        <v>74.5</v>
      </c>
      <c r="G60" s="5">
        <v>70</v>
      </c>
      <c r="H60" s="4">
        <v>0.22</v>
      </c>
      <c r="I60" s="6" t="s">
        <v>151</v>
      </c>
      <c r="J60" s="6">
        <v>26.1</v>
      </c>
      <c r="K60" s="5">
        <v>0.98</v>
      </c>
      <c r="L60" s="5">
        <v>9.6661749686517773</v>
      </c>
      <c r="M60" s="6">
        <v>182.77743163473355</v>
      </c>
      <c r="N60" s="5">
        <v>61</v>
      </c>
      <c r="O60" s="5">
        <v>1.4</v>
      </c>
      <c r="P60" s="5">
        <v>5.2</v>
      </c>
      <c r="Q60" s="5">
        <v>2.2999999999999998</v>
      </c>
      <c r="R60" s="5">
        <v>0</v>
      </c>
      <c r="S60" s="19">
        <v>0.88625156676804284</v>
      </c>
      <c r="T60" s="19">
        <v>0.97082858197256516</v>
      </c>
      <c r="U60" s="19">
        <v>0.22358214073273489</v>
      </c>
      <c r="V60" s="19">
        <v>0.25227841519997296</v>
      </c>
      <c r="W60" s="3" t="s">
        <v>146</v>
      </c>
      <c r="X60" s="7" t="s">
        <v>306</v>
      </c>
    </row>
    <row r="61" spans="1:24" ht="14.4" x14ac:dyDescent="0.25">
      <c r="A61" s="3">
        <v>60</v>
      </c>
      <c r="B61" s="3" t="s">
        <v>7</v>
      </c>
      <c r="C61" s="3" t="s">
        <v>203</v>
      </c>
      <c r="D61" s="3" t="s">
        <v>58</v>
      </c>
      <c r="E61" s="3">
        <v>7.9</v>
      </c>
      <c r="F61" s="5">
        <v>50.6</v>
      </c>
      <c r="G61" s="5">
        <v>70</v>
      </c>
      <c r="H61" s="4">
        <v>0.26</v>
      </c>
      <c r="I61" s="6" t="s">
        <v>150</v>
      </c>
      <c r="J61" s="6">
        <v>65</v>
      </c>
      <c r="K61" s="5" t="s">
        <v>388</v>
      </c>
      <c r="L61" s="5">
        <v>38.374740449225897</v>
      </c>
      <c r="M61" s="6">
        <v>335.02298149607708</v>
      </c>
      <c r="N61" s="5">
        <v>33</v>
      </c>
      <c r="O61" s="5">
        <v>1.4</v>
      </c>
      <c r="P61" s="5">
        <v>2.1</v>
      </c>
      <c r="Q61" s="5">
        <v>1</v>
      </c>
      <c r="R61" s="5">
        <v>0.4</v>
      </c>
      <c r="S61" s="19">
        <v>0.88625156676804284</v>
      </c>
      <c r="T61" s="19">
        <v>0.99399954290151293</v>
      </c>
      <c r="U61" s="19">
        <v>0.20290663275239931</v>
      </c>
      <c r="V61" s="19">
        <v>0.22894925138733857</v>
      </c>
      <c r="W61" s="3" t="s">
        <v>147</v>
      </c>
      <c r="X61" s="7" t="s">
        <v>306</v>
      </c>
    </row>
    <row r="62" spans="1:24" ht="14.4" x14ac:dyDescent="0.25">
      <c r="A62" s="3">
        <v>61</v>
      </c>
      <c r="B62" s="3" t="s">
        <v>7</v>
      </c>
      <c r="C62" s="3" t="s">
        <v>203</v>
      </c>
      <c r="D62" s="3" t="s">
        <v>59</v>
      </c>
      <c r="E62" s="3">
        <v>7.9</v>
      </c>
      <c r="F62" s="5">
        <v>44.02</v>
      </c>
      <c r="G62" s="5">
        <v>70</v>
      </c>
      <c r="H62" s="4">
        <v>0.24</v>
      </c>
      <c r="I62" s="6" t="s">
        <v>150</v>
      </c>
      <c r="J62" s="6">
        <v>59</v>
      </c>
      <c r="K62" s="5" t="s">
        <v>402</v>
      </c>
      <c r="L62" s="5">
        <v>11.599409962382133</v>
      </c>
      <c r="M62" s="6">
        <v>160.3853185404632</v>
      </c>
      <c r="N62" s="5">
        <v>61</v>
      </c>
      <c r="O62" s="5">
        <v>2.4</v>
      </c>
      <c r="P62" s="5">
        <v>4.0999999999999996</v>
      </c>
      <c r="Q62" s="5">
        <v>3.1</v>
      </c>
      <c r="R62" s="5">
        <v>0</v>
      </c>
      <c r="S62" s="19">
        <v>0.88625156676804284</v>
      </c>
      <c r="T62" s="19">
        <v>0.97978527684857741</v>
      </c>
      <c r="U62" s="19">
        <v>0.19459113832146627</v>
      </c>
      <c r="V62" s="19">
        <v>0.21956648159291353</v>
      </c>
      <c r="W62" s="3" t="s">
        <v>146</v>
      </c>
      <c r="X62" s="7" t="s">
        <v>306</v>
      </c>
    </row>
    <row r="63" spans="1:24" ht="14.4" x14ac:dyDescent="0.25">
      <c r="A63" s="3">
        <v>62</v>
      </c>
      <c r="B63" s="3" t="s">
        <v>7</v>
      </c>
      <c r="C63" s="3" t="s">
        <v>203</v>
      </c>
      <c r="D63" s="3" t="s">
        <v>337</v>
      </c>
      <c r="E63" s="3">
        <v>7.9</v>
      </c>
      <c r="F63" s="5">
        <v>50.25</v>
      </c>
      <c r="G63" s="5">
        <v>70</v>
      </c>
      <c r="H63" s="4">
        <v>0.18</v>
      </c>
      <c r="I63" s="6" t="s">
        <v>149</v>
      </c>
      <c r="J63" s="6">
        <v>90</v>
      </c>
      <c r="K63" s="5" t="s">
        <v>394</v>
      </c>
      <c r="L63" s="5">
        <v>28.306492038495762</v>
      </c>
      <c r="M63" s="6">
        <v>209.44516329776133</v>
      </c>
      <c r="N63" s="5">
        <v>59</v>
      </c>
      <c r="O63" s="5">
        <v>2.1</v>
      </c>
      <c r="P63" s="5">
        <v>4.2</v>
      </c>
      <c r="Q63" s="5">
        <v>3.6</v>
      </c>
      <c r="R63" s="5">
        <v>0</v>
      </c>
      <c r="S63" s="19">
        <v>0.88625156676804284</v>
      </c>
      <c r="T63" s="19">
        <v>0.97900308017591919</v>
      </c>
      <c r="U63" s="19">
        <v>0.15449763761163998</v>
      </c>
      <c r="V63" s="19">
        <v>0.17432706852644289</v>
      </c>
      <c r="W63" s="3" t="s">
        <v>147</v>
      </c>
      <c r="X63" s="7" t="s">
        <v>306</v>
      </c>
    </row>
    <row r="64" spans="1:24" ht="14.4" x14ac:dyDescent="0.25">
      <c r="A64" s="3">
        <v>63</v>
      </c>
      <c r="B64" s="3" t="s">
        <v>7</v>
      </c>
      <c r="C64" s="3" t="s">
        <v>203</v>
      </c>
      <c r="D64" s="3" t="s">
        <v>60</v>
      </c>
      <c r="E64" s="3">
        <v>7.9</v>
      </c>
      <c r="F64" s="5">
        <v>50.1</v>
      </c>
      <c r="G64" s="5">
        <v>70</v>
      </c>
      <c r="H64" s="4">
        <v>0.2</v>
      </c>
      <c r="I64" s="6" t="s">
        <v>149</v>
      </c>
      <c r="J64" s="6">
        <v>80</v>
      </c>
      <c r="K64" s="5" t="s">
        <v>389</v>
      </c>
      <c r="L64" s="5">
        <v>29.450995194127625</v>
      </c>
      <c r="M64" s="6">
        <v>309.84646960262171</v>
      </c>
      <c r="N64" s="5">
        <v>53</v>
      </c>
      <c r="O64" s="5">
        <v>2.4</v>
      </c>
      <c r="P64" s="5">
        <v>3.2</v>
      </c>
      <c r="Q64" s="5">
        <v>2.2000000000000002</v>
      </c>
      <c r="R64" s="5">
        <v>0.2</v>
      </c>
      <c r="S64" s="19">
        <v>0.88625156676804284</v>
      </c>
      <c r="T64" s="19">
        <v>0.98652480923420183</v>
      </c>
      <c r="U64" s="19">
        <v>0.14721928341877644</v>
      </c>
      <c r="V64" s="19">
        <v>0.16611455363137079</v>
      </c>
      <c r="W64" s="3" t="s">
        <v>147</v>
      </c>
      <c r="X64" s="7" t="s">
        <v>306</v>
      </c>
    </row>
    <row r="65" spans="1:24" ht="14.4" x14ac:dyDescent="0.25">
      <c r="A65" s="3">
        <v>64</v>
      </c>
      <c r="B65" s="3" t="s">
        <v>7</v>
      </c>
      <c r="C65" s="3" t="s">
        <v>203</v>
      </c>
      <c r="D65" s="3" t="s">
        <v>61</v>
      </c>
      <c r="E65" s="3">
        <v>7.9</v>
      </c>
      <c r="F65" s="5">
        <v>56.2</v>
      </c>
      <c r="G65" s="5">
        <v>70</v>
      </c>
      <c r="H65" s="4">
        <v>0.18</v>
      </c>
      <c r="I65" s="6" t="s">
        <v>149</v>
      </c>
      <c r="J65" s="6">
        <v>80</v>
      </c>
      <c r="K65" s="5" t="s">
        <v>389</v>
      </c>
      <c r="L65" s="5">
        <v>30.647720143593062</v>
      </c>
      <c r="M65" s="6">
        <v>322.01401997742067</v>
      </c>
      <c r="N65" s="5">
        <v>103</v>
      </c>
      <c r="O65" s="5">
        <v>4</v>
      </c>
      <c r="P65" s="5">
        <v>7</v>
      </c>
      <c r="Q65" s="5">
        <v>1.6</v>
      </c>
      <c r="R65" s="5">
        <v>2.4</v>
      </c>
      <c r="S65" s="19">
        <v>0.88625156676804284</v>
      </c>
      <c r="T65" s="19">
        <v>0.95460137278119073</v>
      </c>
      <c r="U65" s="19">
        <v>0.14356833927649387</v>
      </c>
      <c r="V65" s="19">
        <v>0.16199501886361095</v>
      </c>
      <c r="W65" s="3" t="s">
        <v>147</v>
      </c>
      <c r="X65" s="7" t="s">
        <v>306</v>
      </c>
    </row>
    <row r="66" spans="1:24" ht="14.4" x14ac:dyDescent="0.25">
      <c r="A66" s="3">
        <v>65</v>
      </c>
      <c r="B66" s="3" t="s">
        <v>7</v>
      </c>
      <c r="C66" s="3" t="s">
        <v>203</v>
      </c>
      <c r="D66" s="3" t="s">
        <v>62</v>
      </c>
      <c r="E66" s="3">
        <v>7.9</v>
      </c>
      <c r="F66" s="5">
        <v>65.8</v>
      </c>
      <c r="G66" s="5">
        <v>70</v>
      </c>
      <c r="H66" s="4">
        <v>0.17</v>
      </c>
      <c r="I66" s="6" t="s">
        <v>149</v>
      </c>
      <c r="J66" s="6">
        <v>75</v>
      </c>
      <c r="K66" s="5" t="s">
        <v>401</v>
      </c>
      <c r="L66" s="5">
        <v>27.454215133043387</v>
      </c>
      <c r="M66" s="6">
        <v>346.3060328913989</v>
      </c>
      <c r="N66" s="5">
        <v>98</v>
      </c>
      <c r="O66" s="5">
        <v>3.4</v>
      </c>
      <c r="P66" s="5">
        <v>7.1</v>
      </c>
      <c r="Q66" s="5">
        <v>1.6</v>
      </c>
      <c r="R66" s="5">
        <v>1.8</v>
      </c>
      <c r="S66" s="19">
        <v>0.88625156676804284</v>
      </c>
      <c r="T66" s="19">
        <v>0.95364684496538266</v>
      </c>
      <c r="U66" s="19">
        <v>0.14436782762508446</v>
      </c>
      <c r="V66" s="19">
        <v>0.16289711977780866</v>
      </c>
      <c r="W66" s="3" t="s">
        <v>147</v>
      </c>
      <c r="X66" s="7" t="s">
        <v>306</v>
      </c>
    </row>
    <row r="67" spans="1:24" x14ac:dyDescent="0.25">
      <c r="A67" s="3">
        <v>66</v>
      </c>
      <c r="B67" s="3" t="s">
        <v>7</v>
      </c>
      <c r="C67" s="3" t="s">
        <v>203</v>
      </c>
      <c r="D67" s="3" t="s">
        <v>63</v>
      </c>
      <c r="E67" s="3">
        <v>7.9</v>
      </c>
      <c r="F67" s="5">
        <v>161</v>
      </c>
      <c r="G67" s="5" t="s">
        <v>69</v>
      </c>
      <c r="H67" s="4">
        <v>0.13</v>
      </c>
      <c r="I67" s="6" t="s">
        <v>155</v>
      </c>
      <c r="J67" s="6" t="s">
        <v>156</v>
      </c>
      <c r="K67" s="5" t="s">
        <v>156</v>
      </c>
      <c r="L67" s="5">
        <v>21.729251565294486</v>
      </c>
      <c r="M67" s="6">
        <v>235.71707221378466</v>
      </c>
      <c r="N67" s="5">
        <v>41</v>
      </c>
      <c r="O67" s="5">
        <v>1.8</v>
      </c>
      <c r="P67" s="5">
        <v>2.5</v>
      </c>
      <c r="Q67" s="5" t="s">
        <v>14</v>
      </c>
      <c r="R67" s="5" t="s">
        <v>6</v>
      </c>
      <c r="S67" s="19">
        <v>0.88625156676804284</v>
      </c>
      <c r="T67" s="19">
        <v>0.99138117366514356</v>
      </c>
      <c r="U67" s="19">
        <v>9.7788146368325959E-2</v>
      </c>
      <c r="V67" s="19">
        <v>0.11033903920185666</v>
      </c>
      <c r="W67" s="3" t="s">
        <v>146</v>
      </c>
      <c r="X67" s="7" t="s">
        <v>306</v>
      </c>
    </row>
    <row r="68" spans="1:24" x14ac:dyDescent="0.25">
      <c r="A68" s="3">
        <v>67</v>
      </c>
      <c r="B68" s="3" t="s">
        <v>7</v>
      </c>
      <c r="C68" s="3" t="s">
        <v>203</v>
      </c>
      <c r="D68" s="3" t="s">
        <v>64</v>
      </c>
      <c r="E68" s="3">
        <v>7.9</v>
      </c>
      <c r="F68" s="5">
        <v>219.1</v>
      </c>
      <c r="G68" s="5" t="s">
        <v>69</v>
      </c>
      <c r="H68" s="4">
        <v>0.09</v>
      </c>
      <c r="I68" s="6" t="s">
        <v>155</v>
      </c>
      <c r="J68" s="6" t="s">
        <v>156</v>
      </c>
      <c r="K68" s="5" t="s">
        <v>156</v>
      </c>
      <c r="L68" s="5">
        <v>6.6612722623871843</v>
      </c>
      <c r="M68" s="6">
        <v>160.77464789618256</v>
      </c>
      <c r="N68" s="5">
        <v>55</v>
      </c>
      <c r="O68" s="5">
        <v>1</v>
      </c>
      <c r="P68" s="5">
        <v>5</v>
      </c>
      <c r="Q68" s="5" t="s">
        <v>6</v>
      </c>
      <c r="R68" s="5" t="s">
        <v>6</v>
      </c>
      <c r="S68" s="19">
        <v>0.88625156676804284</v>
      </c>
      <c r="T68" s="19">
        <v>0.97251378449080383</v>
      </c>
      <c r="U68" s="19">
        <v>9.7440576585335864E-2</v>
      </c>
      <c r="V68" s="19">
        <v>0.10994685960407315</v>
      </c>
      <c r="W68" s="3" t="s">
        <v>146</v>
      </c>
      <c r="X68" s="7" t="s">
        <v>306</v>
      </c>
    </row>
    <row r="69" spans="1:24" x14ac:dyDescent="0.25">
      <c r="A69" s="3">
        <v>68</v>
      </c>
      <c r="B69" s="3" t="s">
        <v>65</v>
      </c>
      <c r="C69" s="3" t="s">
        <v>204</v>
      </c>
      <c r="D69" s="3" t="s">
        <v>158</v>
      </c>
      <c r="E69" s="3">
        <v>6.9</v>
      </c>
      <c r="F69" s="5">
        <v>12</v>
      </c>
      <c r="G69" s="5">
        <v>10.9</v>
      </c>
      <c r="H69" s="4">
        <v>0.28999999999999998</v>
      </c>
      <c r="I69" s="6">
        <v>2</v>
      </c>
      <c r="J69" s="6">
        <v>70</v>
      </c>
      <c r="K69" s="5">
        <v>16</v>
      </c>
      <c r="L69" s="5">
        <v>6.7351289450052585</v>
      </c>
      <c r="M69" s="6">
        <v>159.85736110092773</v>
      </c>
      <c r="N69" s="5">
        <v>27.8</v>
      </c>
      <c r="O69" s="5">
        <v>0.8</v>
      </c>
      <c r="P69" s="5">
        <v>1.9</v>
      </c>
      <c r="Q69" s="5" t="s">
        <v>308</v>
      </c>
      <c r="R69" s="5" t="s">
        <v>308</v>
      </c>
      <c r="S69" s="19">
        <v>1.2138278263862547</v>
      </c>
      <c r="T69" s="19">
        <v>0.98686024327338362</v>
      </c>
      <c r="U69" s="19">
        <v>0.26096773663396688</v>
      </c>
      <c r="V69" s="19">
        <v>0.21499567810280515</v>
      </c>
      <c r="W69" s="3" t="s">
        <v>146</v>
      </c>
      <c r="X69" s="7" t="s">
        <v>188</v>
      </c>
    </row>
    <row r="70" spans="1:24" x14ac:dyDescent="0.25">
      <c r="A70" s="3">
        <v>69</v>
      </c>
      <c r="B70" s="3" t="s">
        <v>65</v>
      </c>
      <c r="C70" s="3" t="s">
        <v>204</v>
      </c>
      <c r="D70" s="3" t="s">
        <v>159</v>
      </c>
      <c r="E70" s="3">
        <v>6.9</v>
      </c>
      <c r="F70" s="5">
        <v>12</v>
      </c>
      <c r="G70" s="5">
        <v>10.9</v>
      </c>
      <c r="H70" s="4">
        <v>0.28999999999999998</v>
      </c>
      <c r="I70" s="6">
        <v>2</v>
      </c>
      <c r="J70" s="6">
        <v>70</v>
      </c>
      <c r="K70" s="5">
        <v>16</v>
      </c>
      <c r="L70" s="5">
        <v>6.6611330808366773</v>
      </c>
      <c r="M70" s="6">
        <v>159.7173691274688</v>
      </c>
      <c r="N70" s="5">
        <v>28.7</v>
      </c>
      <c r="O70" s="5">
        <v>0.8</v>
      </c>
      <c r="P70" s="5">
        <v>2</v>
      </c>
      <c r="Q70" s="5" t="s">
        <v>308</v>
      </c>
      <c r="R70" s="5" t="s">
        <v>308</v>
      </c>
      <c r="S70" s="19">
        <v>1.2138278263862547</v>
      </c>
      <c r="T70" s="19">
        <v>0.98565195769536151</v>
      </c>
      <c r="U70" s="19">
        <v>0.26283250862154606</v>
      </c>
      <c r="V70" s="19">
        <v>0.21653195198534653</v>
      </c>
      <c r="W70" s="3" t="s">
        <v>146</v>
      </c>
      <c r="X70" s="7" t="s">
        <v>188</v>
      </c>
    </row>
    <row r="71" spans="1:24" ht="14.4" x14ac:dyDescent="0.25">
      <c r="A71" s="3">
        <v>70</v>
      </c>
      <c r="B71" s="3" t="s">
        <v>65</v>
      </c>
      <c r="C71" s="3" t="s">
        <v>204</v>
      </c>
      <c r="D71" s="3" t="s">
        <v>160</v>
      </c>
      <c r="E71" s="3">
        <v>6.9</v>
      </c>
      <c r="F71" s="5" t="s">
        <v>155</v>
      </c>
      <c r="G71" s="5">
        <v>10.9</v>
      </c>
      <c r="H71" s="4">
        <v>0.3</v>
      </c>
      <c r="I71" s="6">
        <v>3</v>
      </c>
      <c r="J71" s="6">
        <v>63</v>
      </c>
      <c r="K71" s="5" t="s">
        <v>403</v>
      </c>
      <c r="L71" s="5">
        <v>7.7822283223067936</v>
      </c>
      <c r="M71" s="6">
        <v>168.81551553920929</v>
      </c>
      <c r="N71" s="5">
        <v>37.299999999999997</v>
      </c>
      <c r="O71" s="5">
        <v>1.2</v>
      </c>
      <c r="P71" s="5">
        <v>2.4</v>
      </c>
      <c r="Q71" s="5" t="s">
        <v>193</v>
      </c>
      <c r="R71" s="5" t="s">
        <v>193</v>
      </c>
      <c r="S71" s="19">
        <v>1.2138278263862547</v>
      </c>
      <c r="T71" s="19">
        <v>0.98068332448373408</v>
      </c>
      <c r="U71" s="19">
        <v>0.25480676780788497</v>
      </c>
      <c r="V71" s="19">
        <v>0.20992002512125832</v>
      </c>
      <c r="W71" s="3" t="s">
        <v>146</v>
      </c>
      <c r="X71" s="7" t="s">
        <v>187</v>
      </c>
    </row>
    <row r="72" spans="1:24" ht="14.4" x14ac:dyDescent="0.25">
      <c r="A72" s="3">
        <v>71</v>
      </c>
      <c r="B72" s="3" t="s">
        <v>65</v>
      </c>
      <c r="C72" s="3" t="s">
        <v>204</v>
      </c>
      <c r="D72" s="3" t="s">
        <v>161</v>
      </c>
      <c r="E72" s="3">
        <v>6.9</v>
      </c>
      <c r="F72" s="5" t="s">
        <v>155</v>
      </c>
      <c r="G72" s="5">
        <v>10.9</v>
      </c>
      <c r="H72" s="4">
        <v>0.3</v>
      </c>
      <c r="I72" s="6">
        <v>3</v>
      </c>
      <c r="J72" s="6">
        <v>63</v>
      </c>
      <c r="K72" s="5" t="s">
        <v>403</v>
      </c>
      <c r="L72" s="5">
        <v>5.3255574354674406</v>
      </c>
      <c r="M72" s="6">
        <v>145.16567150374203</v>
      </c>
      <c r="N72" s="5">
        <v>37.4</v>
      </c>
      <c r="O72" s="5">
        <v>1.2</v>
      </c>
      <c r="P72" s="5">
        <v>2.4</v>
      </c>
      <c r="Q72" s="5" t="s">
        <v>193</v>
      </c>
      <c r="R72" s="5" t="s">
        <v>193</v>
      </c>
      <c r="S72" s="19">
        <v>1.2138278263862547</v>
      </c>
      <c r="T72" s="19">
        <v>0.98068332448373408</v>
      </c>
      <c r="U72" s="19">
        <v>0.25463678513533533</v>
      </c>
      <c r="V72" s="19">
        <v>0.20977998658461042</v>
      </c>
      <c r="W72" s="3" t="s">
        <v>146</v>
      </c>
      <c r="X72" s="7" t="s">
        <v>187</v>
      </c>
    </row>
    <row r="73" spans="1:24" ht="14.4" x14ac:dyDescent="0.25">
      <c r="A73" s="3">
        <v>72</v>
      </c>
      <c r="B73" s="3" t="s">
        <v>65</v>
      </c>
      <c r="C73" s="3" t="s">
        <v>204</v>
      </c>
      <c r="D73" s="3" t="s">
        <v>66</v>
      </c>
      <c r="E73" s="3">
        <v>6.9</v>
      </c>
      <c r="F73" s="5">
        <v>17.8</v>
      </c>
      <c r="G73" s="5">
        <v>10.9</v>
      </c>
      <c r="H73" s="4">
        <v>0.23</v>
      </c>
      <c r="I73" s="6">
        <v>6</v>
      </c>
      <c r="J73" s="6">
        <v>23</v>
      </c>
      <c r="K73" s="5" t="s">
        <v>404</v>
      </c>
      <c r="L73" s="5">
        <v>45.91411508654128</v>
      </c>
      <c r="M73" s="6">
        <v>318.54258131069315</v>
      </c>
      <c r="N73" s="5">
        <v>52.3</v>
      </c>
      <c r="O73" s="5">
        <v>2.2999999999999998</v>
      </c>
      <c r="P73" s="5">
        <v>2.8</v>
      </c>
      <c r="Q73" s="5" t="s">
        <v>193</v>
      </c>
      <c r="R73" s="5" t="s">
        <v>193</v>
      </c>
      <c r="S73" s="19">
        <v>1.2138278263862547</v>
      </c>
      <c r="T73" s="19">
        <v>0.97550372945367592</v>
      </c>
      <c r="U73" s="19">
        <v>0.15950138799331101</v>
      </c>
      <c r="V73" s="19">
        <v>0.13140363445792</v>
      </c>
      <c r="W73" s="3" t="s">
        <v>147</v>
      </c>
      <c r="X73" s="7" t="s">
        <v>186</v>
      </c>
    </row>
    <row r="74" spans="1:24" ht="14.4" x14ac:dyDescent="0.25">
      <c r="A74" s="3">
        <v>73</v>
      </c>
      <c r="B74" s="3" t="s">
        <v>65</v>
      </c>
      <c r="C74" s="3" t="s">
        <v>204</v>
      </c>
      <c r="D74" s="3" t="s">
        <v>162</v>
      </c>
      <c r="E74" s="3">
        <v>6.9</v>
      </c>
      <c r="F74" s="5" t="s">
        <v>155</v>
      </c>
      <c r="G74" s="5">
        <v>10.9</v>
      </c>
      <c r="H74" s="4">
        <v>0.46</v>
      </c>
      <c r="I74" s="6" t="s">
        <v>149</v>
      </c>
      <c r="J74" s="6">
        <v>62</v>
      </c>
      <c r="K74" s="5" t="s">
        <v>405</v>
      </c>
      <c r="L74" s="5">
        <v>29.639686562242833</v>
      </c>
      <c r="M74" s="6">
        <v>303.66693935021846</v>
      </c>
      <c r="N74" s="5">
        <v>36</v>
      </c>
      <c r="O74" s="5">
        <v>1</v>
      </c>
      <c r="P74" s="5">
        <v>2.4</v>
      </c>
      <c r="Q74" s="5" t="s">
        <v>193</v>
      </c>
      <c r="R74" s="5" t="s">
        <v>193</v>
      </c>
      <c r="S74" s="19">
        <v>1.2138278263862547</v>
      </c>
      <c r="T74" s="19">
        <v>0.98068332448373408</v>
      </c>
      <c r="U74" s="19">
        <v>0.41540111152923509</v>
      </c>
      <c r="V74" s="19">
        <v>0.34222408030136015</v>
      </c>
      <c r="W74" s="3" t="s">
        <v>147</v>
      </c>
      <c r="X74" s="7" t="s">
        <v>186</v>
      </c>
    </row>
    <row r="75" spans="1:24" ht="14.4" x14ac:dyDescent="0.25">
      <c r="A75" s="3">
        <v>74</v>
      </c>
      <c r="B75" s="3" t="s">
        <v>65</v>
      </c>
      <c r="C75" s="3" t="s">
        <v>204</v>
      </c>
      <c r="D75" s="3" t="s">
        <v>163</v>
      </c>
      <c r="E75" s="3">
        <v>6.9</v>
      </c>
      <c r="F75" s="5" t="s">
        <v>155</v>
      </c>
      <c r="G75" s="5">
        <v>10.9</v>
      </c>
      <c r="H75" s="4">
        <v>0.46</v>
      </c>
      <c r="I75" s="6" t="s">
        <v>149</v>
      </c>
      <c r="J75" s="6">
        <v>62</v>
      </c>
      <c r="K75" s="5" t="s">
        <v>405</v>
      </c>
      <c r="L75" s="5">
        <v>37.549130098529119</v>
      </c>
      <c r="M75" s="6">
        <v>316.12184433175446</v>
      </c>
      <c r="N75" s="5">
        <v>69.2</v>
      </c>
      <c r="O75" s="5">
        <v>3</v>
      </c>
      <c r="P75" s="5">
        <v>3.65</v>
      </c>
      <c r="Q75" s="5" t="s">
        <v>193</v>
      </c>
      <c r="R75" s="5" t="s">
        <v>193</v>
      </c>
      <c r="S75" s="19">
        <v>1.2138278263862547</v>
      </c>
      <c r="T75" s="19">
        <v>0.96383326642391243</v>
      </c>
      <c r="U75" s="19">
        <v>0.31317338481052581</v>
      </c>
      <c r="V75" s="19">
        <v>0.25800478288826956</v>
      </c>
      <c r="W75" s="3" t="s">
        <v>147</v>
      </c>
      <c r="X75" s="7" t="s">
        <v>186</v>
      </c>
    </row>
    <row r="76" spans="1:24" x14ac:dyDescent="0.25">
      <c r="A76" s="3">
        <v>75</v>
      </c>
      <c r="B76" s="3" t="s">
        <v>65</v>
      </c>
      <c r="C76" s="3" t="s">
        <v>204</v>
      </c>
      <c r="D76" s="3" t="s">
        <v>164</v>
      </c>
      <c r="E76" s="3">
        <v>6.9</v>
      </c>
      <c r="F76" s="5">
        <v>9.1999999999999993</v>
      </c>
      <c r="G76" s="5">
        <v>10.9</v>
      </c>
      <c r="H76" s="4">
        <v>0.36</v>
      </c>
      <c r="I76" s="6">
        <v>1</v>
      </c>
      <c r="J76" s="6">
        <v>66</v>
      </c>
      <c r="K76" s="5">
        <v>15</v>
      </c>
      <c r="L76" s="5">
        <v>7.4046975262022316</v>
      </c>
      <c r="M76" s="6">
        <v>132.94943060685176</v>
      </c>
      <c r="N76" s="5">
        <v>46.2</v>
      </c>
      <c r="O76" s="5">
        <v>1.7</v>
      </c>
      <c r="P76" s="5">
        <v>2.8</v>
      </c>
      <c r="Q76" s="5" t="s">
        <v>308</v>
      </c>
      <c r="R76" s="5" t="s">
        <v>308</v>
      </c>
      <c r="S76" s="19">
        <v>1.2138278263862547</v>
      </c>
      <c r="T76" s="19">
        <v>0.97550372945367592</v>
      </c>
      <c r="U76" s="19">
        <v>0.28311145249482195</v>
      </c>
      <c r="V76" s="19">
        <v>0.23323855850107397</v>
      </c>
      <c r="W76" s="3" t="s">
        <v>146</v>
      </c>
      <c r="X76" s="7" t="s">
        <v>188</v>
      </c>
    </row>
    <row r="77" spans="1:24" ht="14.4" x14ac:dyDescent="0.25">
      <c r="A77" s="3">
        <v>76</v>
      </c>
      <c r="B77" s="3" t="s">
        <v>65</v>
      </c>
      <c r="C77" s="3" t="s">
        <v>204</v>
      </c>
      <c r="D77" s="3" t="s">
        <v>165</v>
      </c>
      <c r="E77" s="3">
        <v>6.9</v>
      </c>
      <c r="F77" s="5">
        <v>9.1999999999999993</v>
      </c>
      <c r="G77" s="5">
        <v>10.9</v>
      </c>
      <c r="H77" s="4">
        <v>0.36</v>
      </c>
      <c r="I77" s="6">
        <v>4</v>
      </c>
      <c r="J77" s="6">
        <v>70</v>
      </c>
      <c r="K77" s="5" t="s">
        <v>392</v>
      </c>
      <c r="L77" s="5">
        <v>7.5279122661763473</v>
      </c>
      <c r="M77" s="6">
        <v>122.64103517761416</v>
      </c>
      <c r="N77" s="5">
        <v>44.7</v>
      </c>
      <c r="O77" s="5">
        <v>1.5</v>
      </c>
      <c r="P77" s="5">
        <v>3.1</v>
      </c>
      <c r="Q77" s="5" t="s">
        <v>308</v>
      </c>
      <c r="R77" s="5" t="s">
        <v>308</v>
      </c>
      <c r="S77" s="19">
        <v>1.2138278263862547</v>
      </c>
      <c r="T77" s="19">
        <v>0.97148537034824489</v>
      </c>
      <c r="U77" s="19">
        <v>0.30666337522791504</v>
      </c>
      <c r="V77" s="19">
        <v>0.25264157614585037</v>
      </c>
      <c r="W77" s="3" t="s">
        <v>146</v>
      </c>
      <c r="X77" s="7" t="s">
        <v>188</v>
      </c>
    </row>
    <row r="78" spans="1:24" ht="14.4" x14ac:dyDescent="0.25">
      <c r="A78" s="3">
        <v>77</v>
      </c>
      <c r="B78" s="3" t="s">
        <v>65</v>
      </c>
      <c r="C78" s="3" t="s">
        <v>204</v>
      </c>
      <c r="D78" s="3" t="s">
        <v>166</v>
      </c>
      <c r="E78" s="3">
        <v>6.9</v>
      </c>
      <c r="F78" s="5">
        <v>9.1999999999999993</v>
      </c>
      <c r="G78" s="5">
        <v>10.9</v>
      </c>
      <c r="H78" s="4">
        <v>0.36</v>
      </c>
      <c r="I78" s="6">
        <v>1</v>
      </c>
      <c r="J78" s="6">
        <v>55</v>
      </c>
      <c r="K78" s="5" t="s">
        <v>406</v>
      </c>
      <c r="L78" s="5">
        <v>8.2966811725087322</v>
      </c>
      <c r="M78" s="6">
        <v>141.76124860104599</v>
      </c>
      <c r="N78" s="5">
        <v>36.799999999999997</v>
      </c>
      <c r="O78" s="5">
        <v>1.4</v>
      </c>
      <c r="P78" s="5">
        <v>2.4</v>
      </c>
      <c r="Q78" s="5" t="s">
        <v>308</v>
      </c>
      <c r="R78" s="5" t="s">
        <v>308</v>
      </c>
      <c r="S78" s="19">
        <v>1.2138278263862547</v>
      </c>
      <c r="T78" s="19">
        <v>0.98068332448373408</v>
      </c>
      <c r="U78" s="19">
        <v>0.28560269905318136</v>
      </c>
      <c r="V78" s="19">
        <v>0.23529094723710767</v>
      </c>
      <c r="W78" s="3" t="s">
        <v>146</v>
      </c>
      <c r="X78" s="7" t="s">
        <v>187</v>
      </c>
    </row>
    <row r="79" spans="1:24" x14ac:dyDescent="0.25">
      <c r="A79" s="3">
        <v>78</v>
      </c>
      <c r="B79" s="3" t="s">
        <v>65</v>
      </c>
      <c r="C79" s="3" t="s">
        <v>204</v>
      </c>
      <c r="D79" s="3" t="s">
        <v>67</v>
      </c>
      <c r="E79" s="3">
        <v>6.9</v>
      </c>
      <c r="F79" s="5">
        <v>9.1999999999999993</v>
      </c>
      <c r="G79" s="5">
        <v>10.9</v>
      </c>
      <c r="H79" s="4">
        <v>0.36</v>
      </c>
      <c r="I79" s="6">
        <v>1</v>
      </c>
      <c r="J79" s="6">
        <v>41</v>
      </c>
      <c r="K79" s="5">
        <v>2.5</v>
      </c>
      <c r="L79" s="5">
        <v>7.1608542792111871</v>
      </c>
      <c r="M79" s="6">
        <v>130.4439417461065</v>
      </c>
      <c r="N79" s="5">
        <v>49.4</v>
      </c>
      <c r="O79" s="5">
        <v>1.8</v>
      </c>
      <c r="P79" s="5">
        <v>3.1</v>
      </c>
      <c r="Q79" s="5" t="s">
        <v>308</v>
      </c>
      <c r="R79" s="5" t="s">
        <v>308</v>
      </c>
      <c r="S79" s="19">
        <v>1.2138278263862547</v>
      </c>
      <c r="T79" s="19">
        <v>0.97148537034824489</v>
      </c>
      <c r="U79" s="19">
        <v>0.2857700913092811</v>
      </c>
      <c r="V79" s="19">
        <v>0.23542885168488928</v>
      </c>
      <c r="W79" s="3" t="s">
        <v>146</v>
      </c>
      <c r="X79" s="7" t="s">
        <v>187</v>
      </c>
    </row>
    <row r="80" spans="1:24" ht="14.4" x14ac:dyDescent="0.25">
      <c r="A80" s="3">
        <v>79</v>
      </c>
      <c r="B80" s="3" t="s">
        <v>65</v>
      </c>
      <c r="C80" s="3" t="s">
        <v>204</v>
      </c>
      <c r="D80" s="3" t="s">
        <v>167</v>
      </c>
      <c r="E80" s="3">
        <v>6.9</v>
      </c>
      <c r="F80" s="5">
        <v>9.1999999999999993</v>
      </c>
      <c r="G80" s="5">
        <v>10.9</v>
      </c>
      <c r="H80" s="4">
        <v>0.36</v>
      </c>
      <c r="I80" s="6">
        <v>2</v>
      </c>
      <c r="J80" s="6">
        <v>58</v>
      </c>
      <c r="K80" s="5" t="s">
        <v>407</v>
      </c>
      <c r="L80" s="5">
        <v>7.4532534400827446</v>
      </c>
      <c r="M80" s="6">
        <v>159.44078965501271</v>
      </c>
      <c r="N80" s="5">
        <v>45.6</v>
      </c>
      <c r="O80" s="5">
        <v>1.5</v>
      </c>
      <c r="P80" s="5">
        <v>3</v>
      </c>
      <c r="Q80" s="5" t="s">
        <v>308</v>
      </c>
      <c r="R80" s="5" t="s">
        <v>308</v>
      </c>
      <c r="S80" s="19">
        <v>1.2138278263862547</v>
      </c>
      <c r="T80" s="19">
        <v>0.97283730029823867</v>
      </c>
      <c r="U80" s="19">
        <v>0.30202758027022292</v>
      </c>
      <c r="V80" s="19">
        <v>0.24882242250896799</v>
      </c>
      <c r="W80" s="3" t="s">
        <v>146</v>
      </c>
      <c r="X80" s="7" t="s">
        <v>187</v>
      </c>
    </row>
    <row r="81" spans="1:24" ht="14.4" x14ac:dyDescent="0.25">
      <c r="A81" s="3">
        <v>80</v>
      </c>
      <c r="B81" s="3" t="s">
        <v>65</v>
      </c>
      <c r="C81" s="3" t="s">
        <v>204</v>
      </c>
      <c r="D81" s="3" t="s">
        <v>168</v>
      </c>
      <c r="E81" s="3">
        <v>6.9</v>
      </c>
      <c r="F81" s="5">
        <v>9.1999999999999993</v>
      </c>
      <c r="G81" s="5">
        <v>10.9</v>
      </c>
      <c r="H81" s="4">
        <v>0.36</v>
      </c>
      <c r="I81" s="6">
        <v>4</v>
      </c>
      <c r="J81" s="6">
        <v>54</v>
      </c>
      <c r="K81" s="5" t="s">
        <v>408</v>
      </c>
      <c r="L81" s="5">
        <v>8.8760361242289747</v>
      </c>
      <c r="M81" s="6">
        <v>172.84183774824837</v>
      </c>
      <c r="N81" s="5">
        <v>46.3</v>
      </c>
      <c r="O81" s="5">
        <v>2</v>
      </c>
      <c r="P81" s="5">
        <v>2.8</v>
      </c>
      <c r="Q81" s="5" t="s">
        <v>308</v>
      </c>
      <c r="R81" s="5" t="s">
        <v>308</v>
      </c>
      <c r="S81" s="19">
        <v>1.2138278263862547</v>
      </c>
      <c r="T81" s="19">
        <v>0.97550372945367592</v>
      </c>
      <c r="U81" s="19">
        <v>0.28348601900214271</v>
      </c>
      <c r="V81" s="19">
        <v>0.23354714139823485</v>
      </c>
      <c r="W81" s="3" t="s">
        <v>146</v>
      </c>
      <c r="X81" s="7" t="s">
        <v>187</v>
      </c>
    </row>
    <row r="82" spans="1:24" ht="14.4" x14ac:dyDescent="0.25">
      <c r="A82" s="3">
        <v>81</v>
      </c>
      <c r="B82" s="3" t="s">
        <v>65</v>
      </c>
      <c r="C82" s="3" t="s">
        <v>204</v>
      </c>
      <c r="D82" s="3" t="s">
        <v>169</v>
      </c>
      <c r="E82" s="3">
        <v>6.9</v>
      </c>
      <c r="F82" s="5">
        <v>9.1999999999999993</v>
      </c>
      <c r="G82" s="5">
        <v>10.9</v>
      </c>
      <c r="H82" s="4">
        <v>0.36</v>
      </c>
      <c r="I82" s="6">
        <v>4</v>
      </c>
      <c r="J82" s="6">
        <v>54</v>
      </c>
      <c r="K82" s="5" t="s">
        <v>408</v>
      </c>
      <c r="L82" s="5">
        <v>10.529593554621751</v>
      </c>
      <c r="M82" s="6">
        <v>184.49270644044836</v>
      </c>
      <c r="N82" s="5">
        <v>32.9</v>
      </c>
      <c r="O82" s="5">
        <v>1.5</v>
      </c>
      <c r="P82" s="5">
        <v>2.1</v>
      </c>
      <c r="Q82" s="5" t="s">
        <v>308</v>
      </c>
      <c r="R82" s="5" t="s">
        <v>308</v>
      </c>
      <c r="S82" s="19">
        <v>1.2138278263862547</v>
      </c>
      <c r="T82" s="19">
        <v>0.98443000343954956</v>
      </c>
      <c r="U82" s="19">
        <v>0.27166677468779199</v>
      </c>
      <c r="V82" s="19">
        <v>0.22380997434914984</v>
      </c>
      <c r="W82" s="3" t="s">
        <v>146</v>
      </c>
      <c r="X82" s="7" t="s">
        <v>187</v>
      </c>
    </row>
    <row r="83" spans="1:24" ht="14.4" x14ac:dyDescent="0.25">
      <c r="A83" s="3">
        <v>82</v>
      </c>
      <c r="B83" s="3" t="s">
        <v>65</v>
      </c>
      <c r="C83" s="3" t="s">
        <v>204</v>
      </c>
      <c r="D83" s="3" t="s">
        <v>170</v>
      </c>
      <c r="E83" s="3">
        <v>6.9</v>
      </c>
      <c r="F83" s="5">
        <v>9.1999999999999993</v>
      </c>
      <c r="G83" s="5">
        <v>10.9</v>
      </c>
      <c r="H83" s="4">
        <v>0.36</v>
      </c>
      <c r="I83" s="6">
        <v>4</v>
      </c>
      <c r="J83" s="6">
        <v>54</v>
      </c>
      <c r="K83" s="5" t="s">
        <v>408</v>
      </c>
      <c r="L83" s="5">
        <v>10.610529361598005</v>
      </c>
      <c r="M83" s="6">
        <v>154.99387935690942</v>
      </c>
      <c r="N83" s="5">
        <v>32.4</v>
      </c>
      <c r="O83" s="5">
        <v>1.5</v>
      </c>
      <c r="P83" s="5">
        <v>2.1</v>
      </c>
      <c r="Q83" s="5" t="s">
        <v>308</v>
      </c>
      <c r="R83" s="5" t="s">
        <v>308</v>
      </c>
      <c r="S83" s="19">
        <v>1.2138278263862547</v>
      </c>
      <c r="T83" s="19">
        <v>0.98443000343954956</v>
      </c>
      <c r="U83" s="19">
        <v>0.27301525428723505</v>
      </c>
      <c r="V83" s="19">
        <v>0.22492090587512886</v>
      </c>
      <c r="W83" s="3" t="s">
        <v>146</v>
      </c>
      <c r="X83" s="7" t="s">
        <v>187</v>
      </c>
    </row>
    <row r="84" spans="1:24" ht="14.4" x14ac:dyDescent="0.25">
      <c r="A84" s="3">
        <v>83</v>
      </c>
      <c r="B84" s="3" t="s">
        <v>65</v>
      </c>
      <c r="C84" s="3" t="s">
        <v>204</v>
      </c>
      <c r="D84" s="3" t="s">
        <v>171</v>
      </c>
      <c r="E84" s="3">
        <v>6.9</v>
      </c>
      <c r="F84" s="5">
        <v>9.1999999999999993</v>
      </c>
      <c r="G84" s="5">
        <v>10.9</v>
      </c>
      <c r="H84" s="4">
        <v>0.36</v>
      </c>
      <c r="I84" s="6">
        <v>4</v>
      </c>
      <c r="J84" s="6">
        <v>54</v>
      </c>
      <c r="K84" s="5" t="s">
        <v>408</v>
      </c>
      <c r="L84" s="5">
        <v>10.388460826474502</v>
      </c>
      <c r="M84" s="6">
        <v>187.16785666657421</v>
      </c>
      <c r="N84" s="5">
        <v>33.799999999999997</v>
      </c>
      <c r="O84" s="5">
        <v>1.5</v>
      </c>
      <c r="P84" s="5">
        <v>2.1</v>
      </c>
      <c r="Q84" s="5" t="s">
        <v>308</v>
      </c>
      <c r="R84" s="5" t="s">
        <v>308</v>
      </c>
      <c r="S84" s="19">
        <v>1.2138278263862547</v>
      </c>
      <c r="T84" s="19">
        <v>0.98443000343954956</v>
      </c>
      <c r="U84" s="19">
        <v>0.26852221478435712</v>
      </c>
      <c r="V84" s="19">
        <v>0.22121935990196198</v>
      </c>
      <c r="W84" s="3" t="s">
        <v>146</v>
      </c>
      <c r="X84" s="7" t="s">
        <v>187</v>
      </c>
    </row>
    <row r="85" spans="1:24" ht="14.4" x14ac:dyDescent="0.25">
      <c r="A85" s="3">
        <v>84</v>
      </c>
      <c r="B85" s="3" t="s">
        <v>65</v>
      </c>
      <c r="C85" s="3" t="s">
        <v>204</v>
      </c>
      <c r="D85" s="3" t="s">
        <v>172</v>
      </c>
      <c r="E85" s="3">
        <v>6.9</v>
      </c>
      <c r="F85" s="5">
        <v>9.1999999999999993</v>
      </c>
      <c r="G85" s="5">
        <v>10.9</v>
      </c>
      <c r="H85" s="4">
        <v>0.36</v>
      </c>
      <c r="I85" s="6">
        <v>4</v>
      </c>
      <c r="J85" s="6">
        <v>54</v>
      </c>
      <c r="K85" s="5" t="s">
        <v>408</v>
      </c>
      <c r="L85" s="5">
        <v>9.7591090206680544</v>
      </c>
      <c r="M85" s="6">
        <v>167.37019733172897</v>
      </c>
      <c r="N85" s="5">
        <v>38.299999999999997</v>
      </c>
      <c r="O85" s="5">
        <v>1.7</v>
      </c>
      <c r="P85" s="5">
        <v>2.2999999999999998</v>
      </c>
      <c r="Q85" s="5" t="s">
        <v>308</v>
      </c>
      <c r="R85" s="5" t="s">
        <v>308</v>
      </c>
      <c r="S85" s="19">
        <v>1.2138278263862547</v>
      </c>
      <c r="T85" s="19">
        <v>0.98194556623209983</v>
      </c>
      <c r="U85" s="19">
        <v>0.25977203305944863</v>
      </c>
      <c r="V85" s="19">
        <v>0.21401060958771101</v>
      </c>
      <c r="W85" s="3" t="s">
        <v>146</v>
      </c>
      <c r="X85" s="7" t="s">
        <v>187</v>
      </c>
    </row>
    <row r="86" spans="1:24" ht="14.4" x14ac:dyDescent="0.25">
      <c r="A86" s="3">
        <v>85</v>
      </c>
      <c r="B86" s="3" t="s">
        <v>65</v>
      </c>
      <c r="C86" s="3" t="s">
        <v>204</v>
      </c>
      <c r="D86" s="3" t="s">
        <v>173</v>
      </c>
      <c r="E86" s="3">
        <v>6.9</v>
      </c>
      <c r="F86" s="5">
        <v>9.1999999999999993</v>
      </c>
      <c r="G86" s="5">
        <v>10.9</v>
      </c>
      <c r="H86" s="4">
        <v>0.36</v>
      </c>
      <c r="I86" s="6">
        <v>4</v>
      </c>
      <c r="J86" s="6">
        <v>54</v>
      </c>
      <c r="K86" s="5" t="s">
        <v>408</v>
      </c>
      <c r="L86" s="5">
        <v>9.6002045719730571</v>
      </c>
      <c r="M86" s="6">
        <v>187.66394971472252</v>
      </c>
      <c r="N86" s="5">
        <v>46.8</v>
      </c>
      <c r="O86" s="5">
        <v>1.5</v>
      </c>
      <c r="P86" s="5">
        <v>3.4</v>
      </c>
      <c r="Q86" s="5" t="s">
        <v>308</v>
      </c>
      <c r="R86" s="5" t="s">
        <v>308</v>
      </c>
      <c r="S86" s="19">
        <v>1.2138278263862547</v>
      </c>
      <c r="T86" s="19">
        <v>0.96735626162869692</v>
      </c>
      <c r="U86" s="19">
        <v>0.31293975063688345</v>
      </c>
      <c r="V86" s="19">
        <v>0.2578123056945823</v>
      </c>
      <c r="W86" s="3" t="s">
        <v>146</v>
      </c>
      <c r="X86" s="7" t="s">
        <v>187</v>
      </c>
    </row>
    <row r="87" spans="1:24" ht="14.4" x14ac:dyDescent="0.25">
      <c r="A87" s="3">
        <v>86</v>
      </c>
      <c r="B87" s="3" t="s">
        <v>68</v>
      </c>
      <c r="C87" s="3" t="s">
        <v>204</v>
      </c>
      <c r="D87" s="3" t="s">
        <v>174</v>
      </c>
      <c r="E87" s="3">
        <v>6.9</v>
      </c>
      <c r="F87" s="5">
        <v>9.1999999999999993</v>
      </c>
      <c r="G87" s="5">
        <v>10.9</v>
      </c>
      <c r="H87" s="4">
        <v>0.35</v>
      </c>
      <c r="I87" s="6">
        <v>2</v>
      </c>
      <c r="J87" s="6" t="s">
        <v>409</v>
      </c>
      <c r="K87" s="5">
        <v>5.4</v>
      </c>
      <c r="L87" s="5">
        <v>8.1009258730098246</v>
      </c>
      <c r="M87" s="6">
        <v>136.19654938366793</v>
      </c>
      <c r="N87" s="5">
        <v>38.6</v>
      </c>
      <c r="O87" s="5">
        <v>1.65</v>
      </c>
      <c r="P87" s="5">
        <f>(1.8+3.6)/2</f>
        <v>2.7</v>
      </c>
      <c r="Q87" s="5" t="s">
        <v>308</v>
      </c>
      <c r="R87" s="5" t="s">
        <v>308</v>
      </c>
      <c r="S87" s="19">
        <v>1.2138278263862547</v>
      </c>
      <c r="T87" s="19">
        <v>0.97681797446818519</v>
      </c>
      <c r="U87" s="19">
        <v>0.27576760808998524</v>
      </c>
      <c r="V87" s="19">
        <v>0.22718840522134531</v>
      </c>
      <c r="W87" s="3" t="s">
        <v>146</v>
      </c>
      <c r="X87" s="7" t="s">
        <v>191</v>
      </c>
    </row>
    <row r="88" spans="1:24" ht="14.4" x14ac:dyDescent="0.25">
      <c r="A88" s="3">
        <v>87</v>
      </c>
      <c r="B88" s="3" t="s">
        <v>65</v>
      </c>
      <c r="C88" s="3" t="s">
        <v>204</v>
      </c>
      <c r="D88" s="3" t="s">
        <v>175</v>
      </c>
      <c r="E88" s="3">
        <v>6.9</v>
      </c>
      <c r="F88" s="5">
        <v>9.1999999999999993</v>
      </c>
      <c r="G88" s="5">
        <v>10.9</v>
      </c>
      <c r="H88" s="4">
        <v>0.35</v>
      </c>
      <c r="I88" s="6">
        <v>3</v>
      </c>
      <c r="J88" s="6" t="s">
        <v>410</v>
      </c>
      <c r="K88" s="5">
        <v>9</v>
      </c>
      <c r="L88" s="5">
        <v>8.7746612955181256</v>
      </c>
      <c r="M88" s="6">
        <v>135.48683129220427</v>
      </c>
      <c r="N88" s="5">
        <v>32.9</v>
      </c>
      <c r="O88" s="5">
        <v>1.45</v>
      </c>
      <c r="P88" s="5">
        <f>(0.9+4.1)/2</f>
        <v>2.5</v>
      </c>
      <c r="Q88" s="5" t="s">
        <v>308</v>
      </c>
      <c r="R88" s="5" t="s">
        <v>308</v>
      </c>
      <c r="S88" s="19">
        <v>1.2138278263862547</v>
      </c>
      <c r="T88" s="19">
        <v>0.97940789642243586</v>
      </c>
      <c r="U88" s="19">
        <v>0.29054031055042151</v>
      </c>
      <c r="V88" s="19">
        <v>0.23935874943269594</v>
      </c>
      <c r="W88" s="3" t="s">
        <v>146</v>
      </c>
      <c r="X88" s="7" t="s">
        <v>191</v>
      </c>
    </row>
    <row r="89" spans="1:24" x14ac:dyDescent="0.25">
      <c r="A89" s="3">
        <v>88</v>
      </c>
      <c r="B89" s="3" t="s">
        <v>68</v>
      </c>
      <c r="C89" s="3" t="s">
        <v>204</v>
      </c>
      <c r="D89" s="3" t="s">
        <v>176</v>
      </c>
      <c r="E89" s="3">
        <v>6.9</v>
      </c>
      <c r="F89" s="5">
        <v>9.1999999999999993</v>
      </c>
      <c r="G89" s="5">
        <v>10.9</v>
      </c>
      <c r="H89" s="4">
        <v>0.35</v>
      </c>
      <c r="I89" s="6">
        <v>7</v>
      </c>
      <c r="J89" s="6">
        <v>72</v>
      </c>
      <c r="K89" s="5">
        <v>18</v>
      </c>
      <c r="L89" s="5">
        <v>9.5115061898733995</v>
      </c>
      <c r="M89" s="6">
        <v>154.92864073323176</v>
      </c>
      <c r="N89" s="5">
        <v>28</v>
      </c>
      <c r="O89" s="5">
        <v>1.35</v>
      </c>
      <c r="P89" s="5">
        <f>(0.8+3.1)/2</f>
        <v>1.9500000000000002</v>
      </c>
      <c r="Q89" s="5" t="s">
        <v>308</v>
      </c>
      <c r="R89" s="5" t="s">
        <v>308</v>
      </c>
      <c r="S89" s="19">
        <v>1.2138278263862547</v>
      </c>
      <c r="T89" s="19">
        <v>0.98625781647103195</v>
      </c>
      <c r="U89" s="19">
        <v>0.27004971837247443</v>
      </c>
      <c r="V89" s="19">
        <v>0.22247777856308704</v>
      </c>
      <c r="W89" s="3" t="s">
        <v>146</v>
      </c>
      <c r="X89" s="7" t="s">
        <v>190</v>
      </c>
    </row>
    <row r="90" spans="1:24" ht="14.4" x14ac:dyDescent="0.25">
      <c r="A90" s="3">
        <v>89</v>
      </c>
      <c r="B90" s="3" t="s">
        <v>65</v>
      </c>
      <c r="C90" s="3" t="s">
        <v>204</v>
      </c>
      <c r="D90" s="3" t="s">
        <v>177</v>
      </c>
      <c r="E90" s="3">
        <v>6.9</v>
      </c>
      <c r="F90" s="5">
        <v>9.1999999999999993</v>
      </c>
      <c r="G90" s="5">
        <v>10.9</v>
      </c>
      <c r="H90" s="4">
        <v>0.35</v>
      </c>
      <c r="I90" s="6">
        <v>1</v>
      </c>
      <c r="J90" s="6" t="s">
        <v>409</v>
      </c>
      <c r="K90" s="5">
        <v>5.6</v>
      </c>
      <c r="L90" s="5">
        <v>10.360299468873752</v>
      </c>
      <c r="M90" s="6">
        <v>146.82544443941759</v>
      </c>
      <c r="N90" s="5">
        <v>23.6</v>
      </c>
      <c r="O90" s="5">
        <v>1.1000000000000001</v>
      </c>
      <c r="P90" s="5">
        <f>(0.9+2.6)/2</f>
        <v>1.75</v>
      </c>
      <c r="Q90" s="5" t="s">
        <v>308</v>
      </c>
      <c r="R90" s="5" t="s">
        <v>308</v>
      </c>
      <c r="S90" s="19">
        <v>1.2138278263862547</v>
      </c>
      <c r="T90" s="19">
        <v>0.98864678495593716</v>
      </c>
      <c r="U90" s="19">
        <v>0.28591162319170638</v>
      </c>
      <c r="V90" s="19">
        <v>0.23554545132064375</v>
      </c>
      <c r="W90" s="3" t="s">
        <v>146</v>
      </c>
      <c r="X90" s="7" t="s">
        <v>190</v>
      </c>
    </row>
    <row r="91" spans="1:24" ht="14.4" x14ac:dyDescent="0.25">
      <c r="A91" s="3">
        <v>90</v>
      </c>
      <c r="B91" s="3" t="s">
        <v>68</v>
      </c>
      <c r="C91" s="3" t="s">
        <v>204</v>
      </c>
      <c r="D91" s="3" t="s">
        <v>178</v>
      </c>
      <c r="E91" s="3">
        <v>6.9</v>
      </c>
      <c r="F91" s="5">
        <v>9.1999999999999993</v>
      </c>
      <c r="G91" s="5">
        <v>10.9</v>
      </c>
      <c r="H91" s="4">
        <v>0.35</v>
      </c>
      <c r="I91" s="6">
        <v>2</v>
      </c>
      <c r="J91" s="6" t="s">
        <v>411</v>
      </c>
      <c r="K91" s="5">
        <v>12</v>
      </c>
      <c r="L91" s="5">
        <v>24.475494501257398</v>
      </c>
      <c r="M91" s="6">
        <v>277.79461381087157</v>
      </c>
      <c r="N91" s="5">
        <v>51.8</v>
      </c>
      <c r="O91" s="5">
        <v>1.65</v>
      </c>
      <c r="P91" s="5">
        <f>(3.6+5)/2</f>
        <v>4.3</v>
      </c>
      <c r="Q91" s="5" t="s">
        <v>308</v>
      </c>
      <c r="R91" s="5" t="s">
        <v>308</v>
      </c>
      <c r="S91" s="19">
        <v>1.2138278263862547</v>
      </c>
      <c r="T91" s="19">
        <v>0.95433981658850542</v>
      </c>
      <c r="U91" s="19">
        <v>0.32650673387134443</v>
      </c>
      <c r="V91" s="19">
        <v>0.26898933009585335</v>
      </c>
      <c r="W91" s="3" t="s">
        <v>147</v>
      </c>
      <c r="X91" s="7" t="s">
        <v>190</v>
      </c>
    </row>
    <row r="92" spans="1:24" ht="14.4" x14ac:dyDescent="0.25">
      <c r="A92" s="3">
        <v>91</v>
      </c>
      <c r="B92" s="3" t="s">
        <v>65</v>
      </c>
      <c r="C92" s="3" t="s">
        <v>204</v>
      </c>
      <c r="D92" s="3" t="s">
        <v>179</v>
      </c>
      <c r="E92" s="3">
        <v>6.9</v>
      </c>
      <c r="F92" s="5">
        <v>9.1999999999999993</v>
      </c>
      <c r="G92" s="5">
        <v>10.9</v>
      </c>
      <c r="H92" s="4">
        <v>0.35</v>
      </c>
      <c r="I92" s="6">
        <v>5</v>
      </c>
      <c r="J92" s="6" t="s">
        <v>412</v>
      </c>
      <c r="K92" s="5">
        <v>4.0999999999999996</v>
      </c>
      <c r="L92" s="5">
        <v>25.139440556360071</v>
      </c>
      <c r="M92" s="6">
        <v>260.08692133410648</v>
      </c>
      <c r="N92" s="5">
        <v>49.1</v>
      </c>
      <c r="O92" s="5">
        <v>1.45</v>
      </c>
      <c r="P92" s="5">
        <f>(4.1+5)/2</f>
        <v>4.55</v>
      </c>
      <c r="Q92" s="5" t="s">
        <v>308</v>
      </c>
      <c r="R92" s="5" t="s">
        <v>308</v>
      </c>
      <c r="S92" s="19">
        <v>1.2138278263862547</v>
      </c>
      <c r="T92" s="19">
        <v>0.95056597941455856</v>
      </c>
      <c r="U92" s="19">
        <v>0.34926523814914862</v>
      </c>
      <c r="V92" s="19">
        <v>0.28773869782583827</v>
      </c>
      <c r="W92" s="3" t="s">
        <v>147</v>
      </c>
      <c r="X92" s="7" t="s">
        <v>190</v>
      </c>
    </row>
    <row r="93" spans="1:24" ht="14.4" x14ac:dyDescent="0.25">
      <c r="A93" s="3">
        <v>92</v>
      </c>
      <c r="B93" s="3" t="s">
        <v>65</v>
      </c>
      <c r="C93" s="3" t="s">
        <v>204</v>
      </c>
      <c r="D93" s="3" t="s">
        <v>180</v>
      </c>
      <c r="E93" s="3">
        <v>6.9</v>
      </c>
      <c r="F93" s="5">
        <v>9.1999999999999993</v>
      </c>
      <c r="G93" s="5">
        <v>10.9</v>
      </c>
      <c r="H93" s="4">
        <v>0.35</v>
      </c>
      <c r="I93" s="6">
        <v>17</v>
      </c>
      <c r="J93" s="6">
        <v>54</v>
      </c>
      <c r="K93" s="5" t="s">
        <v>408</v>
      </c>
      <c r="L93" s="5">
        <v>25.888438695667844</v>
      </c>
      <c r="M93" s="6">
        <v>300.46844980639054</v>
      </c>
      <c r="N93" s="5">
        <v>46.3</v>
      </c>
      <c r="O93" s="5">
        <v>1.35</v>
      </c>
      <c r="P93" s="5">
        <f>(3.1+5.2)/2</f>
        <v>4.1500000000000004</v>
      </c>
      <c r="Q93" s="5" t="s">
        <v>308</v>
      </c>
      <c r="R93" s="5" t="s">
        <v>308</v>
      </c>
      <c r="S93" s="19">
        <v>1.2138278263862547</v>
      </c>
      <c r="T93" s="19">
        <v>0.95657213017604603</v>
      </c>
      <c r="U93" s="19">
        <v>0.34593615005761796</v>
      </c>
      <c r="V93" s="19">
        <v>0.28499606166347424</v>
      </c>
      <c r="W93" s="3" t="s">
        <v>147</v>
      </c>
      <c r="X93" s="7" t="s">
        <v>190</v>
      </c>
    </row>
    <row r="94" spans="1:24" ht="14.4" x14ac:dyDescent="0.25">
      <c r="A94" s="3">
        <v>93</v>
      </c>
      <c r="B94" s="3" t="s">
        <v>65</v>
      </c>
      <c r="C94" s="3" t="s">
        <v>204</v>
      </c>
      <c r="D94" s="3" t="s">
        <v>181</v>
      </c>
      <c r="E94" s="3">
        <v>6.9</v>
      </c>
      <c r="F94" s="5">
        <v>9.1999999999999993</v>
      </c>
      <c r="G94" s="5">
        <v>10.9</v>
      </c>
      <c r="H94" s="4">
        <v>0.35</v>
      </c>
      <c r="I94" s="6">
        <v>17</v>
      </c>
      <c r="J94" s="6">
        <v>54</v>
      </c>
      <c r="K94" s="5" t="s">
        <v>408</v>
      </c>
      <c r="L94" s="5">
        <v>21.504784498660531</v>
      </c>
      <c r="M94" s="6">
        <v>250.93500247863184</v>
      </c>
      <c r="N94" s="5">
        <v>67.099999999999994</v>
      </c>
      <c r="O94" s="5">
        <v>1.85</v>
      </c>
      <c r="P94" s="5">
        <f>(5.3+7)/2</f>
        <v>6.15</v>
      </c>
      <c r="Q94" s="5" t="s">
        <v>308</v>
      </c>
      <c r="R94" s="5" t="s">
        <v>308</v>
      </c>
      <c r="S94" s="19">
        <v>1.2138278263862547</v>
      </c>
      <c r="T94" s="19">
        <v>0.92497269840640484</v>
      </c>
      <c r="U94" s="19">
        <v>0.34214684974100701</v>
      </c>
      <c r="V94" s="19">
        <v>0.28187428422993799</v>
      </c>
      <c r="W94" s="3" t="s">
        <v>147</v>
      </c>
      <c r="X94" s="7" t="s">
        <v>190</v>
      </c>
    </row>
    <row r="95" spans="1:24" ht="14.4" x14ac:dyDescent="0.25">
      <c r="A95" s="3">
        <v>94</v>
      </c>
      <c r="B95" s="3" t="s">
        <v>65</v>
      </c>
      <c r="C95" s="3" t="s">
        <v>204</v>
      </c>
      <c r="D95" s="3" t="s">
        <v>182</v>
      </c>
      <c r="E95" s="3">
        <v>6.9</v>
      </c>
      <c r="F95" s="5">
        <v>9.1999999999999993</v>
      </c>
      <c r="G95" s="5">
        <v>10.9</v>
      </c>
      <c r="H95" s="4">
        <v>0.35</v>
      </c>
      <c r="I95" s="6">
        <v>3</v>
      </c>
      <c r="J95" s="6" t="s">
        <v>411</v>
      </c>
      <c r="K95" s="5">
        <v>12</v>
      </c>
      <c r="L95" s="5">
        <v>27.278992562992471</v>
      </c>
      <c r="M95" s="6">
        <v>322.25872828961633</v>
      </c>
      <c r="N95" s="5">
        <v>41.7</v>
      </c>
      <c r="O95" s="5">
        <v>1.1000000000000001</v>
      </c>
      <c r="P95" s="5">
        <f>(2.6+5.2)/2</f>
        <v>3.9000000000000004</v>
      </c>
      <c r="Q95" s="5" t="s">
        <v>308</v>
      </c>
      <c r="R95" s="5" t="s">
        <v>308</v>
      </c>
      <c r="S95" s="19">
        <v>1.2138278263862547</v>
      </c>
      <c r="T95" s="19">
        <v>0.96023785942771978</v>
      </c>
      <c r="U95" s="19">
        <v>0.36356631759171587</v>
      </c>
      <c r="V95" s="19">
        <v>0.29952050009770054</v>
      </c>
      <c r="W95" s="3" t="s">
        <v>147</v>
      </c>
      <c r="X95" s="7" t="s">
        <v>190</v>
      </c>
    </row>
    <row r="96" spans="1:24" ht="14.4" x14ac:dyDescent="0.25">
      <c r="A96" s="3">
        <v>95</v>
      </c>
      <c r="B96" s="3" t="s">
        <v>65</v>
      </c>
      <c r="C96" s="3" t="s">
        <v>204</v>
      </c>
      <c r="D96" s="3" t="s">
        <v>237</v>
      </c>
      <c r="E96" s="3">
        <v>6.9</v>
      </c>
      <c r="F96" s="5">
        <v>14.2</v>
      </c>
      <c r="G96" s="5">
        <v>10.9</v>
      </c>
      <c r="H96" s="4">
        <v>0.6</v>
      </c>
      <c r="I96" s="6">
        <v>12</v>
      </c>
      <c r="J96" s="6" t="s">
        <v>413</v>
      </c>
      <c r="K96" s="5">
        <v>17</v>
      </c>
      <c r="L96" s="5">
        <v>27.395360870066728</v>
      </c>
      <c r="M96" s="6">
        <v>275.09501488434194</v>
      </c>
      <c r="N96" s="5">
        <v>17</v>
      </c>
      <c r="O96" s="5">
        <v>1</v>
      </c>
      <c r="P96" s="5">
        <v>1.1299999999999999</v>
      </c>
      <c r="Q96" s="5" t="s">
        <v>69</v>
      </c>
      <c r="R96" s="5" t="s">
        <v>69</v>
      </c>
      <c r="S96" s="19">
        <v>1.2138278263862547</v>
      </c>
      <c r="T96" s="19">
        <v>0.99569362362196023</v>
      </c>
      <c r="U96" s="19">
        <v>0.41344713465573052</v>
      </c>
      <c r="V96" s="19">
        <v>0.34061431585946078</v>
      </c>
      <c r="W96" s="3" t="s">
        <v>146</v>
      </c>
      <c r="X96" s="7" t="s">
        <v>302</v>
      </c>
    </row>
    <row r="97" spans="1:24" ht="14.4" x14ac:dyDescent="0.25">
      <c r="A97" s="3">
        <v>96</v>
      </c>
      <c r="B97" s="3" t="s">
        <v>65</v>
      </c>
      <c r="C97" s="3" t="s">
        <v>204</v>
      </c>
      <c r="D97" s="3" t="s">
        <v>238</v>
      </c>
      <c r="E97" s="3">
        <v>6.9</v>
      </c>
      <c r="F97" s="5">
        <v>14.2</v>
      </c>
      <c r="G97" s="5">
        <v>10.9</v>
      </c>
      <c r="H97" s="4">
        <v>0.35</v>
      </c>
      <c r="I97" s="6">
        <v>2</v>
      </c>
      <c r="J97" s="6" t="s">
        <v>414</v>
      </c>
      <c r="K97" s="5">
        <v>5.2</v>
      </c>
      <c r="L97" s="5">
        <v>13.107149066667695</v>
      </c>
      <c r="M97" s="6">
        <v>202.51562384796307</v>
      </c>
      <c r="N97" s="5">
        <v>36.6</v>
      </c>
      <c r="O97" s="5">
        <v>1.52</v>
      </c>
      <c r="P97" s="5">
        <v>3.35</v>
      </c>
      <c r="Q97" s="5" t="s">
        <v>69</v>
      </c>
      <c r="R97" s="5" t="s">
        <v>69</v>
      </c>
      <c r="S97" s="19">
        <v>1.2138278263862547</v>
      </c>
      <c r="T97" s="19">
        <v>0.96805198925563507</v>
      </c>
      <c r="U97" s="19">
        <v>0.32794083611429792</v>
      </c>
      <c r="V97" s="19">
        <v>0.27017080098635271</v>
      </c>
      <c r="W97" s="3" t="s">
        <v>146</v>
      </c>
      <c r="X97" s="7" t="s">
        <v>302</v>
      </c>
    </row>
    <row r="98" spans="1:24" ht="14.4" x14ac:dyDescent="0.25">
      <c r="A98" s="3">
        <v>97</v>
      </c>
      <c r="B98" s="3" t="s">
        <v>65</v>
      </c>
      <c r="C98" s="3" t="s">
        <v>204</v>
      </c>
      <c r="D98" s="3" t="s">
        <v>239</v>
      </c>
      <c r="E98" s="3">
        <v>6.9</v>
      </c>
      <c r="F98" s="5">
        <v>14.2</v>
      </c>
      <c r="G98" s="5">
        <v>10.9</v>
      </c>
      <c r="H98" s="4">
        <v>0.6</v>
      </c>
      <c r="I98" s="6">
        <v>24</v>
      </c>
      <c r="J98" s="6" t="s">
        <v>415</v>
      </c>
      <c r="K98" s="5">
        <v>3</v>
      </c>
      <c r="L98" s="5">
        <v>4.9916182990928535</v>
      </c>
      <c r="M98" s="6">
        <v>147.8392542042078</v>
      </c>
      <c r="N98" s="5">
        <v>119.3</v>
      </c>
      <c r="O98" s="5">
        <v>7</v>
      </c>
      <c r="P98" s="5">
        <v>8.08</v>
      </c>
      <c r="Q98" s="5" t="s">
        <v>69</v>
      </c>
      <c r="R98" s="5" t="s">
        <v>69</v>
      </c>
      <c r="S98" s="19">
        <v>1.2138278263862547</v>
      </c>
      <c r="T98" s="19">
        <v>0.89139549029325571</v>
      </c>
      <c r="U98" s="19">
        <v>0.37824159689543335</v>
      </c>
      <c r="V98" s="19">
        <v>0.31161058320891738</v>
      </c>
      <c r="W98" s="3" t="s">
        <v>146</v>
      </c>
      <c r="X98" s="7" t="s">
        <v>302</v>
      </c>
    </row>
    <row r="99" spans="1:24" ht="14.4" x14ac:dyDescent="0.25">
      <c r="A99" s="3">
        <v>98</v>
      </c>
      <c r="B99" s="3" t="s">
        <v>65</v>
      </c>
      <c r="C99" s="3" t="s">
        <v>204</v>
      </c>
      <c r="D99" s="3" t="s">
        <v>240</v>
      </c>
      <c r="E99" s="3">
        <v>6.9</v>
      </c>
      <c r="F99" s="5">
        <v>14.2</v>
      </c>
      <c r="G99" s="5">
        <v>10.9</v>
      </c>
      <c r="H99" s="4">
        <v>0.6</v>
      </c>
      <c r="I99" s="6">
        <v>20</v>
      </c>
      <c r="J99" s="6" t="s">
        <v>416</v>
      </c>
      <c r="K99" s="5">
        <v>3.6</v>
      </c>
      <c r="L99" s="5">
        <v>4.9288964348593653</v>
      </c>
      <c r="M99" s="6">
        <v>151.54042647285135</v>
      </c>
      <c r="N99" s="5">
        <v>180.2</v>
      </c>
      <c r="O99" s="5">
        <v>9.36</v>
      </c>
      <c r="P99" s="5">
        <v>11.43</v>
      </c>
      <c r="Q99" s="5" t="s">
        <v>69</v>
      </c>
      <c r="R99" s="5" t="s">
        <v>69</v>
      </c>
      <c r="S99" s="19">
        <v>1.2138278263862547</v>
      </c>
      <c r="T99" s="19">
        <v>0.82898508504677337</v>
      </c>
      <c r="U99" s="19">
        <v>0.35972524264834882</v>
      </c>
      <c r="V99" s="19">
        <v>0.29635606865209552</v>
      </c>
      <c r="W99" s="3" t="s">
        <v>146</v>
      </c>
      <c r="X99" s="7" t="s">
        <v>302</v>
      </c>
    </row>
    <row r="100" spans="1:24" ht="14.4" x14ac:dyDescent="0.25">
      <c r="A100" s="3">
        <v>99</v>
      </c>
      <c r="B100" s="3" t="s">
        <v>65</v>
      </c>
      <c r="C100" s="3" t="s">
        <v>204</v>
      </c>
      <c r="D100" s="3" t="s">
        <v>241</v>
      </c>
      <c r="E100" s="3">
        <v>6.9</v>
      </c>
      <c r="F100" s="5">
        <v>14.2</v>
      </c>
      <c r="G100" s="5">
        <v>10.9</v>
      </c>
      <c r="H100" s="4">
        <v>0.5</v>
      </c>
      <c r="I100" s="6">
        <v>21</v>
      </c>
      <c r="J100" s="6" t="s">
        <v>417</v>
      </c>
      <c r="K100" s="5">
        <v>10</v>
      </c>
      <c r="L100" s="5">
        <v>19.571498188136509</v>
      </c>
      <c r="M100" s="6">
        <v>250.23796706835532</v>
      </c>
      <c r="N100" s="5">
        <v>37.4</v>
      </c>
      <c r="O100" s="5">
        <v>0.8</v>
      </c>
      <c r="P100" s="5">
        <f>(1.8+4)/2</f>
        <v>2.9</v>
      </c>
      <c r="Q100" s="5" t="s">
        <v>308</v>
      </c>
      <c r="R100" s="5" t="s">
        <v>308</v>
      </c>
      <c r="S100" s="19">
        <v>1.2138278263862547</v>
      </c>
      <c r="T100" s="19">
        <v>0.9741767958407852</v>
      </c>
      <c r="U100" s="19">
        <v>0.49353515612816246</v>
      </c>
      <c r="V100" s="19">
        <v>0.40659403697927221</v>
      </c>
      <c r="W100" s="3" t="s">
        <v>146</v>
      </c>
      <c r="X100" s="7" t="s">
        <v>190</v>
      </c>
    </row>
    <row r="101" spans="1:24" ht="14.4" x14ac:dyDescent="0.25">
      <c r="A101" s="3">
        <v>100</v>
      </c>
      <c r="B101" s="3" t="s">
        <v>65</v>
      </c>
      <c r="C101" s="3" t="s">
        <v>204</v>
      </c>
      <c r="D101" s="3" t="s">
        <v>242</v>
      </c>
      <c r="E101" s="3">
        <v>6.9</v>
      </c>
      <c r="F101" s="5">
        <v>14.2</v>
      </c>
      <c r="G101" s="5">
        <v>10.9</v>
      </c>
      <c r="H101" s="4">
        <v>0.5</v>
      </c>
      <c r="I101" s="6">
        <v>15</v>
      </c>
      <c r="J101" s="6" t="s">
        <v>418</v>
      </c>
      <c r="K101" s="5">
        <v>34</v>
      </c>
      <c r="L101" s="5">
        <v>15.76414905503484</v>
      </c>
      <c r="M101" s="6">
        <v>240.34259402495056</v>
      </c>
      <c r="N101" s="5">
        <v>70.7</v>
      </c>
      <c r="O101" s="5">
        <v>0.8</v>
      </c>
      <c r="P101" s="5">
        <f>(5.9+6.2)/2</f>
        <v>6.0500000000000007</v>
      </c>
      <c r="Q101" s="5" t="s">
        <v>308</v>
      </c>
      <c r="R101" s="5" t="s">
        <v>308</v>
      </c>
      <c r="S101" s="19">
        <v>1.2138278263862547</v>
      </c>
      <c r="T101" s="19">
        <v>0.92663911422006473</v>
      </c>
      <c r="U101" s="19">
        <v>0.52138195139567434</v>
      </c>
      <c r="V101" s="19">
        <v>0.42953534270828642</v>
      </c>
      <c r="W101" s="3" t="s">
        <v>147</v>
      </c>
      <c r="X101" s="7" t="s">
        <v>190</v>
      </c>
    </row>
    <row r="102" spans="1:24" ht="14.4" x14ac:dyDescent="0.25">
      <c r="A102" s="3">
        <v>101</v>
      </c>
      <c r="B102" s="3" t="s">
        <v>65</v>
      </c>
      <c r="C102" s="3" t="s">
        <v>204</v>
      </c>
      <c r="D102" s="3" t="s">
        <v>243</v>
      </c>
      <c r="E102" s="3">
        <v>6.9</v>
      </c>
      <c r="F102" s="5">
        <v>14.2</v>
      </c>
      <c r="G102" s="5">
        <v>10.9</v>
      </c>
      <c r="H102" s="4">
        <v>0.5</v>
      </c>
      <c r="I102" s="6">
        <v>30</v>
      </c>
      <c r="J102" s="6" t="s">
        <v>419</v>
      </c>
      <c r="K102" s="5">
        <v>2</v>
      </c>
      <c r="L102" s="5">
        <v>11.837956096653137</v>
      </c>
      <c r="M102" s="6">
        <v>190.59738414804502</v>
      </c>
      <c r="N102" s="5">
        <v>54.2</v>
      </c>
      <c r="O102" s="5">
        <v>2.4</v>
      </c>
      <c r="P102" s="5">
        <f>(2.4+4.3)/2</f>
        <v>3.3499999999999996</v>
      </c>
      <c r="Q102" s="5" t="s">
        <v>69</v>
      </c>
      <c r="R102" s="5" t="s">
        <v>69</v>
      </c>
      <c r="S102" s="19">
        <v>1.2138278263862547</v>
      </c>
      <c r="T102" s="19">
        <v>0.96805198925563507</v>
      </c>
      <c r="U102" s="19">
        <v>0.36685955459982927</v>
      </c>
      <c r="V102" s="19">
        <v>0.30223360070103561</v>
      </c>
      <c r="W102" s="3" t="s">
        <v>146</v>
      </c>
      <c r="X102" s="7" t="s">
        <v>190</v>
      </c>
    </row>
    <row r="103" spans="1:24" ht="14.4" x14ac:dyDescent="0.25">
      <c r="A103" s="3">
        <v>102</v>
      </c>
      <c r="B103" s="3" t="s">
        <v>65</v>
      </c>
      <c r="C103" s="3" t="s">
        <v>204</v>
      </c>
      <c r="D103" s="3" t="s">
        <v>244</v>
      </c>
      <c r="E103" s="3">
        <v>6.9</v>
      </c>
      <c r="F103" s="5">
        <v>14.2</v>
      </c>
      <c r="G103" s="5">
        <v>10.9</v>
      </c>
      <c r="H103" s="4">
        <v>0.5</v>
      </c>
      <c r="I103" s="6">
        <v>21</v>
      </c>
      <c r="J103" s="6" t="s">
        <v>420</v>
      </c>
      <c r="K103" s="5">
        <v>13</v>
      </c>
      <c r="L103" s="5">
        <v>5.5460492408429554</v>
      </c>
      <c r="M103" s="6">
        <v>148.10530129550341</v>
      </c>
      <c r="N103" s="5">
        <v>131</v>
      </c>
      <c r="O103" s="5">
        <v>6.7</v>
      </c>
      <c r="P103" s="5">
        <f>(6.7+7.8)/2</f>
        <v>7.25</v>
      </c>
      <c r="Q103" s="5" t="s">
        <v>69</v>
      </c>
      <c r="R103" s="5" t="s">
        <v>69</v>
      </c>
      <c r="S103" s="19">
        <v>1.2138278263862547</v>
      </c>
      <c r="T103" s="19">
        <v>0.90613895453168847</v>
      </c>
      <c r="U103" s="19">
        <v>0.30618504444538314</v>
      </c>
      <c r="V103" s="19">
        <v>0.25224750808106072</v>
      </c>
      <c r="W103" s="3" t="s">
        <v>146</v>
      </c>
      <c r="X103" s="7" t="s">
        <v>192</v>
      </c>
    </row>
    <row r="104" spans="1:24" s="24" customFormat="1" x14ac:dyDescent="0.25">
      <c r="A104" s="3">
        <v>103</v>
      </c>
      <c r="B104" s="3" t="s">
        <v>65</v>
      </c>
      <c r="C104" s="3" t="s">
        <v>204</v>
      </c>
      <c r="D104" s="3" t="s">
        <v>194</v>
      </c>
      <c r="E104" s="3">
        <v>6.9</v>
      </c>
      <c r="F104" s="5">
        <v>14.2</v>
      </c>
      <c r="G104" s="5">
        <v>10.9</v>
      </c>
      <c r="H104" s="4">
        <v>0.5</v>
      </c>
      <c r="I104" s="6">
        <v>20</v>
      </c>
      <c r="J104" s="6">
        <v>40</v>
      </c>
      <c r="K104" s="5">
        <v>3</v>
      </c>
      <c r="L104" s="5">
        <v>16.899603496756573</v>
      </c>
      <c r="M104" s="6">
        <v>215.83058745559555</v>
      </c>
      <c r="N104" s="5">
        <v>29.1</v>
      </c>
      <c r="O104" s="5">
        <v>0.8</v>
      </c>
      <c r="P104" s="5">
        <f>(1.6+3.2)/2</f>
        <v>2.4000000000000004</v>
      </c>
      <c r="Q104" s="5">
        <v>0.8</v>
      </c>
      <c r="R104" s="5">
        <f>O104-Q104</f>
        <v>0</v>
      </c>
      <c r="S104" s="19">
        <v>1.2138278263862547</v>
      </c>
      <c r="T104" s="19">
        <v>0.98068332448373408</v>
      </c>
      <c r="U104" s="19">
        <v>0.48191654777035725</v>
      </c>
      <c r="V104" s="19">
        <v>0.39702216187043116</v>
      </c>
      <c r="W104" s="3" t="s">
        <v>146</v>
      </c>
      <c r="X104" s="7" t="s">
        <v>303</v>
      </c>
    </row>
    <row r="105" spans="1:24" s="24" customFormat="1" ht="14.4" x14ac:dyDescent="0.25">
      <c r="A105" s="3">
        <v>104</v>
      </c>
      <c r="B105" s="3" t="s">
        <v>65</v>
      </c>
      <c r="C105" s="3" t="s">
        <v>204</v>
      </c>
      <c r="D105" s="3" t="s">
        <v>183</v>
      </c>
      <c r="E105" s="3">
        <v>6.9</v>
      </c>
      <c r="F105" s="5">
        <v>14.2</v>
      </c>
      <c r="G105" s="5">
        <v>10.9</v>
      </c>
      <c r="H105" s="4">
        <v>0.5</v>
      </c>
      <c r="I105" s="6">
        <v>30</v>
      </c>
      <c r="J105" s="6" t="s">
        <v>421</v>
      </c>
      <c r="K105" s="5">
        <v>2.2999999999999998</v>
      </c>
      <c r="L105" s="5">
        <v>13.367051251612935</v>
      </c>
      <c r="M105" s="6">
        <v>200.6426770422176</v>
      </c>
      <c r="N105" s="5">
        <v>51</v>
      </c>
      <c r="O105" s="5">
        <v>2.4</v>
      </c>
      <c r="P105" s="5">
        <v>3.35</v>
      </c>
      <c r="Q105" s="5">
        <v>1</v>
      </c>
      <c r="R105" s="5">
        <f>O105-Q105</f>
        <v>1.4</v>
      </c>
      <c r="S105" s="19">
        <v>1.2138278263862547</v>
      </c>
      <c r="T105" s="19">
        <v>0.96805198925563507</v>
      </c>
      <c r="U105" s="19">
        <v>0.37013752530362515</v>
      </c>
      <c r="V105" s="19">
        <v>0.3049341243111714</v>
      </c>
      <c r="W105" s="3" t="s">
        <v>146</v>
      </c>
      <c r="X105" s="7" t="s">
        <v>303</v>
      </c>
    </row>
    <row r="106" spans="1:24" s="24" customFormat="1" ht="14.4" x14ac:dyDescent="0.25">
      <c r="A106" s="3">
        <v>105</v>
      </c>
      <c r="B106" s="3" t="s">
        <v>65</v>
      </c>
      <c r="C106" s="3" t="s">
        <v>204</v>
      </c>
      <c r="D106" s="3" t="s">
        <v>184</v>
      </c>
      <c r="E106" s="3">
        <v>6.9</v>
      </c>
      <c r="F106" s="5">
        <v>14.2</v>
      </c>
      <c r="G106" s="5">
        <v>10.9</v>
      </c>
      <c r="H106" s="4">
        <v>0.5</v>
      </c>
      <c r="I106" s="6">
        <v>20</v>
      </c>
      <c r="J106" s="6" t="s">
        <v>420</v>
      </c>
      <c r="K106" s="5">
        <v>13</v>
      </c>
      <c r="L106" s="5">
        <v>6.4247058643985238</v>
      </c>
      <c r="M106" s="6">
        <v>158.2641523201232</v>
      </c>
      <c r="N106" s="5">
        <v>124</v>
      </c>
      <c r="O106" s="5">
        <v>6.8</v>
      </c>
      <c r="P106" s="5">
        <v>7.3</v>
      </c>
      <c r="Q106" s="5">
        <v>4.5999999999999996</v>
      </c>
      <c r="R106" s="5">
        <f>O106-Q106</f>
        <v>2.2000000000000002</v>
      </c>
      <c r="S106" s="19">
        <v>1.2138278263862547</v>
      </c>
      <c r="T106" s="19">
        <v>0.90526268252925457</v>
      </c>
      <c r="U106" s="19">
        <v>0.30607369326644357</v>
      </c>
      <c r="V106" s="19">
        <v>0.25215577251814231</v>
      </c>
      <c r="W106" s="3" t="s">
        <v>146</v>
      </c>
      <c r="X106" s="7" t="s">
        <v>303</v>
      </c>
    </row>
    <row r="107" spans="1:24" x14ac:dyDescent="0.25">
      <c r="A107" s="3">
        <v>106</v>
      </c>
      <c r="B107" s="3" t="s">
        <v>65</v>
      </c>
      <c r="C107" s="3" t="s">
        <v>204</v>
      </c>
      <c r="D107" s="3" t="s">
        <v>185</v>
      </c>
      <c r="E107" s="3">
        <v>6.9</v>
      </c>
      <c r="F107" s="5">
        <v>13</v>
      </c>
      <c r="G107" s="5">
        <v>10.9</v>
      </c>
      <c r="H107" s="4">
        <v>0.5</v>
      </c>
      <c r="I107" s="6">
        <v>10</v>
      </c>
      <c r="J107" s="6">
        <v>61</v>
      </c>
      <c r="K107" s="5">
        <v>11</v>
      </c>
      <c r="L107" s="5">
        <v>19.342261422157364</v>
      </c>
      <c r="M107" s="6">
        <v>240.03499881674986</v>
      </c>
      <c r="N107" s="5">
        <v>39</v>
      </c>
      <c r="O107" s="5">
        <v>0.8</v>
      </c>
      <c r="P107" s="5">
        <f>(2.2+3.5)/2</f>
        <v>2.85</v>
      </c>
      <c r="Q107" s="5" t="s">
        <v>308</v>
      </c>
      <c r="R107" s="5" t="s">
        <v>308</v>
      </c>
      <c r="S107" s="19">
        <v>1.2138278263862547</v>
      </c>
      <c r="T107" s="19">
        <v>0.97484184082548608</v>
      </c>
      <c r="U107" s="19">
        <v>0.48660855221205518</v>
      </c>
      <c r="V107" s="19">
        <v>0.40088762313248405</v>
      </c>
      <c r="W107" s="3" t="s">
        <v>146</v>
      </c>
      <c r="X107" s="7" t="s">
        <v>189</v>
      </c>
    </row>
    <row r="108" spans="1:24" x14ac:dyDescent="0.25">
      <c r="A108" s="3">
        <v>107</v>
      </c>
      <c r="B108" s="3" t="s">
        <v>65</v>
      </c>
      <c r="C108" s="3" t="s">
        <v>204</v>
      </c>
      <c r="D108" s="3" t="s">
        <v>298</v>
      </c>
      <c r="E108" s="3">
        <v>6.9</v>
      </c>
      <c r="F108" s="5">
        <v>13</v>
      </c>
      <c r="G108" s="5">
        <v>10.9</v>
      </c>
      <c r="H108" s="4">
        <v>0.5</v>
      </c>
      <c r="I108" s="6">
        <v>10</v>
      </c>
      <c r="J108" s="6">
        <v>61</v>
      </c>
      <c r="K108" s="5">
        <v>11</v>
      </c>
      <c r="L108" s="5">
        <v>14.619590345662905</v>
      </c>
      <c r="M108" s="6">
        <v>209.72088510149817</v>
      </c>
      <c r="N108" s="5">
        <v>38.4</v>
      </c>
      <c r="O108" s="5">
        <v>0.8</v>
      </c>
      <c r="P108" s="5">
        <f>(2.2+3.5)/2</f>
        <v>2.85</v>
      </c>
      <c r="Q108" s="5" t="s">
        <v>309</v>
      </c>
      <c r="R108" s="5" t="s">
        <v>310</v>
      </c>
      <c r="S108" s="19">
        <v>1.2138278263862547</v>
      </c>
      <c r="T108" s="19">
        <v>0.97484184082548608</v>
      </c>
      <c r="U108" s="19">
        <v>0.45708404541830405</v>
      </c>
      <c r="V108" s="19">
        <v>0.37656415142426825</v>
      </c>
      <c r="W108" s="3" t="s">
        <v>146</v>
      </c>
      <c r="X108" s="7" t="s">
        <v>189</v>
      </c>
    </row>
    <row r="109" spans="1:24" x14ac:dyDescent="0.25">
      <c r="A109" s="3">
        <v>108</v>
      </c>
      <c r="B109" s="3" t="s">
        <v>65</v>
      </c>
      <c r="C109" s="3" t="s">
        <v>204</v>
      </c>
      <c r="D109" s="3" t="s">
        <v>297</v>
      </c>
      <c r="E109" s="3">
        <v>6.9</v>
      </c>
      <c r="F109" s="5">
        <v>13</v>
      </c>
      <c r="G109" s="5">
        <v>10.9</v>
      </c>
      <c r="H109" s="4">
        <v>0.5</v>
      </c>
      <c r="I109" s="6">
        <v>10</v>
      </c>
      <c r="J109" s="6">
        <v>61</v>
      </c>
      <c r="K109" s="5">
        <v>11</v>
      </c>
      <c r="L109" s="5">
        <v>20.562416272485173</v>
      </c>
      <c r="M109" s="6">
        <v>246.53927029165709</v>
      </c>
      <c r="N109" s="5">
        <v>40.5</v>
      </c>
      <c r="O109" s="5">
        <v>0.8</v>
      </c>
      <c r="P109" s="5">
        <f>(2.2+3.5)/2</f>
        <v>2.85</v>
      </c>
      <c r="Q109" s="5" t="s">
        <v>308</v>
      </c>
      <c r="R109" s="5" t="s">
        <v>308</v>
      </c>
      <c r="S109" s="19">
        <v>1.2138278263862547</v>
      </c>
      <c r="T109" s="19">
        <v>0.97484184082548608</v>
      </c>
      <c r="U109" s="19">
        <v>0.46858601324123833</v>
      </c>
      <c r="V109" s="19">
        <v>0.38603993338683651</v>
      </c>
      <c r="W109" s="3" t="s">
        <v>146</v>
      </c>
      <c r="X109" s="7" t="s">
        <v>189</v>
      </c>
    </row>
    <row r="110" spans="1:24" ht="14.4" x14ac:dyDescent="0.25">
      <c r="A110" s="3">
        <v>109</v>
      </c>
      <c r="B110" s="3" t="s">
        <v>70</v>
      </c>
      <c r="C110" s="3" t="s">
        <v>205</v>
      </c>
      <c r="D110" s="3" t="s">
        <v>293</v>
      </c>
      <c r="E110" s="3">
        <v>6.9</v>
      </c>
      <c r="F110" s="5">
        <v>30.5</v>
      </c>
      <c r="G110" s="5" t="s">
        <v>422</v>
      </c>
      <c r="H110" s="4">
        <v>0.5</v>
      </c>
      <c r="I110" s="6">
        <v>18</v>
      </c>
      <c r="J110" s="6">
        <v>40</v>
      </c>
      <c r="K110" s="5" t="s">
        <v>384</v>
      </c>
      <c r="L110" s="5">
        <v>8.6766136859392748</v>
      </c>
      <c r="M110" s="6">
        <v>180.32636355142284</v>
      </c>
      <c r="N110" s="5">
        <v>62.8</v>
      </c>
      <c r="O110" s="5">
        <v>2.1</v>
      </c>
      <c r="P110" s="5">
        <v>5.6</v>
      </c>
      <c r="Q110" s="5" t="s">
        <v>69</v>
      </c>
      <c r="R110" s="5" t="s">
        <v>69</v>
      </c>
      <c r="S110" s="19">
        <v>1.2138278263862547</v>
      </c>
      <c r="T110" s="19">
        <v>0.93403386542887901</v>
      </c>
      <c r="U110" s="19">
        <v>0.46694256696082259</v>
      </c>
      <c r="V110" s="19">
        <v>0.38468599649011159</v>
      </c>
      <c r="W110" s="3" t="s">
        <v>146</v>
      </c>
      <c r="X110" s="7" t="s">
        <v>196</v>
      </c>
    </row>
    <row r="111" spans="1:24" ht="14.4" x14ac:dyDescent="0.25">
      <c r="A111" s="3">
        <v>110</v>
      </c>
      <c r="B111" s="3" t="s">
        <v>70</v>
      </c>
      <c r="C111" s="3" t="s">
        <v>205</v>
      </c>
      <c r="D111" s="3" t="s">
        <v>292</v>
      </c>
      <c r="E111" s="3">
        <v>6.9</v>
      </c>
      <c r="F111" s="5">
        <v>30.5</v>
      </c>
      <c r="G111" s="5" t="s">
        <v>422</v>
      </c>
      <c r="H111" s="4">
        <v>0.57999999999999996</v>
      </c>
      <c r="I111" s="6">
        <v>16</v>
      </c>
      <c r="J111" s="6">
        <v>30</v>
      </c>
      <c r="K111" s="5" t="s">
        <v>423</v>
      </c>
      <c r="L111" s="5">
        <v>3.5069543127680967</v>
      </c>
      <c r="M111" s="6">
        <v>125.33981411214644</v>
      </c>
      <c r="N111" s="5">
        <v>64.599999999999994</v>
      </c>
      <c r="O111" s="5">
        <v>1.8</v>
      </c>
      <c r="P111" s="5">
        <v>5.5</v>
      </c>
      <c r="Q111" s="5" t="s">
        <v>69</v>
      </c>
      <c r="R111" s="5" t="s">
        <v>69</v>
      </c>
      <c r="S111" s="19">
        <v>1.2138278263862547</v>
      </c>
      <c r="T111" s="19">
        <v>0.93565315442829911</v>
      </c>
      <c r="U111" s="19">
        <v>0.5504073825591711</v>
      </c>
      <c r="V111" s="19">
        <v>0.45344765591493763</v>
      </c>
      <c r="W111" s="3" t="s">
        <v>146</v>
      </c>
      <c r="X111" s="7" t="s">
        <v>196</v>
      </c>
    </row>
    <row r="112" spans="1:24" ht="14.4" x14ac:dyDescent="0.25">
      <c r="A112" s="3">
        <v>111</v>
      </c>
      <c r="B112" s="3" t="s">
        <v>70</v>
      </c>
      <c r="C112" s="3" t="s">
        <v>205</v>
      </c>
      <c r="D112" s="3" t="s">
        <v>294</v>
      </c>
      <c r="E112" s="3">
        <v>6.9</v>
      </c>
      <c r="F112" s="5">
        <v>30.5</v>
      </c>
      <c r="G112" s="5" t="s">
        <v>422</v>
      </c>
      <c r="H112" s="4">
        <v>0.63</v>
      </c>
      <c r="I112" s="6" t="s">
        <v>144</v>
      </c>
      <c r="J112" s="6">
        <v>50</v>
      </c>
      <c r="K112" s="5" t="s">
        <v>383</v>
      </c>
      <c r="L112" s="5">
        <v>8.4017299662209162</v>
      </c>
      <c r="M112" s="6">
        <v>178.21919435331262</v>
      </c>
      <c r="N112" s="5">
        <v>94.2</v>
      </c>
      <c r="O112" s="5">
        <v>4.3</v>
      </c>
      <c r="P112" s="5">
        <v>6.5</v>
      </c>
      <c r="Q112" s="5" t="s">
        <v>69</v>
      </c>
      <c r="R112" s="5" t="s">
        <v>69</v>
      </c>
      <c r="S112" s="19">
        <v>1.2138278263862547</v>
      </c>
      <c r="T112" s="19">
        <v>0.91907737223013808</v>
      </c>
      <c r="U112" s="19">
        <v>0.46226225775475099</v>
      </c>
      <c r="V112" s="19">
        <v>0.38083017023178173</v>
      </c>
      <c r="W112" s="3" t="s">
        <v>146</v>
      </c>
      <c r="X112" s="7" t="s">
        <v>195</v>
      </c>
    </row>
    <row r="113" spans="1:24" ht="14.4" x14ac:dyDescent="0.25">
      <c r="A113" s="3">
        <v>112</v>
      </c>
      <c r="B113" s="3" t="s">
        <v>70</v>
      </c>
      <c r="C113" s="3" t="s">
        <v>205</v>
      </c>
      <c r="D113" s="3" t="s">
        <v>295</v>
      </c>
      <c r="E113" s="3">
        <v>6.9</v>
      </c>
      <c r="F113" s="5">
        <v>30.5</v>
      </c>
      <c r="G113" s="5" t="s">
        <v>422</v>
      </c>
      <c r="H113" s="4">
        <v>0.65</v>
      </c>
      <c r="I113" s="6">
        <v>9</v>
      </c>
      <c r="J113" s="6">
        <v>50</v>
      </c>
      <c r="K113" s="5" t="s">
        <v>383</v>
      </c>
      <c r="L113" s="5">
        <v>7.0965612948337373</v>
      </c>
      <c r="M113" s="6">
        <v>174.02072813415498</v>
      </c>
      <c r="N113" s="5">
        <v>96.7</v>
      </c>
      <c r="O113" s="5">
        <v>3.2</v>
      </c>
      <c r="P113" s="5">
        <v>8.8000000000000007</v>
      </c>
      <c r="Q113" s="5" t="s">
        <v>69</v>
      </c>
      <c r="R113" s="5" t="s">
        <v>69</v>
      </c>
      <c r="S113" s="19">
        <v>1.2138278263862547</v>
      </c>
      <c r="T113" s="19">
        <v>0.87830580231445332</v>
      </c>
      <c r="U113" s="19">
        <v>0.58176178845959714</v>
      </c>
      <c r="V113" s="19">
        <v>0.4792786718290914</v>
      </c>
      <c r="W113" s="3" t="s">
        <v>146</v>
      </c>
      <c r="X113" s="7" t="s">
        <v>195</v>
      </c>
    </row>
    <row r="114" spans="1:24" ht="14.4" x14ac:dyDescent="0.25">
      <c r="A114" s="3">
        <v>113</v>
      </c>
      <c r="B114" s="3" t="s">
        <v>70</v>
      </c>
      <c r="C114" s="3" t="s">
        <v>205</v>
      </c>
      <c r="D114" s="3" t="s">
        <v>296</v>
      </c>
      <c r="E114" s="3">
        <v>6.9</v>
      </c>
      <c r="F114" s="5">
        <v>30.5</v>
      </c>
      <c r="G114" s="5" t="s">
        <v>422</v>
      </c>
      <c r="H114" s="4">
        <v>0.65</v>
      </c>
      <c r="I114" s="6">
        <v>12</v>
      </c>
      <c r="J114" s="6">
        <v>40</v>
      </c>
      <c r="K114" s="5" t="s">
        <v>384</v>
      </c>
      <c r="L114" s="5">
        <v>7.9116875914631644</v>
      </c>
      <c r="M114" s="6">
        <v>178.40241334076146</v>
      </c>
      <c r="N114" s="5">
        <v>77.8</v>
      </c>
      <c r="O114" s="5">
        <v>2.5</v>
      </c>
      <c r="P114" s="5">
        <v>7.2</v>
      </c>
      <c r="Q114" s="5" t="s">
        <v>69</v>
      </c>
      <c r="R114" s="5" t="s">
        <v>69</v>
      </c>
      <c r="S114" s="19">
        <v>1.2138278263862547</v>
      </c>
      <c r="T114" s="19">
        <v>0.90701359678711135</v>
      </c>
      <c r="U114" s="19">
        <v>0.60634383567478745</v>
      </c>
      <c r="V114" s="19">
        <v>0.49953034729807017</v>
      </c>
      <c r="W114" s="3" t="s">
        <v>146</v>
      </c>
      <c r="X114" s="7" t="s">
        <v>195</v>
      </c>
    </row>
    <row r="115" spans="1:24" ht="14.4" x14ac:dyDescent="0.25">
      <c r="A115" s="3">
        <v>114</v>
      </c>
      <c r="B115" s="3" t="s">
        <v>70</v>
      </c>
      <c r="C115" s="3" t="s">
        <v>205</v>
      </c>
      <c r="D115" s="3" t="s">
        <v>362</v>
      </c>
      <c r="E115" s="3">
        <v>6.9</v>
      </c>
      <c r="F115" s="5">
        <v>53</v>
      </c>
      <c r="G115" s="5" t="s">
        <v>424</v>
      </c>
      <c r="H115" s="4">
        <v>0.12</v>
      </c>
      <c r="I115" s="6" t="s">
        <v>145</v>
      </c>
      <c r="J115" s="6">
        <v>50</v>
      </c>
      <c r="K115" s="5" t="s">
        <v>383</v>
      </c>
      <c r="L115" s="5">
        <v>5.0611611718889602</v>
      </c>
      <c r="M115" s="6">
        <v>146.98251562773342</v>
      </c>
      <c r="N115" s="5">
        <v>83.4</v>
      </c>
      <c r="O115" s="5">
        <v>2</v>
      </c>
      <c r="P115" s="5">
        <v>6.6</v>
      </c>
      <c r="Q115" s="5">
        <v>2</v>
      </c>
      <c r="R115" s="5">
        <f>O115-Q115</f>
        <v>0</v>
      </c>
      <c r="S115" s="19">
        <v>1.2138278263862547</v>
      </c>
      <c r="T115" s="19">
        <v>0.91737562329660483</v>
      </c>
      <c r="U115" s="19">
        <v>0.11025007041129339</v>
      </c>
      <c r="V115" s="19">
        <v>9.0828425592717033E-2</v>
      </c>
      <c r="W115" s="3" t="s">
        <v>147</v>
      </c>
      <c r="X115" s="7" t="s">
        <v>359</v>
      </c>
    </row>
    <row r="116" spans="1:24" ht="14.4" x14ac:dyDescent="0.25">
      <c r="A116" s="3">
        <v>115</v>
      </c>
      <c r="B116" s="3" t="s">
        <v>70</v>
      </c>
      <c r="C116" s="3" t="s">
        <v>205</v>
      </c>
      <c r="D116" s="3" t="s">
        <v>363</v>
      </c>
      <c r="E116" s="3">
        <v>6.9</v>
      </c>
      <c r="F116" s="5">
        <v>53</v>
      </c>
      <c r="G116" s="5" t="s">
        <v>424</v>
      </c>
      <c r="H116" s="4">
        <v>0.12</v>
      </c>
      <c r="I116" s="6">
        <v>10</v>
      </c>
      <c r="J116" s="6">
        <v>50</v>
      </c>
      <c r="K116" s="5" t="s">
        <v>383</v>
      </c>
      <c r="L116" s="5">
        <v>6.1761608825450764</v>
      </c>
      <c r="M116" s="6">
        <v>168.4</v>
      </c>
      <c r="N116" s="5">
        <v>101</v>
      </c>
      <c r="O116" s="5">
        <v>2</v>
      </c>
      <c r="P116" s="5">
        <v>10.4</v>
      </c>
      <c r="Q116" s="5">
        <v>2</v>
      </c>
      <c r="R116" s="5">
        <f>O116-Q116</f>
        <v>0</v>
      </c>
      <c r="S116" s="19">
        <v>1.2138278263862547</v>
      </c>
      <c r="T116" s="19">
        <v>0.84849498718759409</v>
      </c>
      <c r="U116" s="19">
        <v>0.12018368630500967</v>
      </c>
      <c r="V116" s="19">
        <v>9.9012136394017514E-2</v>
      </c>
      <c r="W116" s="3" t="s">
        <v>147</v>
      </c>
      <c r="X116" s="7" t="s">
        <v>359</v>
      </c>
    </row>
    <row r="117" spans="1:24" ht="14.4" x14ac:dyDescent="0.25">
      <c r="A117" s="3">
        <v>116</v>
      </c>
      <c r="B117" s="3" t="s">
        <v>71</v>
      </c>
      <c r="C117" s="3" t="s">
        <v>205</v>
      </c>
      <c r="D117" s="3" t="s">
        <v>352</v>
      </c>
      <c r="E117" s="3">
        <v>6.9</v>
      </c>
      <c r="F117" s="5">
        <v>34</v>
      </c>
      <c r="G117" s="5" t="s">
        <v>425</v>
      </c>
      <c r="H117" s="4">
        <v>0.63</v>
      </c>
      <c r="I117" s="6">
        <v>7</v>
      </c>
      <c r="J117" s="6">
        <v>50</v>
      </c>
      <c r="K117" s="5" t="s">
        <v>383</v>
      </c>
      <c r="L117" s="5">
        <v>8.1917275722006977</v>
      </c>
      <c r="M117" s="6">
        <v>178.40889041143822</v>
      </c>
      <c r="N117" s="5">
        <v>93.8</v>
      </c>
      <c r="O117" s="5">
        <v>3.7</v>
      </c>
      <c r="P117" s="5">
        <v>7</v>
      </c>
      <c r="Q117" s="5" t="s">
        <v>69</v>
      </c>
      <c r="R117" s="5" t="s">
        <v>69</v>
      </c>
      <c r="S117" s="19">
        <v>1.2138278263862547</v>
      </c>
      <c r="T117" s="19">
        <v>0.91049550792302958</v>
      </c>
      <c r="U117" s="19">
        <v>0.50123796922552255</v>
      </c>
      <c r="V117" s="19">
        <v>0.41293992305134597</v>
      </c>
      <c r="W117" s="3" t="s">
        <v>147</v>
      </c>
      <c r="X117" s="7" t="s">
        <v>195</v>
      </c>
    </row>
    <row r="118" spans="1:24" ht="14.4" x14ac:dyDescent="0.25">
      <c r="A118" s="3">
        <v>117</v>
      </c>
      <c r="B118" s="3" t="s">
        <v>72</v>
      </c>
      <c r="C118" s="3" t="s">
        <v>205</v>
      </c>
      <c r="D118" s="3" t="s">
        <v>353</v>
      </c>
      <c r="E118" s="3">
        <v>6.9</v>
      </c>
      <c r="F118" s="5">
        <v>34</v>
      </c>
      <c r="G118" s="5" t="s">
        <v>425</v>
      </c>
      <c r="H118" s="4">
        <v>0.53</v>
      </c>
      <c r="I118" s="6">
        <v>8</v>
      </c>
      <c r="J118" s="6">
        <v>50</v>
      </c>
      <c r="K118" s="5" t="s">
        <v>383</v>
      </c>
      <c r="L118" s="5">
        <v>20.959500066813543</v>
      </c>
      <c r="M118" s="6">
        <v>239.83365650648793</v>
      </c>
      <c r="N118" s="5">
        <v>49</v>
      </c>
      <c r="O118" s="5">
        <v>2</v>
      </c>
      <c r="P118" s="5">
        <v>3.3</v>
      </c>
      <c r="Q118" s="5" t="s">
        <v>69</v>
      </c>
      <c r="R118" s="5" t="s">
        <v>69</v>
      </c>
      <c r="S118" s="19">
        <v>1.2138278263862547</v>
      </c>
      <c r="T118" s="19">
        <v>0.96874472145385915</v>
      </c>
      <c r="U118" s="19">
        <v>0.41478189170077634</v>
      </c>
      <c r="V118" s="19">
        <v>0.34171394219528106</v>
      </c>
      <c r="W118" s="3" t="s">
        <v>147</v>
      </c>
      <c r="X118" s="7" t="s">
        <v>195</v>
      </c>
    </row>
    <row r="119" spans="1:24" ht="14.4" x14ac:dyDescent="0.25">
      <c r="A119" s="3">
        <v>118</v>
      </c>
      <c r="B119" s="3" t="s">
        <v>70</v>
      </c>
      <c r="C119" s="3" t="s">
        <v>205</v>
      </c>
      <c r="D119" s="3" t="s">
        <v>354</v>
      </c>
      <c r="E119" s="3">
        <v>6.9</v>
      </c>
      <c r="F119" s="5">
        <v>34</v>
      </c>
      <c r="G119" s="5" t="s">
        <v>425</v>
      </c>
      <c r="H119" s="4">
        <v>0.63</v>
      </c>
      <c r="I119" s="6">
        <v>11</v>
      </c>
      <c r="J119" s="6">
        <v>40</v>
      </c>
      <c r="K119" s="5" t="s">
        <v>384</v>
      </c>
      <c r="L119" s="5">
        <v>5.9596006064609659</v>
      </c>
      <c r="M119" s="6">
        <v>148.19538959441442</v>
      </c>
      <c r="N119" s="5">
        <v>60</v>
      </c>
      <c r="O119" s="5">
        <v>2.9</v>
      </c>
      <c r="P119" s="5">
        <v>4</v>
      </c>
      <c r="Q119" s="5" t="s">
        <v>69</v>
      </c>
      <c r="R119" s="5" t="s">
        <v>69</v>
      </c>
      <c r="S119" s="19">
        <v>1.2138278263862547</v>
      </c>
      <c r="T119" s="19">
        <v>0.95877988852318963</v>
      </c>
      <c r="U119" s="19">
        <v>0.46787260085071003</v>
      </c>
      <c r="V119" s="19">
        <v>0.38545219567394173</v>
      </c>
      <c r="W119" s="3" t="s">
        <v>147</v>
      </c>
      <c r="X119" s="7" t="s">
        <v>195</v>
      </c>
    </row>
    <row r="120" spans="1:24" ht="14.4" x14ac:dyDescent="0.25">
      <c r="A120" s="3">
        <v>119</v>
      </c>
      <c r="B120" s="3" t="s">
        <v>70</v>
      </c>
      <c r="C120" s="3" t="s">
        <v>205</v>
      </c>
      <c r="D120" s="3" t="s">
        <v>355</v>
      </c>
      <c r="E120" s="3">
        <v>6.9</v>
      </c>
      <c r="F120" s="5">
        <v>34</v>
      </c>
      <c r="G120" s="5" t="s">
        <v>425</v>
      </c>
      <c r="H120" s="4">
        <v>0.65</v>
      </c>
      <c r="I120" s="6">
        <v>2</v>
      </c>
      <c r="J120" s="6">
        <v>30</v>
      </c>
      <c r="K120" s="5" t="s">
        <v>423</v>
      </c>
      <c r="L120" s="5">
        <v>7.7914722589817877</v>
      </c>
      <c r="M120" s="6">
        <v>173.07773607729476</v>
      </c>
      <c r="N120" s="5">
        <v>74</v>
      </c>
      <c r="O120" s="5">
        <v>2.2000000000000002</v>
      </c>
      <c r="P120" s="5">
        <v>6</v>
      </c>
      <c r="Q120" s="5" t="s">
        <v>69</v>
      </c>
      <c r="R120" s="5" t="s">
        <v>69</v>
      </c>
      <c r="S120" s="19">
        <v>1.2138278263862547</v>
      </c>
      <c r="T120" s="19">
        <v>0.92746923855226282</v>
      </c>
      <c r="U120" s="19">
        <v>0.58619502552727365</v>
      </c>
      <c r="V120" s="19">
        <v>0.4829309501599276</v>
      </c>
      <c r="W120" s="3" t="s">
        <v>147</v>
      </c>
      <c r="X120" s="7" t="s">
        <v>195</v>
      </c>
    </row>
    <row r="121" spans="1:24" ht="14.4" x14ac:dyDescent="0.25">
      <c r="A121" s="3">
        <v>120</v>
      </c>
      <c r="B121" s="3" t="s">
        <v>70</v>
      </c>
      <c r="C121" s="3" t="s">
        <v>205</v>
      </c>
      <c r="D121" s="3" t="s">
        <v>299</v>
      </c>
      <c r="E121" s="3">
        <v>6.9</v>
      </c>
      <c r="F121" s="5" t="s">
        <v>155</v>
      </c>
      <c r="G121" s="5" t="s">
        <v>155</v>
      </c>
      <c r="H121" s="4">
        <v>0.5</v>
      </c>
      <c r="I121" s="6">
        <v>10</v>
      </c>
      <c r="J121" s="6">
        <v>30</v>
      </c>
      <c r="K121" s="5" t="s">
        <v>423</v>
      </c>
      <c r="L121" s="5">
        <v>4.1015611149411795</v>
      </c>
      <c r="M121" s="6">
        <v>128.38777651376813</v>
      </c>
      <c r="N121" s="5">
        <v>54.6</v>
      </c>
      <c r="O121" s="5">
        <v>1.5</v>
      </c>
      <c r="P121" s="5">
        <v>4</v>
      </c>
      <c r="Q121" s="5" t="s">
        <v>69</v>
      </c>
      <c r="R121" s="5" t="s">
        <v>69</v>
      </c>
      <c r="S121" s="19">
        <v>1.2138278263862547</v>
      </c>
      <c r="T121" s="19">
        <v>0.95877988852318963</v>
      </c>
      <c r="U121" s="19">
        <v>0.4525669354755294</v>
      </c>
      <c r="V121" s="19">
        <v>0.37284277525824089</v>
      </c>
      <c r="W121" s="3" t="s">
        <v>146</v>
      </c>
      <c r="X121" s="7" t="s">
        <v>195</v>
      </c>
    </row>
    <row r="122" spans="1:24" x14ac:dyDescent="0.25">
      <c r="A122" s="3">
        <v>121</v>
      </c>
      <c r="B122" s="3" t="s">
        <v>70</v>
      </c>
      <c r="C122" s="3" t="s">
        <v>205</v>
      </c>
      <c r="D122" s="3" t="s">
        <v>73</v>
      </c>
      <c r="E122" s="3">
        <v>6.9</v>
      </c>
      <c r="F122" s="5">
        <v>20.09</v>
      </c>
      <c r="G122" s="5">
        <v>13.44</v>
      </c>
      <c r="H122" s="4">
        <v>0.5</v>
      </c>
      <c r="I122" s="6">
        <v>13</v>
      </c>
      <c r="J122" s="6">
        <v>30</v>
      </c>
      <c r="K122" s="5">
        <v>1.2</v>
      </c>
      <c r="L122" s="5">
        <v>6.3368509395163279</v>
      </c>
      <c r="M122" s="6">
        <v>164.2415919182074</v>
      </c>
      <c r="N122" s="5">
        <v>116.3</v>
      </c>
      <c r="O122" s="5">
        <v>3</v>
      </c>
      <c r="P122" s="5">
        <v>8.6</v>
      </c>
      <c r="Q122" s="5">
        <v>4</v>
      </c>
      <c r="R122" s="5">
        <v>0</v>
      </c>
      <c r="S122" s="19">
        <v>1.2138278263862547</v>
      </c>
      <c r="T122" s="19">
        <v>0.88196645804561724</v>
      </c>
      <c r="U122" s="19">
        <v>0.42244145782829851</v>
      </c>
      <c r="V122" s="19">
        <v>0.34802419968074821</v>
      </c>
      <c r="W122" s="3" t="s">
        <v>146</v>
      </c>
      <c r="X122" s="7" t="s">
        <v>195</v>
      </c>
    </row>
    <row r="123" spans="1:24" ht="14.4" x14ac:dyDescent="0.25">
      <c r="A123" s="3">
        <v>122</v>
      </c>
      <c r="B123" s="3" t="s">
        <v>70</v>
      </c>
      <c r="C123" s="3" t="s">
        <v>205</v>
      </c>
      <c r="D123" s="3" t="s">
        <v>245</v>
      </c>
      <c r="E123" s="3">
        <v>6.9</v>
      </c>
      <c r="F123" s="5">
        <v>20.09</v>
      </c>
      <c r="G123" s="5">
        <v>13.44</v>
      </c>
      <c r="H123" s="4">
        <v>0.5</v>
      </c>
      <c r="I123" s="6">
        <v>6</v>
      </c>
      <c r="J123" s="6">
        <v>30</v>
      </c>
      <c r="K123" s="5" t="s">
        <v>423</v>
      </c>
      <c r="L123" s="5">
        <v>10.672832025302966</v>
      </c>
      <c r="M123" s="6">
        <v>202.49120180420846</v>
      </c>
      <c r="N123" s="5">
        <v>126.4</v>
      </c>
      <c r="O123" s="5">
        <v>3.2</v>
      </c>
      <c r="P123" s="5">
        <v>9</v>
      </c>
      <c r="Q123" s="5">
        <v>0</v>
      </c>
      <c r="R123" s="5">
        <f>O123-Q123</f>
        <v>3.2</v>
      </c>
      <c r="S123" s="19">
        <v>1.2138278263862547</v>
      </c>
      <c r="T123" s="19">
        <v>0.87462793841134856</v>
      </c>
      <c r="U123" s="19">
        <v>0.41221339288773784</v>
      </c>
      <c r="V123" s="19">
        <v>0.33959790995643768</v>
      </c>
      <c r="W123" s="3" t="s">
        <v>147</v>
      </c>
      <c r="X123" s="7" t="s">
        <v>195</v>
      </c>
    </row>
    <row r="124" spans="1:24" ht="14.4" x14ac:dyDescent="0.25">
      <c r="A124" s="3">
        <v>123</v>
      </c>
      <c r="B124" s="3" t="s">
        <v>70</v>
      </c>
      <c r="C124" s="3" t="s">
        <v>205</v>
      </c>
      <c r="D124" s="3" t="s">
        <v>246</v>
      </c>
      <c r="E124" s="3">
        <v>6.9</v>
      </c>
      <c r="F124" s="5">
        <v>20.09</v>
      </c>
      <c r="G124" s="5">
        <v>13.44</v>
      </c>
      <c r="H124" s="4">
        <v>0.5</v>
      </c>
      <c r="I124" s="6">
        <v>5</v>
      </c>
      <c r="J124" s="6">
        <v>30</v>
      </c>
      <c r="K124" s="5" t="s">
        <v>423</v>
      </c>
      <c r="L124" s="5">
        <v>8.0692089446804882</v>
      </c>
      <c r="M124" s="6">
        <v>181.58786851223485</v>
      </c>
      <c r="N124" s="5">
        <v>129.30000000000001</v>
      </c>
      <c r="O124" s="5">
        <v>3.2</v>
      </c>
      <c r="P124" s="5">
        <v>9.1999999999999993</v>
      </c>
      <c r="Q124" s="5">
        <v>0</v>
      </c>
      <c r="R124" s="5">
        <f>O124-Q124</f>
        <v>3.2</v>
      </c>
      <c r="S124" s="19">
        <v>1.2138278263862547</v>
      </c>
      <c r="T124" s="19">
        <v>0.87093399357132029</v>
      </c>
      <c r="U124" s="19">
        <v>0.41286851613266878</v>
      </c>
      <c r="V124" s="19">
        <v>0.34013762673561332</v>
      </c>
      <c r="W124" s="3" t="s">
        <v>147</v>
      </c>
      <c r="X124" s="7" t="s">
        <v>195</v>
      </c>
    </row>
    <row r="125" spans="1:24" ht="14.4" x14ac:dyDescent="0.25">
      <c r="A125" s="3">
        <v>124</v>
      </c>
      <c r="B125" s="3" t="s">
        <v>70</v>
      </c>
      <c r="C125" s="3" t="s">
        <v>205</v>
      </c>
      <c r="D125" s="3" t="s">
        <v>247</v>
      </c>
      <c r="E125" s="3">
        <v>6.9</v>
      </c>
      <c r="F125" s="5">
        <v>20.09</v>
      </c>
      <c r="G125" s="5">
        <v>13.44</v>
      </c>
      <c r="H125" s="4">
        <v>0.5</v>
      </c>
      <c r="I125" s="6">
        <v>10</v>
      </c>
      <c r="J125" s="6">
        <v>30</v>
      </c>
      <c r="K125" s="5" t="s">
        <v>423</v>
      </c>
      <c r="L125" s="5">
        <v>10.015414196484125</v>
      </c>
      <c r="M125" s="6">
        <v>194.11630543922166</v>
      </c>
      <c r="N125" s="5">
        <v>93</v>
      </c>
      <c r="O125" s="5">
        <v>2.4</v>
      </c>
      <c r="P125" s="5">
        <v>7.2</v>
      </c>
      <c r="Q125" s="5" t="s">
        <v>69</v>
      </c>
      <c r="R125" s="5" t="s">
        <v>69</v>
      </c>
      <c r="S125" s="19">
        <v>1.2138278263862547</v>
      </c>
      <c r="T125" s="19">
        <v>0.90701359678711135</v>
      </c>
      <c r="U125" s="19">
        <v>0.44533879960528466</v>
      </c>
      <c r="V125" s="19">
        <v>0.36688794730561108</v>
      </c>
      <c r="W125" s="3" t="s">
        <v>146</v>
      </c>
      <c r="X125" s="7" t="s">
        <v>195</v>
      </c>
    </row>
    <row r="126" spans="1:24" ht="14.4" x14ac:dyDescent="0.25">
      <c r="A126" s="3">
        <v>125</v>
      </c>
      <c r="B126" s="3" t="s">
        <v>70</v>
      </c>
      <c r="C126" s="3" t="s">
        <v>205</v>
      </c>
      <c r="D126" s="3" t="s">
        <v>248</v>
      </c>
      <c r="E126" s="3">
        <v>6.9</v>
      </c>
      <c r="F126" s="5">
        <v>20.09</v>
      </c>
      <c r="G126" s="5">
        <v>13.44</v>
      </c>
      <c r="H126" s="4">
        <v>0.5</v>
      </c>
      <c r="I126" s="6">
        <v>10</v>
      </c>
      <c r="J126" s="6">
        <v>30</v>
      </c>
      <c r="K126" s="5" t="s">
        <v>423</v>
      </c>
      <c r="L126" s="5">
        <v>6.9123056475713422</v>
      </c>
      <c r="M126" s="6">
        <v>169.77392518840037</v>
      </c>
      <c r="N126" s="5">
        <v>90.4</v>
      </c>
      <c r="O126" s="5">
        <v>2.4</v>
      </c>
      <c r="P126" s="5">
        <v>7.8</v>
      </c>
      <c r="Q126" s="5" t="s">
        <v>69</v>
      </c>
      <c r="R126" s="5" t="s">
        <v>69</v>
      </c>
      <c r="S126" s="19">
        <v>1.2138278263862547</v>
      </c>
      <c r="T126" s="19">
        <v>0.89641428764497455</v>
      </c>
      <c r="U126" s="19">
        <v>0.49243289296957343</v>
      </c>
      <c r="V126" s="19">
        <v>0.40568594842286576</v>
      </c>
      <c r="W126" s="3" t="s">
        <v>146</v>
      </c>
      <c r="X126" s="7" t="s">
        <v>195</v>
      </c>
    </row>
    <row r="127" spans="1:24" ht="14.4" x14ac:dyDescent="0.25">
      <c r="A127" s="3">
        <v>126</v>
      </c>
      <c r="B127" s="3" t="s">
        <v>70</v>
      </c>
      <c r="C127" s="3" t="s">
        <v>205</v>
      </c>
      <c r="D127" s="3" t="s">
        <v>360</v>
      </c>
      <c r="E127" s="3">
        <v>6.9</v>
      </c>
      <c r="F127" s="5" t="s">
        <v>155</v>
      </c>
      <c r="G127" s="5">
        <v>44</v>
      </c>
      <c r="H127" s="4">
        <v>0.45</v>
      </c>
      <c r="I127" s="6" t="s">
        <v>145</v>
      </c>
      <c r="J127" s="6">
        <v>30</v>
      </c>
      <c r="K127" s="5" t="s">
        <v>423</v>
      </c>
      <c r="L127" s="5">
        <v>7.7627698861278844</v>
      </c>
      <c r="M127" s="6">
        <v>176.23083218455614</v>
      </c>
      <c r="N127" s="5">
        <v>136.9</v>
      </c>
      <c r="O127" s="5">
        <v>7</v>
      </c>
      <c r="P127" s="5">
        <v>8.5</v>
      </c>
      <c r="Q127" s="5">
        <v>0</v>
      </c>
      <c r="R127" s="5">
        <f>O127-Q127</f>
        <v>7</v>
      </c>
      <c r="S127" s="19">
        <v>1.2138278263862547</v>
      </c>
      <c r="T127" s="19">
        <v>0.88378997918322177</v>
      </c>
      <c r="U127" s="19">
        <v>0.28626661100746242</v>
      </c>
      <c r="V127" s="19">
        <v>0.23583790450719896</v>
      </c>
      <c r="W127" s="3" t="s">
        <v>147</v>
      </c>
      <c r="X127" s="7" t="s">
        <v>359</v>
      </c>
    </row>
    <row r="128" spans="1:24" ht="14.4" x14ac:dyDescent="0.25">
      <c r="A128" s="3">
        <v>127</v>
      </c>
      <c r="B128" s="3" t="s">
        <v>70</v>
      </c>
      <c r="C128" s="3" t="s">
        <v>205</v>
      </c>
      <c r="D128" s="3" t="s">
        <v>361</v>
      </c>
      <c r="E128" s="3">
        <v>6.9</v>
      </c>
      <c r="F128" s="5" t="s">
        <v>157</v>
      </c>
      <c r="G128" s="5">
        <v>44</v>
      </c>
      <c r="H128" s="4">
        <v>0.4</v>
      </c>
      <c r="I128" s="6" t="s">
        <v>145</v>
      </c>
      <c r="J128" s="6">
        <v>30</v>
      </c>
      <c r="K128" s="5" t="s">
        <v>423</v>
      </c>
      <c r="L128" s="5">
        <v>5.454384875626908</v>
      </c>
      <c r="M128" s="6">
        <v>155.84884100727112</v>
      </c>
      <c r="N128" s="5">
        <v>115.4</v>
      </c>
      <c r="O128" s="5">
        <v>7</v>
      </c>
      <c r="P128" s="5">
        <v>9</v>
      </c>
      <c r="Q128" s="5">
        <v>0</v>
      </c>
      <c r="R128" s="5">
        <f>O128-Q128</f>
        <v>7</v>
      </c>
      <c r="S128" s="19">
        <v>1.2138278263862547</v>
      </c>
      <c r="T128" s="19">
        <v>0.87462793841134856</v>
      </c>
      <c r="U128" s="19">
        <v>0.26612487696219833</v>
      </c>
      <c r="V128" s="19">
        <v>0.21924433694562062</v>
      </c>
      <c r="W128" s="3" t="s">
        <v>147</v>
      </c>
      <c r="X128" s="7" t="s">
        <v>359</v>
      </c>
    </row>
    <row r="129" spans="1:24" ht="14.4" x14ac:dyDescent="0.25">
      <c r="A129" s="3">
        <v>128</v>
      </c>
      <c r="B129" s="3" t="s">
        <v>74</v>
      </c>
      <c r="C129" s="3" t="s">
        <v>206</v>
      </c>
      <c r="D129" s="3" t="s">
        <v>198</v>
      </c>
      <c r="E129" s="5">
        <v>7.9</v>
      </c>
      <c r="F129" s="5">
        <v>44.13</v>
      </c>
      <c r="G129" s="5" t="s">
        <v>426</v>
      </c>
      <c r="H129" s="4">
        <v>0.36</v>
      </c>
      <c r="I129" s="6" t="s">
        <v>149</v>
      </c>
      <c r="J129" s="6">
        <v>60</v>
      </c>
      <c r="K129" s="5" t="s">
        <v>393</v>
      </c>
      <c r="L129" s="5">
        <v>6.2421114808151179</v>
      </c>
      <c r="M129" s="6">
        <v>159.62369013077972</v>
      </c>
      <c r="N129" s="5">
        <v>61.9</v>
      </c>
      <c r="O129" s="5">
        <v>2.4</v>
      </c>
      <c r="P129" s="5">
        <v>4.5999999999999996</v>
      </c>
      <c r="Q129" s="5" t="s">
        <v>69</v>
      </c>
      <c r="R129" s="5" t="s">
        <v>69</v>
      </c>
      <c r="S129" s="19">
        <v>0.88625156676804284</v>
      </c>
      <c r="T129" s="19">
        <v>0.97580939031179481</v>
      </c>
      <c r="U129" s="19">
        <v>0.30728064293756968</v>
      </c>
      <c r="V129" s="19">
        <v>0.34671943549634787</v>
      </c>
      <c r="W129" s="3" t="s">
        <v>146</v>
      </c>
      <c r="X129" s="7" t="s">
        <v>195</v>
      </c>
    </row>
    <row r="130" spans="1:24" ht="14.4" x14ac:dyDescent="0.25">
      <c r="A130" s="3">
        <v>129</v>
      </c>
      <c r="B130" s="3" t="s">
        <v>74</v>
      </c>
      <c r="C130" s="3" t="s">
        <v>206</v>
      </c>
      <c r="D130" s="3" t="s">
        <v>199</v>
      </c>
      <c r="E130" s="5">
        <v>7.9</v>
      </c>
      <c r="F130" s="5">
        <v>44.13</v>
      </c>
      <c r="G130" s="5" t="s">
        <v>426</v>
      </c>
      <c r="H130" s="4">
        <v>0.36</v>
      </c>
      <c r="I130" s="6" t="s">
        <v>149</v>
      </c>
      <c r="J130" s="6">
        <v>60</v>
      </c>
      <c r="K130" s="5" t="s">
        <v>393</v>
      </c>
      <c r="L130" s="5">
        <v>9.1215006691733507</v>
      </c>
      <c r="M130" s="6">
        <v>184.61395314623527</v>
      </c>
      <c r="N130" s="5">
        <v>58</v>
      </c>
      <c r="O130" s="5">
        <v>2.4</v>
      </c>
      <c r="P130" s="5">
        <v>4.2</v>
      </c>
      <c r="Q130" s="5" t="s">
        <v>69</v>
      </c>
      <c r="R130" s="5" t="s">
        <v>69</v>
      </c>
      <c r="S130" s="19">
        <v>0.88625156676804284</v>
      </c>
      <c r="T130" s="19">
        <v>0.97900308017591919</v>
      </c>
      <c r="U130" s="19">
        <v>0.29702278277999333</v>
      </c>
      <c r="V130" s="19">
        <v>0.33514500161976313</v>
      </c>
      <c r="W130" s="3" t="s">
        <v>146</v>
      </c>
      <c r="X130" s="7" t="s">
        <v>195</v>
      </c>
    </row>
    <row r="131" spans="1:24" ht="14.4" x14ac:dyDescent="0.25">
      <c r="A131" s="3">
        <v>130</v>
      </c>
      <c r="B131" s="3" t="s">
        <v>75</v>
      </c>
      <c r="C131" s="3" t="s">
        <v>206</v>
      </c>
      <c r="D131" s="3" t="s">
        <v>200</v>
      </c>
      <c r="E131" s="5">
        <v>7.9</v>
      </c>
      <c r="F131" s="5">
        <v>44.13</v>
      </c>
      <c r="G131" s="5" t="s">
        <v>426</v>
      </c>
      <c r="H131" s="4">
        <v>0.36</v>
      </c>
      <c r="I131" s="6" t="s">
        <v>149</v>
      </c>
      <c r="J131" s="6">
        <v>60</v>
      </c>
      <c r="K131" s="5" t="s">
        <v>393</v>
      </c>
      <c r="L131" s="5">
        <v>10.202201321612858</v>
      </c>
      <c r="M131" s="6">
        <v>193.00549647106413</v>
      </c>
      <c r="N131" s="5">
        <v>58</v>
      </c>
      <c r="O131" s="5">
        <v>2.4</v>
      </c>
      <c r="P131" s="5">
        <v>4.2</v>
      </c>
      <c r="Q131" s="5" t="s">
        <v>69</v>
      </c>
      <c r="R131" s="5" t="s">
        <v>69</v>
      </c>
      <c r="S131" s="19">
        <v>0.88625156676804284</v>
      </c>
      <c r="T131" s="19">
        <v>0.97900308017591919</v>
      </c>
      <c r="U131" s="19">
        <v>0.29702278277999333</v>
      </c>
      <c r="V131" s="19">
        <v>0.33514500161976313</v>
      </c>
      <c r="W131" s="3" t="s">
        <v>146</v>
      </c>
      <c r="X131" s="7" t="s">
        <v>195</v>
      </c>
    </row>
    <row r="132" spans="1:24" ht="14.4" x14ac:dyDescent="0.25">
      <c r="A132" s="3">
        <v>131</v>
      </c>
      <c r="B132" s="3" t="s">
        <v>75</v>
      </c>
      <c r="C132" s="3" t="s">
        <v>206</v>
      </c>
      <c r="D132" s="3" t="s">
        <v>201</v>
      </c>
      <c r="E132" s="5">
        <v>7.9</v>
      </c>
      <c r="F132" s="5">
        <v>44.13</v>
      </c>
      <c r="G132" s="5" t="s">
        <v>426</v>
      </c>
      <c r="H132" s="4">
        <v>0.36</v>
      </c>
      <c r="I132" s="6" t="s">
        <v>149</v>
      </c>
      <c r="J132" s="6">
        <v>60</v>
      </c>
      <c r="K132" s="5" t="s">
        <v>393</v>
      </c>
      <c r="L132" s="5">
        <v>11.443893957381508</v>
      </c>
      <c r="M132" s="6">
        <v>203.05072347518305</v>
      </c>
      <c r="N132" s="5">
        <v>61.9</v>
      </c>
      <c r="O132" s="5">
        <v>2.4</v>
      </c>
      <c r="P132" s="5">
        <v>4.5999999999999996</v>
      </c>
      <c r="Q132" s="5" t="s">
        <v>69</v>
      </c>
      <c r="R132" s="5" t="s">
        <v>69</v>
      </c>
      <c r="S132" s="19">
        <v>0.88625156676804284</v>
      </c>
      <c r="T132" s="19">
        <v>0.97580939031179481</v>
      </c>
      <c r="U132" s="19">
        <v>0.30728064293756968</v>
      </c>
      <c r="V132" s="19">
        <v>0.34671943549634787</v>
      </c>
      <c r="W132" s="3" t="s">
        <v>146</v>
      </c>
      <c r="X132" s="7" t="s">
        <v>195</v>
      </c>
    </row>
    <row r="133" spans="1:24" ht="14.4" x14ac:dyDescent="0.25">
      <c r="A133" s="3">
        <v>132</v>
      </c>
      <c r="B133" s="3" t="s">
        <v>76</v>
      </c>
      <c r="C133" s="3" t="s">
        <v>207</v>
      </c>
      <c r="D133" s="3" t="s">
        <v>202</v>
      </c>
      <c r="E133" s="5">
        <v>7</v>
      </c>
      <c r="F133" s="5">
        <v>44.13</v>
      </c>
      <c r="G133" s="5">
        <v>19.760000000000002</v>
      </c>
      <c r="H133" s="4">
        <v>0.18</v>
      </c>
      <c r="I133" s="6" t="s">
        <v>149</v>
      </c>
      <c r="J133" s="6">
        <v>60</v>
      </c>
      <c r="K133" s="5" t="s">
        <v>393</v>
      </c>
      <c r="L133" s="5">
        <v>6.2421114808151179</v>
      </c>
      <c r="M133" s="6">
        <v>163.60578072429607</v>
      </c>
      <c r="N133" s="5">
        <v>61.9</v>
      </c>
      <c r="O133" s="5">
        <v>2.4</v>
      </c>
      <c r="P133" s="5">
        <v>4.5999999999999996</v>
      </c>
      <c r="Q133" s="5" t="s">
        <v>69</v>
      </c>
      <c r="R133" s="5" t="s">
        <v>69</v>
      </c>
      <c r="S133" s="19">
        <v>1.1739092673118727</v>
      </c>
      <c r="T133" s="19">
        <v>0.95237247387794255</v>
      </c>
      <c r="U133" s="19">
        <v>0.1499501998006755</v>
      </c>
      <c r="V133" s="19">
        <v>0.12773576627778524</v>
      </c>
      <c r="W133" s="3" t="s">
        <v>147</v>
      </c>
      <c r="X133" s="7" t="s">
        <v>195</v>
      </c>
    </row>
    <row r="134" spans="1:24" ht="14.4" x14ac:dyDescent="0.25">
      <c r="A134" s="3">
        <v>133</v>
      </c>
      <c r="B134" s="3" t="s">
        <v>76</v>
      </c>
      <c r="C134" s="3" t="s">
        <v>207</v>
      </c>
      <c r="D134" s="3" t="s">
        <v>199</v>
      </c>
      <c r="E134" s="5">
        <v>7</v>
      </c>
      <c r="F134" s="5">
        <v>44.13</v>
      </c>
      <c r="G134" s="5">
        <v>19.760000000000002</v>
      </c>
      <c r="H134" s="4">
        <v>0.18</v>
      </c>
      <c r="I134" s="6" t="s">
        <v>149</v>
      </c>
      <c r="J134" s="6">
        <v>60</v>
      </c>
      <c r="K134" s="5" t="s">
        <v>393</v>
      </c>
      <c r="L134" s="5">
        <v>9.1215006691733507</v>
      </c>
      <c r="M134" s="6">
        <v>189.83616546514278</v>
      </c>
      <c r="N134" s="5">
        <v>58</v>
      </c>
      <c r="O134" s="5">
        <v>2.4</v>
      </c>
      <c r="P134" s="5">
        <v>4.2</v>
      </c>
      <c r="Q134" s="5" t="s">
        <v>69</v>
      </c>
      <c r="R134" s="5" t="s">
        <v>69</v>
      </c>
      <c r="S134" s="19">
        <v>1.1739092673118727</v>
      </c>
      <c r="T134" s="19">
        <v>0.95812306796423352</v>
      </c>
      <c r="U134" s="19">
        <v>0.14534396553752607</v>
      </c>
      <c r="V134" s="19">
        <v>0.1238119244687013</v>
      </c>
      <c r="W134" s="3" t="s">
        <v>147</v>
      </c>
      <c r="X134" s="7" t="s">
        <v>195</v>
      </c>
    </row>
    <row r="135" spans="1:24" ht="14.4" x14ac:dyDescent="0.25">
      <c r="A135" s="3">
        <v>134</v>
      </c>
      <c r="B135" s="3" t="s">
        <v>77</v>
      </c>
      <c r="C135" s="3" t="s">
        <v>207</v>
      </c>
      <c r="D135" s="3" t="s">
        <v>200</v>
      </c>
      <c r="E135" s="5">
        <v>7</v>
      </c>
      <c r="F135" s="5">
        <v>44.13</v>
      </c>
      <c r="G135" s="5">
        <v>19.760000000000002</v>
      </c>
      <c r="H135" s="4">
        <v>0.18</v>
      </c>
      <c r="I135" s="6" t="s">
        <v>149</v>
      </c>
      <c r="J135" s="6">
        <v>60</v>
      </c>
      <c r="K135" s="5" t="s">
        <v>393</v>
      </c>
      <c r="L135" s="5">
        <v>10.202201321612858</v>
      </c>
      <c r="M135" s="6">
        <v>198.46508207719472</v>
      </c>
      <c r="N135" s="5">
        <v>58</v>
      </c>
      <c r="O135" s="5">
        <v>2.4</v>
      </c>
      <c r="P135" s="5">
        <v>4.2</v>
      </c>
      <c r="Q135" s="5" t="s">
        <v>69</v>
      </c>
      <c r="R135" s="5" t="s">
        <v>69</v>
      </c>
      <c r="S135" s="19">
        <v>1.1739092673118727</v>
      </c>
      <c r="T135" s="19">
        <v>0.95812306796423352</v>
      </c>
      <c r="U135" s="19">
        <v>0.14534396553752607</v>
      </c>
      <c r="V135" s="19">
        <v>0.1238119244687013</v>
      </c>
      <c r="W135" s="3" t="s">
        <v>147</v>
      </c>
      <c r="X135" s="7" t="s">
        <v>195</v>
      </c>
    </row>
    <row r="136" spans="1:24" ht="14.4" x14ac:dyDescent="0.25">
      <c r="A136" s="3">
        <v>135</v>
      </c>
      <c r="B136" s="3" t="s">
        <v>77</v>
      </c>
      <c r="C136" s="3" t="s">
        <v>207</v>
      </c>
      <c r="D136" s="3" t="s">
        <v>201</v>
      </c>
      <c r="E136" s="5">
        <v>7</v>
      </c>
      <c r="F136" s="5">
        <v>44.13</v>
      </c>
      <c r="G136" s="5">
        <v>19.760000000000002</v>
      </c>
      <c r="H136" s="4">
        <v>0.18</v>
      </c>
      <c r="I136" s="6" t="s">
        <v>149</v>
      </c>
      <c r="J136" s="6">
        <v>60</v>
      </c>
      <c r="K136" s="5" t="s">
        <v>393</v>
      </c>
      <c r="L136" s="5">
        <v>10.789054834637488</v>
      </c>
      <c r="M136" s="6">
        <v>203.30424222357379</v>
      </c>
      <c r="N136" s="5">
        <v>61.9</v>
      </c>
      <c r="O136" s="5">
        <v>2.4</v>
      </c>
      <c r="P136" s="5">
        <v>4.5999999999999996</v>
      </c>
      <c r="Q136" s="5" t="s">
        <v>69</v>
      </c>
      <c r="R136" s="5" t="s">
        <v>69</v>
      </c>
      <c r="S136" s="19">
        <v>1.1739092673118727</v>
      </c>
      <c r="T136" s="19">
        <v>0.95237247387794255</v>
      </c>
      <c r="U136" s="19">
        <v>0.1499501998006755</v>
      </c>
      <c r="V136" s="19">
        <v>0.12773576627778524</v>
      </c>
      <c r="W136" s="3" t="s">
        <v>147</v>
      </c>
      <c r="X136" s="7" t="s">
        <v>195</v>
      </c>
    </row>
    <row r="137" spans="1:24" ht="14.4" x14ac:dyDescent="0.25">
      <c r="A137" s="3">
        <v>136</v>
      </c>
      <c r="B137" s="3" t="s">
        <v>78</v>
      </c>
      <c r="C137" s="3" t="s">
        <v>208</v>
      </c>
      <c r="D137" s="3" t="s">
        <v>79</v>
      </c>
      <c r="E137" s="5">
        <v>7.5</v>
      </c>
      <c r="F137" s="5">
        <v>177</v>
      </c>
      <c r="G137" s="5" t="s">
        <v>427</v>
      </c>
      <c r="H137" s="4">
        <v>0.12</v>
      </c>
      <c r="I137" s="6">
        <v>10</v>
      </c>
      <c r="J137" s="6" t="s">
        <v>387</v>
      </c>
      <c r="K137" s="5">
        <v>1</v>
      </c>
      <c r="L137" s="5">
        <v>5.9881097520728668</v>
      </c>
      <c r="M137" s="6">
        <v>168.06308701027251</v>
      </c>
      <c r="N137" s="5">
        <v>50.2</v>
      </c>
      <c r="O137" s="5">
        <v>1.6</v>
      </c>
      <c r="P137" s="5">
        <v>8.73</v>
      </c>
      <c r="Q137" s="5" t="s">
        <v>311</v>
      </c>
      <c r="R137" s="5">
        <v>0.4</v>
      </c>
      <c r="S137" s="19">
        <v>1</v>
      </c>
      <c r="T137" s="19">
        <v>0.91382045336213358</v>
      </c>
      <c r="U137" s="19">
        <v>0.17066962236139482</v>
      </c>
      <c r="V137" s="19">
        <v>0.17066962236139482</v>
      </c>
      <c r="W137" s="3" t="s">
        <v>146</v>
      </c>
      <c r="X137" s="7" t="s">
        <v>80</v>
      </c>
    </row>
    <row r="138" spans="1:24" ht="14.4" x14ac:dyDescent="0.25">
      <c r="A138" s="3">
        <v>137</v>
      </c>
      <c r="B138" s="3" t="s">
        <v>78</v>
      </c>
      <c r="C138" s="3" t="s">
        <v>208</v>
      </c>
      <c r="D138" s="3" t="s">
        <v>81</v>
      </c>
      <c r="E138" s="5">
        <v>7.5</v>
      </c>
      <c r="F138" s="5">
        <v>177</v>
      </c>
      <c r="G138" s="5" t="s">
        <v>427</v>
      </c>
      <c r="H138" s="4">
        <v>0.12</v>
      </c>
      <c r="I138" s="6">
        <v>10</v>
      </c>
      <c r="J138" s="6" t="s">
        <v>387</v>
      </c>
      <c r="K138" s="5">
        <v>1</v>
      </c>
      <c r="L138" s="5">
        <v>10.011136858746401</v>
      </c>
      <c r="M138" s="6">
        <v>205.71315808920528</v>
      </c>
      <c r="N138" s="5">
        <v>56.8</v>
      </c>
      <c r="O138" s="5">
        <v>2.5099999999999998</v>
      </c>
      <c r="P138" s="5">
        <v>9</v>
      </c>
      <c r="Q138" s="5" t="s">
        <v>311</v>
      </c>
      <c r="R138" s="5">
        <v>1</v>
      </c>
      <c r="S138" s="19">
        <v>1</v>
      </c>
      <c r="T138" s="19">
        <v>0.9101111144487547</v>
      </c>
      <c r="U138" s="19">
        <v>0.15060095712506771</v>
      </c>
      <c r="V138" s="19">
        <v>0.15060095712506771</v>
      </c>
      <c r="W138" s="3" t="s">
        <v>146</v>
      </c>
      <c r="X138" s="7" t="s">
        <v>80</v>
      </c>
    </row>
    <row r="139" spans="1:24" ht="14.4" x14ac:dyDescent="0.25">
      <c r="A139" s="3">
        <v>138</v>
      </c>
      <c r="B139" s="3" t="s">
        <v>78</v>
      </c>
      <c r="C139" s="3" t="s">
        <v>208</v>
      </c>
      <c r="D139" s="3" t="s">
        <v>82</v>
      </c>
      <c r="E139" s="5">
        <v>7.5</v>
      </c>
      <c r="F139" s="5">
        <v>177</v>
      </c>
      <c r="G139" s="5" t="s">
        <v>427</v>
      </c>
      <c r="H139" s="4">
        <v>0.12</v>
      </c>
      <c r="I139" s="6">
        <v>10</v>
      </c>
      <c r="J139" s="6">
        <v>19</v>
      </c>
      <c r="K139" s="5">
        <v>1</v>
      </c>
      <c r="L139" s="5">
        <v>8.7823003636341586</v>
      </c>
      <c r="M139" s="6">
        <v>198.42701953634551</v>
      </c>
      <c r="N139" s="5">
        <v>70.150000000000006</v>
      </c>
      <c r="O139" s="5">
        <v>3.35</v>
      </c>
      <c r="P139" s="5">
        <v>10.8</v>
      </c>
      <c r="Q139" s="5">
        <v>3.6</v>
      </c>
      <c r="R139" s="5">
        <v>0</v>
      </c>
      <c r="S139" s="19">
        <v>1</v>
      </c>
      <c r="T139" s="19">
        <v>0.88464002606799386</v>
      </c>
      <c r="U139" s="19">
        <v>0.14090556423764405</v>
      </c>
      <c r="V139" s="19">
        <v>0.14090556423764405</v>
      </c>
      <c r="W139" s="3" t="s">
        <v>147</v>
      </c>
      <c r="X139" s="7" t="s">
        <v>80</v>
      </c>
    </row>
    <row r="140" spans="1:24" s="24" customFormat="1" ht="14.4" x14ac:dyDescent="0.25">
      <c r="A140" s="3">
        <v>139</v>
      </c>
      <c r="B140" s="3" t="s">
        <v>83</v>
      </c>
      <c r="C140" s="3" t="s">
        <v>210</v>
      </c>
      <c r="D140" s="3" t="s">
        <v>250</v>
      </c>
      <c r="E140" s="3">
        <v>7.6</v>
      </c>
      <c r="F140" s="5">
        <v>14.69</v>
      </c>
      <c r="G140" s="5">
        <v>41</v>
      </c>
      <c r="H140" s="4">
        <v>0.42799999999999999</v>
      </c>
      <c r="I140" s="6">
        <v>15.3</v>
      </c>
      <c r="J140" s="6" t="s">
        <v>428</v>
      </c>
      <c r="K140" s="5">
        <v>3.43</v>
      </c>
      <c r="L140" s="5">
        <v>10.612683296400405</v>
      </c>
      <c r="M140" s="6">
        <v>190.8039727142075</v>
      </c>
      <c r="N140" s="5">
        <v>71.7</v>
      </c>
      <c r="O140" s="5">
        <v>1.5</v>
      </c>
      <c r="P140" s="5">
        <v>5</v>
      </c>
      <c r="Q140" s="5">
        <v>0</v>
      </c>
      <c r="R140" s="5">
        <f>O140-Q140</f>
        <v>1.5</v>
      </c>
      <c r="S140" s="19">
        <v>0.96968703200215245</v>
      </c>
      <c r="T140" s="19">
        <v>0.96375129462323361</v>
      </c>
      <c r="U140" s="19">
        <v>0.39641472571136827</v>
      </c>
      <c r="V140" s="19">
        <v>0.40880687544400235</v>
      </c>
      <c r="W140" s="6" t="s">
        <v>147</v>
      </c>
      <c r="X140" s="7" t="s">
        <v>236</v>
      </c>
    </row>
    <row r="141" spans="1:24" s="24" customFormat="1" ht="14.4" x14ac:dyDescent="0.25">
      <c r="A141" s="3">
        <v>140</v>
      </c>
      <c r="B141" s="3" t="s">
        <v>83</v>
      </c>
      <c r="C141" s="3" t="s">
        <v>210</v>
      </c>
      <c r="D141" s="3" t="s">
        <v>251</v>
      </c>
      <c r="E141" s="3">
        <v>7.6</v>
      </c>
      <c r="F141" s="5">
        <v>14.69</v>
      </c>
      <c r="G141" s="5">
        <v>41</v>
      </c>
      <c r="H141" s="4">
        <v>0.42799999999999999</v>
      </c>
      <c r="I141" s="6">
        <v>20.5</v>
      </c>
      <c r="J141" s="6" t="s">
        <v>429</v>
      </c>
      <c r="K141" s="5">
        <v>4.3600000000000003</v>
      </c>
      <c r="L141" s="5">
        <v>13.985708414469361</v>
      </c>
      <c r="M141" s="6">
        <v>223.25622724386511</v>
      </c>
      <c r="N141" s="5" t="s">
        <v>430</v>
      </c>
      <c r="O141" s="5">
        <v>1.8</v>
      </c>
      <c r="P141" s="5">
        <v>7.3</v>
      </c>
      <c r="Q141" s="5">
        <v>5.8</v>
      </c>
      <c r="R141" s="5">
        <v>0</v>
      </c>
      <c r="S141" s="19">
        <v>0.96968703200215245</v>
      </c>
      <c r="T141" s="19">
        <v>0.93753926126078324</v>
      </c>
      <c r="U141" s="19">
        <v>0.42828479796601637</v>
      </c>
      <c r="V141" s="19">
        <v>0.44167322427909472</v>
      </c>
      <c r="W141" s="6" t="s">
        <v>147</v>
      </c>
      <c r="X141" s="7" t="s">
        <v>236</v>
      </c>
    </row>
    <row r="142" spans="1:24" s="24" customFormat="1" ht="14.4" x14ac:dyDescent="0.25">
      <c r="A142" s="3">
        <v>141</v>
      </c>
      <c r="B142" s="3" t="s">
        <v>83</v>
      </c>
      <c r="C142" s="3" t="s">
        <v>210</v>
      </c>
      <c r="D142" s="3" t="s">
        <v>252</v>
      </c>
      <c r="E142" s="3">
        <v>7.6</v>
      </c>
      <c r="F142" s="5">
        <v>24.17</v>
      </c>
      <c r="G142" s="5">
        <v>41</v>
      </c>
      <c r="H142" s="4">
        <v>0.42799999999999999</v>
      </c>
      <c r="I142" s="6">
        <v>19</v>
      </c>
      <c r="J142" s="6" t="s">
        <v>431</v>
      </c>
      <c r="K142" s="5">
        <v>0.6</v>
      </c>
      <c r="L142" s="5">
        <v>14.153537983582453</v>
      </c>
      <c r="M142" s="6">
        <v>222.1474788600151</v>
      </c>
      <c r="N142" s="5">
        <v>97.463449999999995</v>
      </c>
      <c r="O142" s="5">
        <v>1.7</v>
      </c>
      <c r="P142" s="5">
        <v>7.2</v>
      </c>
      <c r="Q142" s="5">
        <v>0</v>
      </c>
      <c r="R142" s="5">
        <f>O142-Q142</f>
        <v>1.7</v>
      </c>
      <c r="S142" s="19">
        <v>0.96968703200215245</v>
      </c>
      <c r="T142" s="19">
        <v>0.93874863736067549</v>
      </c>
      <c r="U142" s="19">
        <v>0.40558854691741703</v>
      </c>
      <c r="V142" s="19">
        <v>0.41826747551731386</v>
      </c>
      <c r="W142" s="6" t="s">
        <v>147</v>
      </c>
      <c r="X142" s="7" t="s">
        <v>235</v>
      </c>
    </row>
    <row r="143" spans="1:24" s="24" customFormat="1" x14ac:dyDescent="0.25">
      <c r="A143" s="3">
        <v>142</v>
      </c>
      <c r="B143" s="3" t="s">
        <v>84</v>
      </c>
      <c r="C143" s="3" t="s">
        <v>210</v>
      </c>
      <c r="D143" s="3" t="s">
        <v>253</v>
      </c>
      <c r="E143" s="3">
        <v>7.6</v>
      </c>
      <c r="F143" s="5">
        <v>19.34</v>
      </c>
      <c r="G143" s="5">
        <v>41</v>
      </c>
      <c r="H143" s="4">
        <v>0.42799999999999999</v>
      </c>
      <c r="I143" s="6">
        <v>16</v>
      </c>
      <c r="J143" s="6">
        <v>45</v>
      </c>
      <c r="K143" s="5">
        <v>2.9</v>
      </c>
      <c r="L143" s="5">
        <v>18.540287312031467</v>
      </c>
      <c r="M143" s="6">
        <v>269.75762243958673</v>
      </c>
      <c r="N143" s="5">
        <v>216.11858319999999</v>
      </c>
      <c r="O143" s="5">
        <v>4</v>
      </c>
      <c r="P143" s="5">
        <v>17.2</v>
      </c>
      <c r="Q143" s="5">
        <v>1.4</v>
      </c>
      <c r="R143" s="5">
        <v>0</v>
      </c>
      <c r="S143" s="19">
        <v>0.96968703200215245</v>
      </c>
      <c r="T143" s="19">
        <v>0.80187271299777818</v>
      </c>
      <c r="U143" s="19">
        <v>0.35660840818556577</v>
      </c>
      <c r="V143" s="19">
        <v>0.36775618979792046</v>
      </c>
      <c r="W143" s="6" t="s">
        <v>147</v>
      </c>
      <c r="X143" s="7" t="s">
        <v>235</v>
      </c>
    </row>
    <row r="144" spans="1:24" s="24" customFormat="1" x14ac:dyDescent="0.25">
      <c r="A144" s="3">
        <v>143</v>
      </c>
      <c r="B144" s="3" t="s">
        <v>85</v>
      </c>
      <c r="C144" s="3" t="s">
        <v>210</v>
      </c>
      <c r="D144" s="3" t="s">
        <v>254</v>
      </c>
      <c r="E144" s="3">
        <v>7.6</v>
      </c>
      <c r="F144" s="5">
        <v>19.809999999999999</v>
      </c>
      <c r="G144" s="5">
        <v>41</v>
      </c>
      <c r="H144" s="4">
        <v>0.42799999999999999</v>
      </c>
      <c r="I144" s="6">
        <v>19</v>
      </c>
      <c r="J144" s="6">
        <v>46</v>
      </c>
      <c r="K144" s="5">
        <v>1.5</v>
      </c>
      <c r="L144" s="5">
        <v>8.4663908460606017</v>
      </c>
      <c r="M144" s="6">
        <v>178.47472291230758</v>
      </c>
      <c r="N144" s="5">
        <v>130.14400000000001</v>
      </c>
      <c r="O144" s="5">
        <v>5</v>
      </c>
      <c r="P144" s="5">
        <v>7.2</v>
      </c>
      <c r="Q144" s="5">
        <v>0</v>
      </c>
      <c r="R144" s="5">
        <f>O144-Q144</f>
        <v>5</v>
      </c>
      <c r="S144" s="19">
        <v>0.96968703200215245</v>
      </c>
      <c r="T144" s="19">
        <v>0.93874863736067549</v>
      </c>
      <c r="U144" s="19">
        <v>0.30442430736029319</v>
      </c>
      <c r="V144" s="19">
        <v>0.31394078430824829</v>
      </c>
      <c r="W144" s="6" t="s">
        <v>147</v>
      </c>
      <c r="X144" s="7" t="s">
        <v>235</v>
      </c>
    </row>
    <row r="145" spans="1:24" s="24" customFormat="1" x14ac:dyDescent="0.25">
      <c r="A145" s="3">
        <v>144</v>
      </c>
      <c r="B145" s="3" t="s">
        <v>85</v>
      </c>
      <c r="C145" s="3" t="s">
        <v>210</v>
      </c>
      <c r="D145" s="3" t="s">
        <v>255</v>
      </c>
      <c r="E145" s="3">
        <v>7.6</v>
      </c>
      <c r="F145" s="5">
        <v>19.809999999999999</v>
      </c>
      <c r="G145" s="5">
        <v>41</v>
      </c>
      <c r="H145" s="4">
        <v>0.42799999999999999</v>
      </c>
      <c r="I145" s="6">
        <v>22</v>
      </c>
      <c r="J145" s="6">
        <v>9</v>
      </c>
      <c r="K145" s="5">
        <v>0.17</v>
      </c>
      <c r="L145" s="5">
        <v>18.75810561399868</v>
      </c>
      <c r="M145" s="6">
        <v>273.28333391703916</v>
      </c>
      <c r="N145" s="5">
        <v>202.67373334699997</v>
      </c>
      <c r="O145" s="5">
        <v>2.8</v>
      </c>
      <c r="P145" s="5">
        <v>17.8</v>
      </c>
      <c r="Q145" s="5">
        <v>4.5999999999999996</v>
      </c>
      <c r="R145" s="5">
        <v>0</v>
      </c>
      <c r="S145" s="19">
        <v>0.96968703200215245</v>
      </c>
      <c r="T145" s="19">
        <v>0.79348056582092075</v>
      </c>
      <c r="U145" s="19">
        <v>0.37978700002698595</v>
      </c>
      <c r="V145" s="19">
        <v>0.39165935759997139</v>
      </c>
      <c r="W145" s="6" t="s">
        <v>147</v>
      </c>
      <c r="X145" s="7" t="s">
        <v>235</v>
      </c>
    </row>
    <row r="146" spans="1:24" s="24" customFormat="1" x14ac:dyDescent="0.25">
      <c r="A146" s="3">
        <v>145</v>
      </c>
      <c r="B146" s="3" t="s">
        <v>83</v>
      </c>
      <c r="C146" s="3" t="s">
        <v>210</v>
      </c>
      <c r="D146" s="3" t="s">
        <v>256</v>
      </c>
      <c r="E146" s="3">
        <v>7.6</v>
      </c>
      <c r="F146" s="5">
        <v>19.600000000000001</v>
      </c>
      <c r="G146" s="5">
        <v>41</v>
      </c>
      <c r="H146" s="4">
        <v>0.42799999999999999</v>
      </c>
      <c r="I146" s="6">
        <v>14</v>
      </c>
      <c r="J146" s="6">
        <v>53</v>
      </c>
      <c r="K146" s="5">
        <v>6.1</v>
      </c>
      <c r="L146" s="5">
        <v>7.1059077934665194</v>
      </c>
      <c r="M146" s="6">
        <v>164.18556066864889</v>
      </c>
      <c r="N146" s="5">
        <v>50.580399999999997</v>
      </c>
      <c r="O146" s="5">
        <v>1.2</v>
      </c>
      <c r="P146" s="5">
        <v>3.3</v>
      </c>
      <c r="Q146" s="5">
        <v>1.2</v>
      </c>
      <c r="R146" s="5">
        <v>0</v>
      </c>
      <c r="S146" s="19">
        <v>0.96968703200215245</v>
      </c>
      <c r="T146" s="19">
        <v>0.98065429620641431</v>
      </c>
      <c r="U146" s="19">
        <v>0.39967902181225845</v>
      </c>
      <c r="V146" s="19">
        <v>0.4121732152971303</v>
      </c>
      <c r="W146" s="6" t="s">
        <v>146</v>
      </c>
      <c r="X146" s="7" t="s">
        <v>235</v>
      </c>
    </row>
    <row r="147" spans="1:24" s="24" customFormat="1" x14ac:dyDescent="0.25">
      <c r="A147" s="3">
        <v>146</v>
      </c>
      <c r="B147" s="3" t="s">
        <v>83</v>
      </c>
      <c r="C147" s="3" t="s">
        <v>210</v>
      </c>
      <c r="D147" s="3" t="s">
        <v>257</v>
      </c>
      <c r="E147" s="3">
        <v>7.6</v>
      </c>
      <c r="F147" s="5">
        <v>19.82</v>
      </c>
      <c r="G147" s="5">
        <v>41</v>
      </c>
      <c r="H147" s="4">
        <v>0.42799999999999999</v>
      </c>
      <c r="I147" s="6">
        <v>20</v>
      </c>
      <c r="J147" s="6">
        <v>42</v>
      </c>
      <c r="K147" s="5">
        <v>1.4</v>
      </c>
      <c r="L147" s="5">
        <v>17.514658851430415</v>
      </c>
      <c r="M147" s="6">
        <v>263.81703831000942</v>
      </c>
      <c r="N147" s="5">
        <v>181.01084999999998</v>
      </c>
      <c r="O147" s="5">
        <v>0.65</v>
      </c>
      <c r="P147" s="5">
        <v>16.2</v>
      </c>
      <c r="Q147" s="5">
        <v>1.8</v>
      </c>
      <c r="R147" s="5">
        <v>0</v>
      </c>
      <c r="S147" s="19">
        <v>0.96968703200215245</v>
      </c>
      <c r="T147" s="19">
        <v>0.81598888429591898</v>
      </c>
      <c r="U147" s="19">
        <v>0.418122427658013</v>
      </c>
      <c r="V147" s="19">
        <v>0.43119317249679884</v>
      </c>
      <c r="W147" s="6" t="s">
        <v>147</v>
      </c>
      <c r="X147" s="7" t="s">
        <v>235</v>
      </c>
    </row>
    <row r="148" spans="1:24" x14ac:dyDescent="0.25">
      <c r="A148" s="3">
        <v>147</v>
      </c>
      <c r="B148" s="3" t="s">
        <v>83</v>
      </c>
      <c r="C148" s="3" t="s">
        <v>210</v>
      </c>
      <c r="D148" s="3" t="s">
        <v>258</v>
      </c>
      <c r="E148" s="3">
        <v>7.6</v>
      </c>
      <c r="F148" s="5">
        <v>18.55</v>
      </c>
      <c r="G148" s="5">
        <v>41</v>
      </c>
      <c r="H148" s="4">
        <v>0.42799999999999999</v>
      </c>
      <c r="I148" s="6">
        <v>11</v>
      </c>
      <c r="J148" s="6">
        <v>57</v>
      </c>
      <c r="K148" s="5">
        <v>10</v>
      </c>
      <c r="L148" s="5">
        <v>11.674312536981409</v>
      </c>
      <c r="M148" s="6">
        <v>200.23943464902536</v>
      </c>
      <c r="N148" s="5">
        <v>138.27310000000003</v>
      </c>
      <c r="O148" s="5">
        <v>5</v>
      </c>
      <c r="P148" s="5">
        <v>8.8000000000000007</v>
      </c>
      <c r="Q148" s="5">
        <v>4.3</v>
      </c>
      <c r="R148" s="5">
        <f>O148-Q148</f>
        <v>0.70000000000000018</v>
      </c>
      <c r="S148" s="19">
        <v>0.96968703200215245</v>
      </c>
      <c r="T148" s="19">
        <v>0.91875209094731836</v>
      </c>
      <c r="U148" s="19">
        <v>0.32443470409006708</v>
      </c>
      <c r="V148" s="19">
        <v>0.33457671741798328</v>
      </c>
      <c r="W148" s="6" t="s">
        <v>147</v>
      </c>
      <c r="X148" s="7" t="s">
        <v>235</v>
      </c>
    </row>
    <row r="149" spans="1:24" ht="14.4" x14ac:dyDescent="0.25">
      <c r="A149" s="3">
        <v>148</v>
      </c>
      <c r="B149" s="3" t="s">
        <v>83</v>
      </c>
      <c r="C149" s="3" t="s">
        <v>210</v>
      </c>
      <c r="D149" s="3" t="s">
        <v>259</v>
      </c>
      <c r="E149" s="3">
        <v>7.6</v>
      </c>
      <c r="F149" s="5">
        <v>20.25</v>
      </c>
      <c r="G149" s="5">
        <v>41</v>
      </c>
      <c r="H149" s="4">
        <v>0.42799999999999999</v>
      </c>
      <c r="I149" s="6">
        <v>26</v>
      </c>
      <c r="J149" s="6" t="s">
        <v>432</v>
      </c>
      <c r="K149" s="5">
        <v>0.28999999999999998</v>
      </c>
      <c r="L149" s="5">
        <v>15.859577884583391</v>
      </c>
      <c r="M149" s="6">
        <v>248.13669465294882</v>
      </c>
      <c r="N149" s="5">
        <v>276.76767999999998</v>
      </c>
      <c r="O149" s="5">
        <v>9.6</v>
      </c>
      <c r="P149" s="5">
        <v>16.2</v>
      </c>
      <c r="Q149" s="5">
        <v>1.4</v>
      </c>
      <c r="R149" s="5">
        <v>0</v>
      </c>
      <c r="S149" s="19">
        <v>0.96968703200215245</v>
      </c>
      <c r="T149" s="19">
        <v>0.81598888429591898</v>
      </c>
      <c r="U149" s="19">
        <v>0.28005940464222145</v>
      </c>
      <c r="V149" s="19">
        <v>0.28881422087698888</v>
      </c>
      <c r="W149" s="6" t="s">
        <v>147</v>
      </c>
      <c r="X149" s="7" t="s">
        <v>235</v>
      </c>
    </row>
    <row r="150" spans="1:24" ht="14.4" x14ac:dyDescent="0.25">
      <c r="A150" s="3">
        <v>149</v>
      </c>
      <c r="B150" s="3" t="s">
        <v>83</v>
      </c>
      <c r="C150" s="3" t="s">
        <v>210</v>
      </c>
      <c r="D150" s="3" t="s">
        <v>260</v>
      </c>
      <c r="E150" s="3">
        <v>7.6</v>
      </c>
      <c r="F150" s="5">
        <v>17.14</v>
      </c>
      <c r="G150" s="5">
        <v>41</v>
      </c>
      <c r="H150" s="4">
        <v>0.42799999999999999</v>
      </c>
      <c r="I150" s="6">
        <v>16</v>
      </c>
      <c r="J150" s="6" t="s">
        <v>433</v>
      </c>
      <c r="K150" s="5">
        <v>4.5</v>
      </c>
      <c r="L150" s="5">
        <v>12.10803776562107</v>
      </c>
      <c r="M150" s="6">
        <v>203.68183047332235</v>
      </c>
      <c r="N150" s="5">
        <v>85.122799990000004</v>
      </c>
      <c r="O150" s="5">
        <v>2.4</v>
      </c>
      <c r="P150" s="5">
        <v>5.8</v>
      </c>
      <c r="Q150" s="5">
        <v>0</v>
      </c>
      <c r="R150" s="5">
        <f>O150-Q150</f>
        <v>2.4</v>
      </c>
      <c r="S150" s="19">
        <v>0.96968703200215245</v>
      </c>
      <c r="T150" s="19">
        <v>0.95503491432522936</v>
      </c>
      <c r="U150" s="19">
        <v>0.36969122259056902</v>
      </c>
      <c r="V150" s="19">
        <v>0.3812479804202934</v>
      </c>
      <c r="W150" s="6" t="s">
        <v>147</v>
      </c>
      <c r="X150" s="7" t="s">
        <v>235</v>
      </c>
    </row>
    <row r="151" spans="1:24" x14ac:dyDescent="0.25">
      <c r="A151" s="3">
        <v>150</v>
      </c>
      <c r="B151" s="3" t="s">
        <v>83</v>
      </c>
      <c r="C151" s="3" t="s">
        <v>210</v>
      </c>
      <c r="D151" s="3" t="s">
        <v>261</v>
      </c>
      <c r="E151" s="3">
        <v>7.6</v>
      </c>
      <c r="F151" s="5">
        <v>19.45</v>
      </c>
      <c r="G151" s="5">
        <v>41</v>
      </c>
      <c r="H151" s="4">
        <v>0.42799999999999999</v>
      </c>
      <c r="I151" s="6">
        <v>16</v>
      </c>
      <c r="J151" s="6">
        <v>55</v>
      </c>
      <c r="K151" s="5">
        <v>7</v>
      </c>
      <c r="L151" s="5">
        <v>6.4640108573164996</v>
      </c>
      <c r="M151" s="6">
        <v>165.92512000065707</v>
      </c>
      <c r="N151" s="5">
        <v>199.70439999999996</v>
      </c>
      <c r="O151" s="5">
        <v>1.5</v>
      </c>
      <c r="P151" s="5">
        <v>18.8</v>
      </c>
      <c r="Q151" s="5">
        <v>9</v>
      </c>
      <c r="R151" s="5">
        <v>0</v>
      </c>
      <c r="S151" s="19">
        <v>0.96968703200215245</v>
      </c>
      <c r="T151" s="19">
        <v>0.77966855241297517</v>
      </c>
      <c r="U151" s="19">
        <v>0.40104529629484903</v>
      </c>
      <c r="V151" s="19">
        <v>0.41358220029692921</v>
      </c>
      <c r="W151" s="6" t="s">
        <v>147</v>
      </c>
      <c r="X151" s="7" t="s">
        <v>235</v>
      </c>
    </row>
    <row r="152" spans="1:24" ht="14.4" x14ac:dyDescent="0.25">
      <c r="A152" s="3">
        <v>151</v>
      </c>
      <c r="B152" s="3" t="s">
        <v>83</v>
      </c>
      <c r="C152" s="3" t="s">
        <v>210</v>
      </c>
      <c r="D152" s="3" t="s">
        <v>262</v>
      </c>
      <c r="E152" s="8">
        <v>7.6</v>
      </c>
      <c r="F152" s="9">
        <v>27</v>
      </c>
      <c r="G152" s="9">
        <v>43.85</v>
      </c>
      <c r="H152" s="4">
        <v>0.78900000000000003</v>
      </c>
      <c r="I152" s="6" t="s">
        <v>193</v>
      </c>
      <c r="J152" s="6" t="s">
        <v>434</v>
      </c>
      <c r="K152" s="5">
        <v>1.8</v>
      </c>
      <c r="L152" s="9">
        <v>17.352612018682944</v>
      </c>
      <c r="M152" s="6">
        <v>236.91232309855579</v>
      </c>
      <c r="N152" s="5">
        <v>97.99</v>
      </c>
      <c r="O152" s="5">
        <v>5.0999999999999996</v>
      </c>
      <c r="P152" s="5">
        <v>5.0999999999999996</v>
      </c>
      <c r="Q152" s="9">
        <v>0</v>
      </c>
      <c r="R152" s="5">
        <f>O152-Q152</f>
        <v>5.0999999999999996</v>
      </c>
      <c r="S152" s="19">
        <v>0.96968703200215245</v>
      </c>
      <c r="T152" s="19">
        <v>0.9626869761887088</v>
      </c>
      <c r="U152" s="19">
        <v>0.49371401573837931</v>
      </c>
      <c r="V152" s="19">
        <v>0.50914779660298004</v>
      </c>
      <c r="W152" s="3" t="s">
        <v>147</v>
      </c>
      <c r="X152" s="7" t="s">
        <v>235</v>
      </c>
    </row>
    <row r="153" spans="1:24" ht="14.4" x14ac:dyDescent="0.25">
      <c r="A153" s="3">
        <v>152</v>
      </c>
      <c r="B153" s="3" t="s">
        <v>83</v>
      </c>
      <c r="C153" s="3" t="s">
        <v>210</v>
      </c>
      <c r="D153" s="3" t="s">
        <v>263</v>
      </c>
      <c r="E153" s="3">
        <v>7.6</v>
      </c>
      <c r="F153" s="9">
        <v>32.26</v>
      </c>
      <c r="G153" s="9">
        <v>43.85</v>
      </c>
      <c r="H153" s="4">
        <v>0.78900000000000003</v>
      </c>
      <c r="I153" s="6">
        <v>16</v>
      </c>
      <c r="J153" s="6" t="s">
        <v>435</v>
      </c>
      <c r="K153" s="5">
        <v>0.36</v>
      </c>
      <c r="L153" s="9">
        <v>16.058927214130211</v>
      </c>
      <c r="M153" s="6">
        <v>247.73391500357346</v>
      </c>
      <c r="N153" s="5">
        <v>127.44</v>
      </c>
      <c r="O153" s="5">
        <v>1.3</v>
      </c>
      <c r="P153" s="5">
        <v>11</v>
      </c>
      <c r="Q153" s="9">
        <v>0</v>
      </c>
      <c r="R153" s="5">
        <f>O153-Q153</f>
        <v>1.3</v>
      </c>
      <c r="S153" s="19">
        <v>0.96968703200215245</v>
      </c>
      <c r="T153" s="19">
        <v>0.88940363319795246</v>
      </c>
      <c r="U153" s="19">
        <v>0.7963674698370945</v>
      </c>
      <c r="V153" s="19">
        <v>0.82126236976976175</v>
      </c>
      <c r="W153" s="3" t="s">
        <v>147</v>
      </c>
      <c r="X153" s="7" t="s">
        <v>235</v>
      </c>
    </row>
    <row r="154" spans="1:24" s="24" customFormat="1" ht="14.4" x14ac:dyDescent="0.25">
      <c r="A154" s="3">
        <v>153</v>
      </c>
      <c r="B154" s="3" t="s">
        <v>83</v>
      </c>
      <c r="C154" s="3" t="s">
        <v>210</v>
      </c>
      <c r="D154" s="3" t="s">
        <v>264</v>
      </c>
      <c r="E154" s="8">
        <v>7.6</v>
      </c>
      <c r="F154" s="5">
        <v>34.76</v>
      </c>
      <c r="G154" s="5">
        <v>43.85</v>
      </c>
      <c r="H154" s="4">
        <v>0.79</v>
      </c>
      <c r="I154" s="6">
        <v>21</v>
      </c>
      <c r="J154" s="6">
        <v>18</v>
      </c>
      <c r="K154" s="5" t="s">
        <v>395</v>
      </c>
      <c r="L154" s="5">
        <v>10.778703317446816</v>
      </c>
      <c r="M154" s="6">
        <v>198.98435791979114</v>
      </c>
      <c r="N154" s="5" t="s">
        <v>436</v>
      </c>
      <c r="O154" s="5">
        <v>3.5</v>
      </c>
      <c r="P154" s="5">
        <v>7</v>
      </c>
      <c r="Q154" s="5" t="s">
        <v>308</v>
      </c>
      <c r="R154" s="5" t="s">
        <v>308</v>
      </c>
      <c r="S154" s="19">
        <v>0.96968703200215245</v>
      </c>
      <c r="T154" s="19">
        <v>0.94114985669431828</v>
      </c>
      <c r="U154" s="19">
        <v>0.66066428751151451</v>
      </c>
      <c r="V154" s="19">
        <v>0.68131702880197742</v>
      </c>
      <c r="W154" s="3" t="s">
        <v>146</v>
      </c>
      <c r="X154" s="7" t="s">
        <v>235</v>
      </c>
    </row>
    <row r="155" spans="1:24" ht="14.4" x14ac:dyDescent="0.25">
      <c r="A155" s="3">
        <v>154</v>
      </c>
      <c r="B155" s="3" t="s">
        <v>83</v>
      </c>
      <c r="C155" s="3" t="s">
        <v>210</v>
      </c>
      <c r="D155" s="3" t="s">
        <v>249</v>
      </c>
      <c r="E155" s="3">
        <v>7.6</v>
      </c>
      <c r="F155" s="5">
        <v>27</v>
      </c>
      <c r="G155" s="5">
        <v>43</v>
      </c>
      <c r="H155" s="4">
        <v>0.79</v>
      </c>
      <c r="I155" s="6">
        <v>3</v>
      </c>
      <c r="J155" s="6">
        <v>53</v>
      </c>
      <c r="K155" s="5">
        <v>8</v>
      </c>
      <c r="L155" s="5">
        <v>10.03047863463204</v>
      </c>
      <c r="M155" s="6">
        <v>189.71013921878995</v>
      </c>
      <c r="N155" s="5" t="s">
        <v>437</v>
      </c>
      <c r="O155" s="5">
        <v>4.5</v>
      </c>
      <c r="P155" s="5">
        <v>5.5</v>
      </c>
      <c r="Q155" s="5">
        <v>0.5</v>
      </c>
      <c r="R155" s="5">
        <v>0</v>
      </c>
      <c r="S155" s="19">
        <v>0.96968703200215245</v>
      </c>
      <c r="T155" s="19">
        <v>0.95835691336440043</v>
      </c>
      <c r="U155" s="19">
        <v>0.54806452901637459</v>
      </c>
      <c r="V155" s="19">
        <v>0.56519733783049919</v>
      </c>
      <c r="W155" s="3" t="s">
        <v>146</v>
      </c>
      <c r="X155" s="7" t="s">
        <v>235</v>
      </c>
    </row>
    <row r="156" spans="1:24" ht="14.4" x14ac:dyDescent="0.25">
      <c r="A156" s="3">
        <v>155</v>
      </c>
      <c r="B156" s="3" t="s">
        <v>83</v>
      </c>
      <c r="C156" s="3" t="s">
        <v>210</v>
      </c>
      <c r="D156" s="3" t="s">
        <v>265</v>
      </c>
      <c r="E156" s="3">
        <v>7.6</v>
      </c>
      <c r="F156" s="5">
        <v>30.8</v>
      </c>
      <c r="G156" s="5">
        <v>37.174999999999997</v>
      </c>
      <c r="H156" s="4">
        <v>0.19</v>
      </c>
      <c r="I156" s="6">
        <v>28</v>
      </c>
      <c r="J156" s="6" t="s">
        <v>438</v>
      </c>
      <c r="K156" s="5">
        <v>4.8</v>
      </c>
      <c r="L156" s="5">
        <v>13.623863746298179</v>
      </c>
      <c r="M156" s="6">
        <v>234.91514275990474</v>
      </c>
      <c r="N156" s="5">
        <v>248.40062259999999</v>
      </c>
      <c r="O156" s="5">
        <v>7</v>
      </c>
      <c r="P156" s="5">
        <v>16.2</v>
      </c>
      <c r="Q156" s="5">
        <v>3.6</v>
      </c>
      <c r="R156" s="5">
        <v>0</v>
      </c>
      <c r="S156" s="19">
        <v>0.96968703200215245</v>
      </c>
      <c r="T156" s="19">
        <v>0.81598888429591898</v>
      </c>
      <c r="U156" s="19">
        <v>0.13735199281535679</v>
      </c>
      <c r="V156" s="19">
        <v>0.14164569421100798</v>
      </c>
      <c r="W156" s="6" t="s">
        <v>147</v>
      </c>
      <c r="X156" s="7" t="s">
        <v>235</v>
      </c>
    </row>
    <row r="157" spans="1:24" x14ac:dyDescent="0.25">
      <c r="A157" s="3">
        <v>156</v>
      </c>
      <c r="B157" s="3" t="s">
        <v>83</v>
      </c>
      <c r="C157" s="3" t="s">
        <v>210</v>
      </c>
      <c r="D157" s="3" t="s">
        <v>266</v>
      </c>
      <c r="E157" s="3">
        <v>7.6</v>
      </c>
      <c r="F157" s="5">
        <v>27.65</v>
      </c>
      <c r="G157" s="5">
        <v>37.174999999999997</v>
      </c>
      <c r="H157" s="4">
        <v>0.19</v>
      </c>
      <c r="I157" s="6">
        <v>15</v>
      </c>
      <c r="J157" s="6">
        <v>45</v>
      </c>
      <c r="K157" s="5">
        <v>3</v>
      </c>
      <c r="L157" s="5">
        <v>16.466055024731322</v>
      </c>
      <c r="M157" s="6">
        <v>251.98687783193509</v>
      </c>
      <c r="N157" s="5">
        <v>139.92400000000001</v>
      </c>
      <c r="O157" s="5">
        <v>1.6</v>
      </c>
      <c r="P157" s="5">
        <v>12.8</v>
      </c>
      <c r="Q157" s="5">
        <v>0.5</v>
      </c>
      <c r="R157" s="5">
        <v>0</v>
      </c>
      <c r="S157" s="19">
        <v>0.96968703200215245</v>
      </c>
      <c r="T157" s="19">
        <v>0.86432011950209164</v>
      </c>
      <c r="U157" s="19">
        <v>0.19047592073299358</v>
      </c>
      <c r="V157" s="19">
        <v>0.19643030632235037</v>
      </c>
      <c r="W157" s="6" t="s">
        <v>147</v>
      </c>
      <c r="X157" s="7" t="s">
        <v>235</v>
      </c>
    </row>
    <row r="158" spans="1:24" x14ac:dyDescent="0.25">
      <c r="A158" s="3">
        <v>157</v>
      </c>
      <c r="B158" s="3" t="s">
        <v>83</v>
      </c>
      <c r="C158" s="3" t="s">
        <v>210</v>
      </c>
      <c r="D158" s="3" t="s">
        <v>267</v>
      </c>
      <c r="E158" s="3">
        <v>7.6</v>
      </c>
      <c r="F158" s="5">
        <v>24.33</v>
      </c>
      <c r="G158" s="5">
        <v>37.174999999999997</v>
      </c>
      <c r="H158" s="4">
        <v>0.19</v>
      </c>
      <c r="I158" s="6">
        <v>10</v>
      </c>
      <c r="J158" s="6">
        <v>55</v>
      </c>
      <c r="K158" s="5">
        <v>7.5</v>
      </c>
      <c r="L158" s="5">
        <v>14.555395965169508</v>
      </c>
      <c r="M158" s="6">
        <v>225.18149448559137</v>
      </c>
      <c r="N158" s="5">
        <v>153.28914999999995</v>
      </c>
      <c r="O158" s="5">
        <v>1.2</v>
      </c>
      <c r="P158" s="5">
        <v>12.2</v>
      </c>
      <c r="Q158" s="5">
        <v>0</v>
      </c>
      <c r="R158" s="5">
        <f>O158-Q158</f>
        <v>1.2</v>
      </c>
      <c r="S158" s="19">
        <v>0.96968703200215245</v>
      </c>
      <c r="T158" s="19">
        <v>0.87275656297309645</v>
      </c>
      <c r="U158" s="19">
        <v>0.18358512487133341</v>
      </c>
      <c r="V158" s="19">
        <v>0.18932410026385285</v>
      </c>
      <c r="W158" s="6" t="s">
        <v>147</v>
      </c>
      <c r="X158" s="7" t="s">
        <v>235</v>
      </c>
    </row>
    <row r="159" spans="1:24" ht="14.4" x14ac:dyDescent="0.25">
      <c r="A159" s="3">
        <v>158</v>
      </c>
      <c r="B159" s="3" t="s">
        <v>86</v>
      </c>
      <c r="C159" s="3" t="s">
        <v>209</v>
      </c>
      <c r="D159" s="3" t="s">
        <v>268</v>
      </c>
      <c r="E159" s="3">
        <v>9</v>
      </c>
      <c r="F159" s="5">
        <v>386.47969789555418</v>
      </c>
      <c r="G159" s="5">
        <v>69.900000000000006</v>
      </c>
      <c r="H159" s="4">
        <v>0.14299999999999999</v>
      </c>
      <c r="I159" s="6">
        <v>0</v>
      </c>
      <c r="J159" s="6" t="s">
        <v>419</v>
      </c>
      <c r="K159" s="5">
        <v>2</v>
      </c>
      <c r="L159" s="5">
        <v>16.366468259941012</v>
      </c>
      <c r="M159" s="6">
        <v>264.1037674511702</v>
      </c>
      <c r="N159" s="5">
        <v>185</v>
      </c>
      <c r="O159" s="5">
        <v>0.32</v>
      </c>
      <c r="P159" s="5">
        <v>19.75</v>
      </c>
      <c r="Q159" s="5">
        <v>2.9</v>
      </c>
      <c r="R159" s="5">
        <v>0</v>
      </c>
      <c r="S159" s="19">
        <v>0.62704110305104477</v>
      </c>
      <c r="T159" s="19">
        <v>0.97771904176361679</v>
      </c>
      <c r="U159" s="19">
        <v>0.18465627262655027</v>
      </c>
      <c r="V159" s="19">
        <v>0.29448830663261666</v>
      </c>
      <c r="W159" s="6" t="s">
        <v>147</v>
      </c>
      <c r="X159" s="7" t="s">
        <v>87</v>
      </c>
    </row>
    <row r="160" spans="1:24" ht="14.4" x14ac:dyDescent="0.25">
      <c r="A160" s="3">
        <v>159</v>
      </c>
      <c r="B160" s="3" t="s">
        <v>86</v>
      </c>
      <c r="C160" s="3" t="s">
        <v>209</v>
      </c>
      <c r="D160" s="3" t="s">
        <v>269</v>
      </c>
      <c r="E160" s="3">
        <v>9</v>
      </c>
      <c r="F160" s="5">
        <v>403.78</v>
      </c>
      <c r="G160" s="5">
        <v>83.1</v>
      </c>
      <c r="H160" s="4">
        <v>0.19600000000000001</v>
      </c>
      <c r="I160" s="6">
        <v>0</v>
      </c>
      <c r="J160" s="6" t="s">
        <v>419</v>
      </c>
      <c r="K160" s="5">
        <v>2</v>
      </c>
      <c r="L160" s="5">
        <v>17.190179987393886</v>
      </c>
      <c r="M160" s="6">
        <v>256.75822106634706</v>
      </c>
      <c r="N160" s="5">
        <v>129.5</v>
      </c>
      <c r="O160" s="5">
        <v>1.75</v>
      </c>
      <c r="P160" s="5">
        <v>12.6</v>
      </c>
      <c r="Q160" s="5">
        <v>1.6</v>
      </c>
      <c r="R160" s="5">
        <v>0</v>
      </c>
      <c r="S160" s="19">
        <v>0.62704110305104477</v>
      </c>
      <c r="T160" s="19">
        <v>1.0018541920423794</v>
      </c>
      <c r="U160" s="19">
        <v>0.22925239936523489</v>
      </c>
      <c r="V160" s="19">
        <v>0.36560984319806611</v>
      </c>
      <c r="W160" s="6" t="s">
        <v>147</v>
      </c>
      <c r="X160" s="7" t="s">
        <v>87</v>
      </c>
    </row>
    <row r="161" spans="1:24" ht="14.4" x14ac:dyDescent="0.25">
      <c r="A161" s="3">
        <v>160</v>
      </c>
      <c r="B161" s="3" t="s">
        <v>86</v>
      </c>
      <c r="C161" s="3" t="s">
        <v>209</v>
      </c>
      <c r="D161" s="3" t="s">
        <v>270</v>
      </c>
      <c r="E161" s="3">
        <v>9</v>
      </c>
      <c r="F161" s="5">
        <v>417.87123105016224</v>
      </c>
      <c r="G161" s="5">
        <v>71.400000000000006</v>
      </c>
      <c r="H161" s="4">
        <v>0.17699999999999999</v>
      </c>
      <c r="I161" s="6">
        <v>4</v>
      </c>
      <c r="J161" s="6" t="s">
        <v>439</v>
      </c>
      <c r="K161" s="5">
        <v>7.8</v>
      </c>
      <c r="L161" s="5">
        <v>9.5135904201446753</v>
      </c>
      <c r="M161" s="6">
        <v>178.43014859144245</v>
      </c>
      <c r="N161" s="5">
        <v>220.9</v>
      </c>
      <c r="O161" s="5">
        <v>11.7</v>
      </c>
      <c r="P161" s="5">
        <v>12.25</v>
      </c>
      <c r="Q161" s="5">
        <v>2</v>
      </c>
      <c r="R161" s="5">
        <v>0</v>
      </c>
      <c r="S161" s="19">
        <v>0.62704110305104477</v>
      </c>
      <c r="T161" s="19">
        <v>1.0023880045577989</v>
      </c>
      <c r="U161" s="19">
        <v>0.1235212017478817</v>
      </c>
      <c r="V161" s="19">
        <v>0.1969905978202299</v>
      </c>
      <c r="W161" s="6" t="s">
        <v>147</v>
      </c>
      <c r="X161" s="7" t="s">
        <v>88</v>
      </c>
    </row>
    <row r="162" spans="1:24" ht="14.4" x14ac:dyDescent="0.25">
      <c r="A162" s="3">
        <v>161</v>
      </c>
      <c r="B162" s="3" t="s">
        <v>86</v>
      </c>
      <c r="C162" s="3" t="s">
        <v>209</v>
      </c>
      <c r="D162" s="3" t="s">
        <v>271</v>
      </c>
      <c r="E162" s="3">
        <v>9</v>
      </c>
      <c r="F162" s="5">
        <v>417.830570034966</v>
      </c>
      <c r="G162" s="5">
        <v>71.400000000000006</v>
      </c>
      <c r="H162" s="4">
        <v>0.17699999999999999</v>
      </c>
      <c r="I162" s="6">
        <v>8</v>
      </c>
      <c r="J162" s="6" t="s">
        <v>440</v>
      </c>
      <c r="K162" s="5">
        <v>2.6</v>
      </c>
      <c r="L162" s="5">
        <v>11.592563804645094</v>
      </c>
      <c r="M162" s="6">
        <v>207.7108651585342</v>
      </c>
      <c r="N162" s="5">
        <v>157.69999999999999</v>
      </c>
      <c r="O162" s="5">
        <v>8.5</v>
      </c>
      <c r="P162" s="5">
        <v>9.25</v>
      </c>
      <c r="Q162" s="5">
        <v>2.95</v>
      </c>
      <c r="R162" s="5">
        <v>1.25</v>
      </c>
      <c r="S162" s="19">
        <v>0.62704110305104477</v>
      </c>
      <c r="T162" s="19">
        <v>1.0051404305267475</v>
      </c>
      <c r="U162" s="19">
        <v>0.12103116137047232</v>
      </c>
      <c r="V162" s="19">
        <v>0.19301950188203162</v>
      </c>
      <c r="W162" s="6" t="s">
        <v>147</v>
      </c>
      <c r="X162" s="7" t="s">
        <v>88</v>
      </c>
    </row>
    <row r="163" spans="1:24" x14ac:dyDescent="0.25">
      <c r="A163" s="3">
        <v>162</v>
      </c>
      <c r="B163" s="3" t="s">
        <v>86</v>
      </c>
      <c r="C163" s="3" t="s">
        <v>209</v>
      </c>
      <c r="D163" s="3" t="s">
        <v>272</v>
      </c>
      <c r="E163" s="3">
        <v>9</v>
      </c>
      <c r="F163" s="5">
        <v>403.53874525966449</v>
      </c>
      <c r="G163" s="5">
        <v>73.900000000000006</v>
      </c>
      <c r="H163" s="4">
        <v>0.20100000000000001</v>
      </c>
      <c r="I163" s="6">
        <v>17</v>
      </c>
      <c r="J163" s="6" t="s">
        <v>365</v>
      </c>
      <c r="K163" s="5">
        <v>0.153</v>
      </c>
      <c r="L163" s="5">
        <v>14.974252356659893</v>
      </c>
      <c r="M163" s="6">
        <v>245.54918395432608</v>
      </c>
      <c r="N163" s="5">
        <v>219.8</v>
      </c>
      <c r="O163" s="5">
        <v>9</v>
      </c>
      <c r="P163" s="5">
        <v>16.25</v>
      </c>
      <c r="Q163" s="5">
        <v>1.2</v>
      </c>
      <c r="R163" s="5">
        <v>0</v>
      </c>
      <c r="S163" s="19">
        <v>0.62704110305104477</v>
      </c>
      <c r="T163" s="19">
        <v>0.99292953601937761</v>
      </c>
      <c r="U163" s="19">
        <v>0.17192563622618473</v>
      </c>
      <c r="V163" s="19">
        <v>0.2741855922835556</v>
      </c>
      <c r="W163" s="6" t="s">
        <v>147</v>
      </c>
      <c r="X163" s="7" t="s">
        <v>88</v>
      </c>
    </row>
    <row r="164" spans="1:24" ht="14.4" x14ac:dyDescent="0.25">
      <c r="A164" s="3">
        <v>163</v>
      </c>
      <c r="B164" s="3" t="s">
        <v>86</v>
      </c>
      <c r="C164" s="3" t="s">
        <v>209</v>
      </c>
      <c r="D164" s="3" t="s">
        <v>273</v>
      </c>
      <c r="E164" s="3">
        <v>9</v>
      </c>
      <c r="F164" s="5">
        <v>310.16002875312205</v>
      </c>
      <c r="G164" s="5">
        <v>46.7</v>
      </c>
      <c r="H164" s="4">
        <v>0.20100000000000001</v>
      </c>
      <c r="I164" s="6">
        <v>0</v>
      </c>
      <c r="J164" s="6" t="s">
        <v>419</v>
      </c>
      <c r="K164" s="5">
        <v>2</v>
      </c>
      <c r="L164" s="5">
        <v>15.608237864661518</v>
      </c>
      <c r="M164" s="6">
        <v>246.48669959126312</v>
      </c>
      <c r="N164" s="5">
        <v>125.44</v>
      </c>
      <c r="O164" s="5">
        <v>1.1499999999999999</v>
      </c>
      <c r="P164" s="5">
        <v>12.25</v>
      </c>
      <c r="Q164" s="5">
        <v>3.9</v>
      </c>
      <c r="R164" s="5">
        <v>0</v>
      </c>
      <c r="S164" s="19">
        <v>0.62704110305104477</v>
      </c>
      <c r="T164" s="19">
        <v>1.0023880045577989</v>
      </c>
      <c r="U164" s="19">
        <v>0.24482292179957929</v>
      </c>
      <c r="V164" s="19">
        <v>0.39044158446443866</v>
      </c>
      <c r="W164" s="6" t="s">
        <v>147</v>
      </c>
      <c r="X164" s="7" t="s">
        <v>88</v>
      </c>
    </row>
    <row r="165" spans="1:24" ht="14.4" x14ac:dyDescent="0.25">
      <c r="A165" s="3">
        <v>164</v>
      </c>
      <c r="B165" s="3" t="s">
        <v>86</v>
      </c>
      <c r="C165" s="3" t="s">
        <v>209</v>
      </c>
      <c r="D165" s="3" t="s">
        <v>274</v>
      </c>
      <c r="E165" s="3">
        <v>9</v>
      </c>
      <c r="F165" s="5">
        <v>359.24190208419981</v>
      </c>
      <c r="G165" s="5">
        <v>95.7</v>
      </c>
      <c r="H165" s="4">
        <v>0.35599999999999998</v>
      </c>
      <c r="I165" s="6">
        <v>7</v>
      </c>
      <c r="J165" s="6" t="s">
        <v>431</v>
      </c>
      <c r="K165" s="5">
        <v>0.6</v>
      </c>
      <c r="L165" s="5">
        <v>8.5381588453309387</v>
      </c>
      <c r="M165" s="6">
        <v>181.7330596428128</v>
      </c>
      <c r="N165" s="5">
        <v>99.7</v>
      </c>
      <c r="O165" s="5">
        <v>4.5</v>
      </c>
      <c r="P165" s="5">
        <v>7.25</v>
      </c>
      <c r="Q165" s="5">
        <v>5.55</v>
      </c>
      <c r="R165" s="5">
        <v>0</v>
      </c>
      <c r="S165" s="19">
        <v>0.62704110305104477</v>
      </c>
      <c r="T165" s="19">
        <v>1.0055874564275542</v>
      </c>
      <c r="U165" s="19">
        <v>0.29664265141166907</v>
      </c>
      <c r="V165" s="19">
        <v>0.47308326355046082</v>
      </c>
      <c r="W165" s="3" t="s">
        <v>146</v>
      </c>
      <c r="X165" s="7" t="s">
        <v>88</v>
      </c>
    </row>
    <row r="166" spans="1:24" ht="14.4" x14ac:dyDescent="0.25">
      <c r="A166" s="3">
        <v>165</v>
      </c>
      <c r="B166" s="3" t="s">
        <v>86</v>
      </c>
      <c r="C166" s="3" t="s">
        <v>209</v>
      </c>
      <c r="D166" s="3" t="s">
        <v>275</v>
      </c>
      <c r="E166" s="3">
        <v>9</v>
      </c>
      <c r="F166" s="5">
        <v>366.76476817609426</v>
      </c>
      <c r="G166" s="5">
        <v>97.4</v>
      </c>
      <c r="H166" s="4">
        <v>0.38</v>
      </c>
      <c r="I166" s="6">
        <v>7.3</v>
      </c>
      <c r="J166" s="6" t="s">
        <v>419</v>
      </c>
      <c r="K166" s="5">
        <v>2</v>
      </c>
      <c r="L166" s="5">
        <v>12.748997244355133</v>
      </c>
      <c r="M166" s="6">
        <v>223.88570577179627</v>
      </c>
      <c r="N166" s="5">
        <v>133.80000000000001</v>
      </c>
      <c r="O166" s="5">
        <v>3.61</v>
      </c>
      <c r="P166" s="5">
        <v>11.25</v>
      </c>
      <c r="Q166" s="5">
        <v>4.7</v>
      </c>
      <c r="R166" s="5">
        <v>0</v>
      </c>
      <c r="S166" s="19">
        <v>0.62704110305104477</v>
      </c>
      <c r="T166" s="19">
        <v>1.0036475963554141</v>
      </c>
      <c r="U166" s="19">
        <v>0.38741472318599041</v>
      </c>
      <c r="V166" s="19">
        <v>0.61784581792312365</v>
      </c>
      <c r="W166" s="3" t="s">
        <v>146</v>
      </c>
      <c r="X166" s="7" t="s">
        <v>88</v>
      </c>
    </row>
    <row r="167" spans="1:24" s="24" customFormat="1" ht="14.4" x14ac:dyDescent="0.25">
      <c r="A167" s="3">
        <v>166</v>
      </c>
      <c r="B167" s="3" t="s">
        <v>86</v>
      </c>
      <c r="C167" s="3" t="s">
        <v>209</v>
      </c>
      <c r="D167" s="3" t="s">
        <v>276</v>
      </c>
      <c r="E167" s="3">
        <v>9</v>
      </c>
      <c r="F167" s="5">
        <v>365.71949670225217</v>
      </c>
      <c r="G167" s="5">
        <v>80.400000000000006</v>
      </c>
      <c r="H167" s="4">
        <v>0.38</v>
      </c>
      <c r="I167" s="6">
        <v>45.3</v>
      </c>
      <c r="J167" s="6" t="s">
        <v>441</v>
      </c>
      <c r="K167" s="5">
        <v>1.25</v>
      </c>
      <c r="L167" s="5">
        <v>15.789159282774488</v>
      </c>
      <c r="M167" s="6">
        <v>246.49917229985633</v>
      </c>
      <c r="N167" s="5">
        <v>121.6</v>
      </c>
      <c r="O167" s="5">
        <v>2.4</v>
      </c>
      <c r="P167" s="5">
        <v>11.75</v>
      </c>
      <c r="Q167" s="5">
        <v>5.0999999999999996</v>
      </c>
      <c r="R167" s="5">
        <v>0</v>
      </c>
      <c r="S167" s="19">
        <v>0.62704110305104477</v>
      </c>
      <c r="T167" s="19">
        <v>1.0030654132796901</v>
      </c>
      <c r="U167" s="19">
        <v>0.4356125015108705</v>
      </c>
      <c r="V167" s="19">
        <v>0.69471123885065178</v>
      </c>
      <c r="W167" s="3" t="s">
        <v>147</v>
      </c>
      <c r="X167" s="7" t="s">
        <v>88</v>
      </c>
    </row>
    <row r="168" spans="1:24" s="24" customFormat="1" ht="14.4" x14ac:dyDescent="0.25">
      <c r="A168" s="3">
        <v>167</v>
      </c>
      <c r="B168" s="3" t="s">
        <v>86</v>
      </c>
      <c r="C168" s="3" t="s">
        <v>209</v>
      </c>
      <c r="D168" s="3" t="s">
        <v>277</v>
      </c>
      <c r="E168" s="3">
        <v>9</v>
      </c>
      <c r="F168" s="5">
        <v>301.92815965651869</v>
      </c>
      <c r="G168" s="5">
        <v>121.6</v>
      </c>
      <c r="H168" s="4">
        <v>0.84</v>
      </c>
      <c r="I168" s="6">
        <v>8</v>
      </c>
      <c r="J168" s="6" t="s">
        <v>431</v>
      </c>
      <c r="K168" s="5">
        <v>0.6</v>
      </c>
      <c r="L168" s="5">
        <v>9.0551876685249564</v>
      </c>
      <c r="M168" s="6">
        <v>187.62522059059708</v>
      </c>
      <c r="N168" s="5">
        <v>144.4</v>
      </c>
      <c r="O168" s="5">
        <v>7.1</v>
      </c>
      <c r="P168" s="5">
        <v>8.75</v>
      </c>
      <c r="Q168" s="5">
        <v>2.1</v>
      </c>
      <c r="R168" s="5">
        <v>0.3</v>
      </c>
      <c r="S168" s="19">
        <v>0.62704110305104477</v>
      </c>
      <c r="T168" s="19">
        <v>1.0053348076845701</v>
      </c>
      <c r="U168" s="19">
        <v>0.61239510308046663</v>
      </c>
      <c r="V168" s="19">
        <v>0.97664267956388517</v>
      </c>
      <c r="W168" s="3" t="s">
        <v>146</v>
      </c>
      <c r="X168" s="7" t="s">
        <v>88</v>
      </c>
    </row>
    <row r="169" spans="1:24" s="24" customFormat="1" ht="14.4" x14ac:dyDescent="0.25">
      <c r="A169" s="3">
        <v>168</v>
      </c>
      <c r="B169" s="3" t="s">
        <v>86</v>
      </c>
      <c r="C169" s="3" t="s">
        <v>209</v>
      </c>
      <c r="D169" s="3" t="s">
        <v>278</v>
      </c>
      <c r="E169" s="3">
        <v>9</v>
      </c>
      <c r="F169" s="5">
        <v>291.88779389206894</v>
      </c>
      <c r="G169" s="5">
        <v>115.8</v>
      </c>
      <c r="H169" s="4">
        <v>0.77</v>
      </c>
      <c r="I169" s="6">
        <v>0</v>
      </c>
      <c r="J169" s="6" t="s">
        <v>419</v>
      </c>
      <c r="K169" s="5">
        <v>2</v>
      </c>
      <c r="L169" s="5">
        <v>12.613172812687171</v>
      </c>
      <c r="M169" s="6">
        <v>220.80347452988099</v>
      </c>
      <c r="N169" s="5">
        <v>161.25</v>
      </c>
      <c r="O169" s="5">
        <v>4.5</v>
      </c>
      <c r="P169" s="5">
        <v>11.25</v>
      </c>
      <c r="Q169" s="5">
        <v>4.3</v>
      </c>
      <c r="R169" s="5">
        <v>0</v>
      </c>
      <c r="S169" s="19">
        <v>0.62704110305104477</v>
      </c>
      <c r="T169" s="19">
        <v>1.0007256221424212</v>
      </c>
      <c r="U169" s="19">
        <v>0.76598056376132917</v>
      </c>
      <c r="V169" s="19">
        <v>1.221579510552395</v>
      </c>
      <c r="W169" s="3" t="s">
        <v>147</v>
      </c>
      <c r="X169" s="7" t="s">
        <v>88</v>
      </c>
    </row>
    <row r="170" spans="1:24" s="24" customFormat="1" ht="14.4" x14ac:dyDescent="0.25">
      <c r="A170" s="3">
        <v>169</v>
      </c>
      <c r="B170" s="3" t="s">
        <v>86</v>
      </c>
      <c r="C170" s="3" t="s">
        <v>209</v>
      </c>
      <c r="D170" s="3" t="s">
        <v>279</v>
      </c>
      <c r="E170" s="3">
        <v>9</v>
      </c>
      <c r="F170" s="5">
        <v>298.00796106002821</v>
      </c>
      <c r="G170" s="5">
        <v>115.8</v>
      </c>
      <c r="H170" s="4">
        <v>0.77</v>
      </c>
      <c r="I170" s="6">
        <v>6.45</v>
      </c>
      <c r="J170" s="6" t="s">
        <v>442</v>
      </c>
      <c r="K170" s="5">
        <v>1.4</v>
      </c>
      <c r="L170" s="5">
        <v>8.6779933986844675</v>
      </c>
      <c r="M170" s="6">
        <v>180.29249099173438</v>
      </c>
      <c r="N170" s="5">
        <v>107.55</v>
      </c>
      <c r="O170" s="5">
        <v>4.8</v>
      </c>
      <c r="P170" s="5">
        <v>6.75</v>
      </c>
      <c r="Q170" s="5">
        <v>0.3</v>
      </c>
      <c r="R170" s="5">
        <v>1.8</v>
      </c>
      <c r="S170" s="19">
        <v>0.62704110305104477</v>
      </c>
      <c r="T170" s="19">
        <v>1.0055821238056921</v>
      </c>
      <c r="U170" s="19">
        <v>0.59384462985798836</v>
      </c>
      <c r="V170" s="19">
        <v>0.94705853726090738</v>
      </c>
      <c r="W170" s="3" t="s">
        <v>146</v>
      </c>
      <c r="X170" s="7" t="s">
        <v>88</v>
      </c>
    </row>
    <row r="171" spans="1:24" s="24" customFormat="1" ht="14.4" x14ac:dyDescent="0.25">
      <c r="A171" s="3">
        <v>170</v>
      </c>
      <c r="B171" s="3" t="s">
        <v>86</v>
      </c>
      <c r="C171" s="3" t="s">
        <v>209</v>
      </c>
      <c r="D171" s="3" t="s">
        <v>280</v>
      </c>
      <c r="E171" s="3">
        <v>9</v>
      </c>
      <c r="F171" s="5">
        <v>456.38380583773369</v>
      </c>
      <c r="G171" s="5">
        <v>26.5</v>
      </c>
      <c r="H171" s="4">
        <v>9.1999999999999998E-2</v>
      </c>
      <c r="I171" s="6">
        <v>0</v>
      </c>
      <c r="J171" s="6" t="s">
        <v>443</v>
      </c>
      <c r="K171" s="5">
        <v>24.4</v>
      </c>
      <c r="L171" s="5">
        <v>12.319002539824849</v>
      </c>
      <c r="M171" s="6">
        <v>219.45859849108265</v>
      </c>
      <c r="N171" s="5">
        <v>92.4</v>
      </c>
      <c r="O171" s="5">
        <v>0.33</v>
      </c>
      <c r="P171" s="5">
        <v>8.75</v>
      </c>
      <c r="Q171" s="5">
        <v>1</v>
      </c>
      <c r="R171" s="5">
        <v>0</v>
      </c>
      <c r="S171" s="19">
        <v>0.62704110305104477</v>
      </c>
      <c r="T171" s="19">
        <v>1.0053348076845701</v>
      </c>
      <c r="U171" s="19">
        <v>0.1140569747713083</v>
      </c>
      <c r="V171" s="19">
        <v>0.18189712638666272</v>
      </c>
      <c r="W171" s="3" t="s">
        <v>147</v>
      </c>
      <c r="X171" s="7" t="s">
        <v>88</v>
      </c>
    </row>
    <row r="172" spans="1:24" s="24" customFormat="1" ht="14.4" x14ac:dyDescent="0.25">
      <c r="A172" s="3">
        <v>171</v>
      </c>
      <c r="B172" s="3" t="s">
        <v>86</v>
      </c>
      <c r="C172" s="3" t="s">
        <v>209</v>
      </c>
      <c r="D172" s="3" t="s">
        <v>281</v>
      </c>
      <c r="E172" s="3">
        <v>9</v>
      </c>
      <c r="F172" s="5">
        <v>453.24763078109379</v>
      </c>
      <c r="G172" s="5">
        <v>26.5</v>
      </c>
      <c r="H172" s="4">
        <v>9.2999999999999999E-2</v>
      </c>
      <c r="I172" s="6">
        <v>10</v>
      </c>
      <c r="J172" s="6" t="s">
        <v>444</v>
      </c>
      <c r="K172" s="5">
        <v>0.8</v>
      </c>
      <c r="L172" s="5">
        <v>11.532960105468742</v>
      </c>
      <c r="M172" s="6">
        <v>198.81627823410474</v>
      </c>
      <c r="N172" s="5">
        <v>52.9</v>
      </c>
      <c r="O172" s="5">
        <v>0.55000000000000004</v>
      </c>
      <c r="P172" s="5">
        <v>4.75</v>
      </c>
      <c r="Q172" s="5">
        <v>0.6</v>
      </c>
      <c r="R172" s="5">
        <v>0</v>
      </c>
      <c r="S172" s="19">
        <v>0.62704110305104477</v>
      </c>
      <c r="T172" s="19">
        <v>1.0052741466393464</v>
      </c>
      <c r="U172" s="19">
        <v>0.10749993153383236</v>
      </c>
      <c r="V172" s="19">
        <v>0.17144000769767917</v>
      </c>
      <c r="W172" s="3" t="s">
        <v>147</v>
      </c>
      <c r="X172" s="7" t="s">
        <v>88</v>
      </c>
    </row>
    <row r="173" spans="1:24" s="24" customFormat="1" ht="14.4" x14ac:dyDescent="0.25">
      <c r="A173" s="3">
        <v>172</v>
      </c>
      <c r="B173" s="3" t="s">
        <v>86</v>
      </c>
      <c r="C173" s="3" t="s">
        <v>209</v>
      </c>
      <c r="D173" s="3" t="s">
        <v>282</v>
      </c>
      <c r="E173" s="3">
        <v>9</v>
      </c>
      <c r="F173" s="5">
        <v>446.48474775628205</v>
      </c>
      <c r="G173" s="5">
        <v>8.4</v>
      </c>
      <c r="H173" s="4">
        <v>7.3999999999999996E-2</v>
      </c>
      <c r="I173" s="6">
        <v>0</v>
      </c>
      <c r="J173" s="6" t="s">
        <v>419</v>
      </c>
      <c r="K173" s="5">
        <v>2</v>
      </c>
      <c r="L173" s="5">
        <v>16.642057372583984</v>
      </c>
      <c r="M173" s="6">
        <v>254.15715591522471</v>
      </c>
      <c r="N173" s="5">
        <v>127.15</v>
      </c>
      <c r="O173" s="5">
        <v>0.5</v>
      </c>
      <c r="P173" s="5">
        <v>12.75</v>
      </c>
      <c r="Q173" s="5">
        <v>2.6</v>
      </c>
      <c r="R173" s="5">
        <v>0</v>
      </c>
      <c r="S173" s="19">
        <v>0.62704110305104477</v>
      </c>
      <c r="T173" s="19">
        <v>1.0016098447570743</v>
      </c>
      <c r="U173" s="19">
        <v>9.3467631174792523E-2</v>
      </c>
      <c r="V173" s="19">
        <v>0.14906141036050027</v>
      </c>
      <c r="W173" s="3" t="s">
        <v>147</v>
      </c>
      <c r="X173" s="7" t="s">
        <v>88</v>
      </c>
    </row>
    <row r="174" spans="1:24" s="24" customFormat="1" ht="14.4" x14ac:dyDescent="0.25">
      <c r="A174" s="3">
        <v>173</v>
      </c>
      <c r="B174" s="3" t="s">
        <v>86</v>
      </c>
      <c r="C174" s="3" t="s">
        <v>209</v>
      </c>
      <c r="D174" s="3" t="s">
        <v>283</v>
      </c>
      <c r="E174" s="3">
        <v>9</v>
      </c>
      <c r="F174" s="5">
        <v>415.5</v>
      </c>
      <c r="G174" s="5">
        <v>65.2</v>
      </c>
      <c r="H174" s="4">
        <v>0.182</v>
      </c>
      <c r="I174" s="6">
        <v>4</v>
      </c>
      <c r="J174" s="6" t="s">
        <v>445</v>
      </c>
      <c r="K174" s="5">
        <v>0.48</v>
      </c>
      <c r="L174" s="5">
        <v>8.2441151433933904</v>
      </c>
      <c r="M174" s="6">
        <v>158.96212012707187</v>
      </c>
      <c r="N174" s="5">
        <v>22.4</v>
      </c>
      <c r="O174" s="5">
        <v>1</v>
      </c>
      <c r="P174" s="5">
        <v>1.9</v>
      </c>
      <c r="Q174" s="5">
        <v>0</v>
      </c>
      <c r="R174" s="5">
        <v>1</v>
      </c>
      <c r="S174" s="19">
        <v>0.62704110305104477</v>
      </c>
      <c r="T174" s="19">
        <v>1.0045931547015643</v>
      </c>
      <c r="U174" s="19">
        <v>0.13422934223617122</v>
      </c>
      <c r="V174" s="19">
        <v>0.21406785230352623</v>
      </c>
      <c r="W174" s="3" t="s">
        <v>147</v>
      </c>
      <c r="X174" s="7" t="s">
        <v>88</v>
      </c>
    </row>
    <row r="175" spans="1:24" s="24" customFormat="1" ht="14.4" x14ac:dyDescent="0.25">
      <c r="A175" s="3">
        <v>174</v>
      </c>
      <c r="B175" s="3" t="s">
        <v>86</v>
      </c>
      <c r="C175" s="3" t="s">
        <v>209</v>
      </c>
      <c r="D175" s="3" t="s">
        <v>284</v>
      </c>
      <c r="E175" s="3">
        <v>9</v>
      </c>
      <c r="F175" s="5">
        <v>411.25611798868277</v>
      </c>
      <c r="G175" s="5">
        <v>45.6</v>
      </c>
      <c r="H175" s="4">
        <v>0.14000000000000001</v>
      </c>
      <c r="I175" s="6" t="s">
        <v>153</v>
      </c>
      <c r="J175" s="6" t="s">
        <v>419</v>
      </c>
      <c r="K175" s="5">
        <v>2</v>
      </c>
      <c r="L175" s="5">
        <v>18.878552944259141</v>
      </c>
      <c r="M175" s="6">
        <v>282.18237818242989</v>
      </c>
      <c r="N175" s="5">
        <v>216.08</v>
      </c>
      <c r="O175" s="5">
        <v>2.8</v>
      </c>
      <c r="P175" s="5">
        <v>22.25</v>
      </c>
      <c r="Q175" s="5">
        <v>10.65</v>
      </c>
      <c r="R175" s="5">
        <v>0</v>
      </c>
      <c r="S175" s="19">
        <v>0.62704110305104477</v>
      </c>
      <c r="T175" s="19">
        <v>0.96258574473143332</v>
      </c>
      <c r="U175" s="19">
        <v>0.16473170693189995</v>
      </c>
      <c r="V175" s="19">
        <v>0.26271277294319545</v>
      </c>
      <c r="W175" s="3" t="s">
        <v>147</v>
      </c>
      <c r="X175" s="7" t="s">
        <v>88</v>
      </c>
    </row>
    <row r="176" spans="1:24" s="24" customFormat="1" ht="14.4" x14ac:dyDescent="0.25">
      <c r="A176" s="3">
        <v>175</v>
      </c>
      <c r="B176" s="3" t="s">
        <v>86</v>
      </c>
      <c r="C176" s="3" t="s">
        <v>209</v>
      </c>
      <c r="D176" s="3" t="s">
        <v>285</v>
      </c>
      <c r="E176" s="3">
        <v>9</v>
      </c>
      <c r="F176" s="5">
        <v>416.70423376590577</v>
      </c>
      <c r="G176" s="5">
        <v>45.6</v>
      </c>
      <c r="H176" s="4">
        <v>0.125</v>
      </c>
      <c r="I176" s="6" t="s">
        <v>155</v>
      </c>
      <c r="J176" s="6" t="s">
        <v>419</v>
      </c>
      <c r="K176" s="5">
        <v>2</v>
      </c>
      <c r="L176" s="5">
        <v>17.071179232591625</v>
      </c>
      <c r="M176" s="6">
        <v>258.16315728025023</v>
      </c>
      <c r="N176" s="5">
        <v>114.2</v>
      </c>
      <c r="O176" s="5">
        <v>0</v>
      </c>
      <c r="P176" s="5">
        <v>12.75</v>
      </c>
      <c r="Q176" s="5">
        <v>7.05</v>
      </c>
      <c r="R176" s="5">
        <v>0</v>
      </c>
      <c r="S176" s="19">
        <v>0.62704110305104477</v>
      </c>
      <c r="T176" s="19">
        <v>1.0016098447570743</v>
      </c>
      <c r="U176" s="19">
        <v>0.17081416578631345</v>
      </c>
      <c r="V176" s="19">
        <v>0.2724130283567841</v>
      </c>
      <c r="W176" s="3" t="s">
        <v>147</v>
      </c>
      <c r="X176" s="7" t="s">
        <v>88</v>
      </c>
    </row>
    <row r="177" spans="1:24" s="24" customFormat="1" ht="14.4" x14ac:dyDescent="0.25">
      <c r="A177" s="3">
        <v>176</v>
      </c>
      <c r="B177" s="3" t="s">
        <v>86</v>
      </c>
      <c r="C177" s="3" t="s">
        <v>209</v>
      </c>
      <c r="D177" s="3" t="s">
        <v>286</v>
      </c>
      <c r="E177" s="3">
        <v>9</v>
      </c>
      <c r="F177" s="5">
        <v>421.13467097992475</v>
      </c>
      <c r="G177" s="5">
        <v>43.4</v>
      </c>
      <c r="H177" s="4">
        <v>0.14799999999999999</v>
      </c>
      <c r="I177" s="6">
        <v>3</v>
      </c>
      <c r="J177" s="6" t="s">
        <v>446</v>
      </c>
      <c r="K177" s="5">
        <v>19.2</v>
      </c>
      <c r="L177" s="5">
        <v>12.087551651717204</v>
      </c>
      <c r="M177" s="6">
        <v>200.65734305078172</v>
      </c>
      <c r="N177" s="5">
        <v>188</v>
      </c>
      <c r="O177" s="5">
        <v>9.3800000000000008</v>
      </c>
      <c r="P177" s="5">
        <v>11.75</v>
      </c>
      <c r="Q177" s="5">
        <v>4.8</v>
      </c>
      <c r="R177" s="5">
        <f>O177-Q177</f>
        <v>4.580000000000001</v>
      </c>
      <c r="S177" s="19">
        <v>0.62704110305104477</v>
      </c>
      <c r="T177" s="19">
        <v>1.0030654132796901</v>
      </c>
      <c r="U177" s="19">
        <v>0.10865940849342584</v>
      </c>
      <c r="V177" s="19">
        <v>0.17328913202772983</v>
      </c>
      <c r="W177" s="3" t="s">
        <v>147</v>
      </c>
      <c r="X177" s="7" t="s">
        <v>88</v>
      </c>
    </row>
    <row r="178" spans="1:24" s="24" customFormat="1" ht="14.4" x14ac:dyDescent="0.25">
      <c r="A178" s="3">
        <v>177</v>
      </c>
      <c r="B178" s="3" t="s">
        <v>86</v>
      </c>
      <c r="C178" s="3" t="s">
        <v>209</v>
      </c>
      <c r="D178" s="3" t="s">
        <v>287</v>
      </c>
      <c r="E178" s="3">
        <v>9</v>
      </c>
      <c r="F178" s="5">
        <v>427.34098412193714</v>
      </c>
      <c r="G178" s="5">
        <v>86.4</v>
      </c>
      <c r="H178" s="4">
        <v>0.25900000000000001</v>
      </c>
      <c r="I178" s="6">
        <v>3.3</v>
      </c>
      <c r="J178" s="6" t="s">
        <v>419</v>
      </c>
      <c r="K178" s="5">
        <v>2</v>
      </c>
      <c r="L178" s="5">
        <v>10.555633131994773</v>
      </c>
      <c r="M178" s="6">
        <v>199.60605443794978</v>
      </c>
      <c r="N178" s="5">
        <v>100.1</v>
      </c>
      <c r="O178" s="5">
        <v>3.4</v>
      </c>
      <c r="P178" s="5">
        <v>7.75</v>
      </c>
      <c r="Q178" s="5">
        <v>2.5</v>
      </c>
      <c r="R178" s="5">
        <f>O178-Q178</f>
        <v>0.89999999999999991</v>
      </c>
      <c r="S178" s="19">
        <v>0.62704110305104477</v>
      </c>
      <c r="T178" s="19">
        <v>1.0055521209166289</v>
      </c>
      <c r="U178" s="19">
        <v>0.24217351624839392</v>
      </c>
      <c r="V178" s="19">
        <v>0.38621633425628815</v>
      </c>
      <c r="W178" s="3" t="s">
        <v>147</v>
      </c>
      <c r="X178" s="7" t="s">
        <v>88</v>
      </c>
    </row>
    <row r="179" spans="1:24" s="24" customFormat="1" ht="14.4" x14ac:dyDescent="0.25">
      <c r="A179" s="3">
        <v>178</v>
      </c>
      <c r="B179" s="3" t="s">
        <v>86</v>
      </c>
      <c r="C179" s="3" t="s">
        <v>209</v>
      </c>
      <c r="D179" s="3" t="s">
        <v>288</v>
      </c>
      <c r="E179" s="3">
        <v>9</v>
      </c>
      <c r="F179" s="5">
        <v>421.06851771577186</v>
      </c>
      <c r="G179" s="5">
        <v>71.400000000000006</v>
      </c>
      <c r="H179" s="4">
        <v>0.16700000000000001</v>
      </c>
      <c r="I179" s="6">
        <v>9.5500000000000007</v>
      </c>
      <c r="J179" s="6" t="s">
        <v>428</v>
      </c>
      <c r="K179" s="5">
        <v>3.38</v>
      </c>
      <c r="L179" s="5">
        <v>13.501665753061507</v>
      </c>
      <c r="M179" s="6">
        <v>232.9077783339377</v>
      </c>
      <c r="N179" s="5">
        <v>230.38</v>
      </c>
      <c r="O179" s="5">
        <v>8.52</v>
      </c>
      <c r="P179" s="5">
        <v>15.25</v>
      </c>
      <c r="Q179" s="5">
        <v>0.4</v>
      </c>
      <c r="R179" s="5">
        <v>4.0999999999999996</v>
      </c>
      <c r="S179" s="19">
        <v>0.62704110305104477</v>
      </c>
      <c r="T179" s="19">
        <v>0.99603093862054792</v>
      </c>
      <c r="U179" s="19">
        <v>0.13883066860890439</v>
      </c>
      <c r="V179" s="19">
        <v>0.22140600980284186</v>
      </c>
      <c r="W179" s="3" t="s">
        <v>147</v>
      </c>
      <c r="X179" s="7" t="s">
        <v>88</v>
      </c>
    </row>
    <row r="180" spans="1:24" s="24" customFormat="1" ht="14.4" x14ac:dyDescent="0.25">
      <c r="A180" s="3">
        <v>179</v>
      </c>
      <c r="B180" s="3" t="s">
        <v>86</v>
      </c>
      <c r="C180" s="3" t="s">
        <v>209</v>
      </c>
      <c r="D180" s="3" t="s">
        <v>289</v>
      </c>
      <c r="E180" s="3">
        <v>9</v>
      </c>
      <c r="F180" s="5">
        <v>359.79490211306256</v>
      </c>
      <c r="G180" s="5">
        <v>71.099999999999994</v>
      </c>
      <c r="H180" s="4">
        <v>0.36699999999999999</v>
      </c>
      <c r="I180" s="6">
        <v>5.9</v>
      </c>
      <c r="J180" s="6" t="s">
        <v>438</v>
      </c>
      <c r="K180" s="5">
        <v>4.8</v>
      </c>
      <c r="L180" s="5">
        <v>10.409425913881741</v>
      </c>
      <c r="M180" s="6">
        <v>194.28335937910347</v>
      </c>
      <c r="N180" s="5">
        <v>125.6</v>
      </c>
      <c r="O180" s="5">
        <v>5.96</v>
      </c>
      <c r="P180" s="5">
        <v>7.25</v>
      </c>
      <c r="Q180" s="5">
        <v>0</v>
      </c>
      <c r="R180" s="5">
        <f>O180-Q180</f>
        <v>5.96</v>
      </c>
      <c r="S180" s="19">
        <v>0.62704110305104477</v>
      </c>
      <c r="T180" s="19">
        <v>1.0055874564275542</v>
      </c>
      <c r="U180" s="19">
        <v>0.27445199814422738</v>
      </c>
      <c r="V180" s="19">
        <v>0.43769379201587266</v>
      </c>
      <c r="W180" s="3" t="s">
        <v>147</v>
      </c>
      <c r="X180" s="7" t="s">
        <v>88</v>
      </c>
    </row>
    <row r="181" spans="1:24" s="24" customFormat="1" ht="14.4" x14ac:dyDescent="0.25">
      <c r="A181" s="3">
        <v>180</v>
      </c>
      <c r="B181" s="3" t="s">
        <v>86</v>
      </c>
      <c r="C181" s="3" t="s">
        <v>209</v>
      </c>
      <c r="D181" s="3" t="s">
        <v>290</v>
      </c>
      <c r="E181" s="3">
        <v>9</v>
      </c>
      <c r="F181" s="5">
        <v>413.46173035340905</v>
      </c>
      <c r="G181" s="5">
        <v>45.6</v>
      </c>
      <c r="H181" s="4">
        <v>0.11799999999999999</v>
      </c>
      <c r="I181" s="6">
        <v>11</v>
      </c>
      <c r="J181" s="6" t="s">
        <v>447</v>
      </c>
      <c r="K181" s="5">
        <v>0.7</v>
      </c>
      <c r="L181" s="5">
        <v>18.9455853043135</v>
      </c>
      <c r="M181" s="6">
        <v>285.73560270103502</v>
      </c>
      <c r="N181" s="5">
        <v>236.02500000000001</v>
      </c>
      <c r="O181" s="5">
        <v>2.15</v>
      </c>
      <c r="P181" s="5">
        <v>24.75</v>
      </c>
      <c r="Q181" s="5">
        <v>6.6</v>
      </c>
      <c r="R181" s="5">
        <v>0</v>
      </c>
      <c r="S181" s="19">
        <v>0.62704110305104477</v>
      </c>
      <c r="T181" s="19">
        <v>0.94411429880796549</v>
      </c>
      <c r="U181" s="19">
        <v>0.14040914652580869</v>
      </c>
      <c r="V181" s="19">
        <v>0.22392335341751682</v>
      </c>
      <c r="W181" s="3" t="s">
        <v>147</v>
      </c>
      <c r="X181" s="7" t="s">
        <v>88</v>
      </c>
    </row>
    <row r="182" spans="1:24" s="24" customFormat="1" x14ac:dyDescent="0.25">
      <c r="A182" s="3">
        <v>181</v>
      </c>
      <c r="B182" s="3" t="s">
        <v>86</v>
      </c>
      <c r="C182" s="3" t="s">
        <v>209</v>
      </c>
      <c r="D182" s="3" t="s">
        <v>291</v>
      </c>
      <c r="E182" s="3">
        <v>9</v>
      </c>
      <c r="F182" s="5">
        <v>402.00740014816915</v>
      </c>
      <c r="G182" s="5">
        <v>75.8</v>
      </c>
      <c r="H182" s="4">
        <v>0.158</v>
      </c>
      <c r="I182" s="6" t="s">
        <v>153</v>
      </c>
      <c r="J182" s="6" t="s">
        <v>153</v>
      </c>
      <c r="K182" s="5" t="s">
        <v>153</v>
      </c>
      <c r="L182" s="5">
        <v>20.411587653028693</v>
      </c>
      <c r="M182" s="6">
        <v>296.61008901316916</v>
      </c>
      <c r="N182" s="5">
        <v>227.3</v>
      </c>
      <c r="O182" s="5">
        <v>2.5</v>
      </c>
      <c r="P182" s="5">
        <v>25.75</v>
      </c>
      <c r="Q182" s="5">
        <v>5.9</v>
      </c>
      <c r="R182" s="5">
        <v>0</v>
      </c>
      <c r="S182" s="19">
        <v>0.62704110305104477</v>
      </c>
      <c r="T182" s="19">
        <v>0.9359027150409579</v>
      </c>
      <c r="U182" s="19">
        <v>0.19265728264448845</v>
      </c>
      <c r="V182" s="19">
        <v>0.3072482516808871</v>
      </c>
      <c r="W182" s="3" t="s">
        <v>147</v>
      </c>
      <c r="X182" s="7" t="s">
        <v>88</v>
      </c>
    </row>
    <row r="183" spans="1:24" ht="14.4" x14ac:dyDescent="0.25">
      <c r="A183" s="3">
        <v>182</v>
      </c>
      <c r="B183" s="3" t="s">
        <v>89</v>
      </c>
      <c r="C183" s="3" t="s">
        <v>211</v>
      </c>
      <c r="D183" s="3" t="s">
        <v>90</v>
      </c>
      <c r="E183" s="3">
        <v>8.3000000000000007</v>
      </c>
      <c r="F183" s="5">
        <v>153</v>
      </c>
      <c r="G183" s="5" t="s">
        <v>448</v>
      </c>
      <c r="H183" s="4">
        <v>0.19</v>
      </c>
      <c r="I183" s="6">
        <v>3</v>
      </c>
      <c r="J183" s="6">
        <v>70</v>
      </c>
      <c r="K183" s="5">
        <v>30</v>
      </c>
      <c r="L183" s="5">
        <v>2.6176911161649317</v>
      </c>
      <c r="M183" s="6">
        <v>109.43486439275551</v>
      </c>
      <c r="N183" s="5">
        <v>30.4</v>
      </c>
      <c r="O183" s="5">
        <v>1</v>
      </c>
      <c r="P183" s="5">
        <v>2</v>
      </c>
      <c r="Q183" s="5">
        <v>1</v>
      </c>
      <c r="R183" s="5">
        <f>O183-Q183</f>
        <v>0</v>
      </c>
      <c r="S183" s="19">
        <v>0.79014153079584049</v>
      </c>
      <c r="T183" s="19">
        <v>0.99825248557671331</v>
      </c>
      <c r="U183" s="19">
        <v>0.16383818919527809</v>
      </c>
      <c r="V183" s="19">
        <v>0.20735296501913805</v>
      </c>
      <c r="W183" s="3" t="s">
        <v>146</v>
      </c>
      <c r="X183" s="7" t="s">
        <v>357</v>
      </c>
    </row>
    <row r="184" spans="1:24" ht="14.4" x14ac:dyDescent="0.25">
      <c r="A184" s="3">
        <v>183</v>
      </c>
      <c r="B184" s="3" t="s">
        <v>89</v>
      </c>
      <c r="C184" s="3" t="s">
        <v>211</v>
      </c>
      <c r="D184" s="3" t="s">
        <v>91</v>
      </c>
      <c r="E184" s="3">
        <v>8.3000000000000007</v>
      </c>
      <c r="F184" s="5">
        <v>122</v>
      </c>
      <c r="G184" s="5" t="s">
        <v>449</v>
      </c>
      <c r="H184" s="4">
        <v>0.19</v>
      </c>
      <c r="I184" s="6" t="s">
        <v>149</v>
      </c>
      <c r="J184" s="6">
        <v>58</v>
      </c>
      <c r="K184" s="5">
        <v>9</v>
      </c>
      <c r="L184" s="5">
        <v>6.1061875670748149</v>
      </c>
      <c r="M184" s="6">
        <v>162.39158777600895</v>
      </c>
      <c r="N184" s="5">
        <v>70</v>
      </c>
      <c r="O184" s="5">
        <v>0.7</v>
      </c>
      <c r="P184" s="5">
        <v>6.1</v>
      </c>
      <c r="Q184" s="5">
        <v>3.7</v>
      </c>
      <c r="R184" s="5">
        <v>0</v>
      </c>
      <c r="S184" s="19">
        <v>0.79014153079584049</v>
      </c>
      <c r="T184" s="19">
        <v>0.9782170135299938</v>
      </c>
      <c r="U184" s="19">
        <v>0.21210749377014682</v>
      </c>
      <c r="V184" s="19">
        <v>0.26844240620602422</v>
      </c>
      <c r="W184" s="3" t="s">
        <v>146</v>
      </c>
      <c r="X184" s="7" t="s">
        <v>356</v>
      </c>
    </row>
    <row r="185" spans="1:24" ht="14.4" x14ac:dyDescent="0.25">
      <c r="A185" s="3">
        <v>184</v>
      </c>
      <c r="B185" s="3" t="s">
        <v>92</v>
      </c>
      <c r="C185" s="3" t="s">
        <v>212</v>
      </c>
      <c r="D185" s="3" t="s">
        <v>93</v>
      </c>
      <c r="E185" s="3">
        <v>9.1999999999999993</v>
      </c>
      <c r="F185" s="5">
        <v>95</v>
      </c>
      <c r="G185" s="5">
        <v>77</v>
      </c>
      <c r="H185" s="4">
        <v>0.21</v>
      </c>
      <c r="I185" s="6">
        <v>6</v>
      </c>
      <c r="J185" s="6" t="s">
        <v>450</v>
      </c>
      <c r="K185" s="5">
        <v>8.3800000000000008</v>
      </c>
      <c r="L185" s="5">
        <v>15.536354833643324</v>
      </c>
      <c r="M185" s="6">
        <v>247.03859080087994</v>
      </c>
      <c r="N185" s="5">
        <v>52.9</v>
      </c>
      <c r="O185" s="5">
        <v>0</v>
      </c>
      <c r="P185" s="5">
        <v>6.68</v>
      </c>
      <c r="Q185" s="5" t="s">
        <v>341</v>
      </c>
      <c r="R185" s="5" t="s">
        <v>341</v>
      </c>
      <c r="S185" s="19">
        <v>0.592734213762666</v>
      </c>
      <c r="T185" s="19">
        <v>1.0145528274555875</v>
      </c>
      <c r="U185" s="19">
        <v>0.31467055965807306</v>
      </c>
      <c r="V185" s="19">
        <v>0.53087969675404778</v>
      </c>
      <c r="W185" s="3" t="s">
        <v>146</v>
      </c>
      <c r="X185" s="7" t="s">
        <v>94</v>
      </c>
    </row>
    <row r="186" spans="1:24" ht="14.4" x14ac:dyDescent="0.25">
      <c r="A186" s="3">
        <v>185</v>
      </c>
      <c r="B186" s="3" t="s">
        <v>92</v>
      </c>
      <c r="C186" s="3" t="s">
        <v>212</v>
      </c>
      <c r="D186" s="3" t="s">
        <v>95</v>
      </c>
      <c r="E186" s="3">
        <v>9.1999999999999993</v>
      </c>
      <c r="F186" s="5">
        <v>95</v>
      </c>
      <c r="G186" s="5">
        <v>77</v>
      </c>
      <c r="H186" s="4">
        <v>0.21</v>
      </c>
      <c r="I186" s="6">
        <v>10</v>
      </c>
      <c r="J186" s="6" t="s">
        <v>451</v>
      </c>
      <c r="K186" s="5">
        <v>1.62</v>
      </c>
      <c r="L186" s="5">
        <v>6.8227747936938261</v>
      </c>
      <c r="M186" s="6">
        <v>181.25551722761182</v>
      </c>
      <c r="N186" s="5">
        <v>103</v>
      </c>
      <c r="O186" s="5">
        <v>0</v>
      </c>
      <c r="P186" s="5">
        <v>13.2</v>
      </c>
      <c r="Q186" s="5" t="s">
        <v>341</v>
      </c>
      <c r="R186" s="5" t="s">
        <v>341</v>
      </c>
      <c r="S186" s="19">
        <v>0.592734213762666</v>
      </c>
      <c r="T186" s="19">
        <v>1.0229632682352445</v>
      </c>
      <c r="U186" s="19">
        <v>0.31519434972359978</v>
      </c>
      <c r="V186" s="19">
        <v>0.53176338130163225</v>
      </c>
      <c r="W186" s="3" t="s">
        <v>146</v>
      </c>
      <c r="X186" s="7" t="s">
        <v>96</v>
      </c>
    </row>
    <row r="187" spans="1:24" ht="14.4" x14ac:dyDescent="0.25">
      <c r="A187" s="3">
        <v>186</v>
      </c>
      <c r="B187" s="3" t="s">
        <v>97</v>
      </c>
      <c r="C187" s="3" t="s">
        <v>212</v>
      </c>
      <c r="D187" s="3" t="s">
        <v>98</v>
      </c>
      <c r="E187" s="3">
        <v>9.1999999999999993</v>
      </c>
      <c r="F187" s="5">
        <v>75</v>
      </c>
      <c r="G187" s="5">
        <v>75</v>
      </c>
      <c r="H187" s="4">
        <v>0.31</v>
      </c>
      <c r="I187" s="6">
        <v>2</v>
      </c>
      <c r="J187" s="6" t="s">
        <v>434</v>
      </c>
      <c r="K187" s="5">
        <v>1.84</v>
      </c>
      <c r="L187" s="5">
        <v>28.712901912647435</v>
      </c>
      <c r="M187" s="6">
        <v>278.0995091267186</v>
      </c>
      <c r="N187" s="5">
        <v>25</v>
      </c>
      <c r="O187" s="5">
        <v>0</v>
      </c>
      <c r="P187" s="5">
        <v>3.05</v>
      </c>
      <c r="Q187" s="5" t="s">
        <v>341</v>
      </c>
      <c r="R187" s="5" t="s">
        <v>341</v>
      </c>
      <c r="S187" s="19">
        <v>0.592734213762666</v>
      </c>
      <c r="T187" s="19">
        <v>1.0080221122507247</v>
      </c>
      <c r="U187" s="19">
        <v>0.44604373653827217</v>
      </c>
      <c r="V187" s="19">
        <v>0.75251896411849528</v>
      </c>
      <c r="W187" s="3" t="s">
        <v>146</v>
      </c>
      <c r="X187" s="7" t="s">
        <v>99</v>
      </c>
    </row>
    <row r="188" spans="1:24" ht="14.4" x14ac:dyDescent="0.25">
      <c r="A188" s="3">
        <v>187</v>
      </c>
      <c r="B188" s="3" t="s">
        <v>92</v>
      </c>
      <c r="C188" s="3" t="s">
        <v>212</v>
      </c>
      <c r="D188" s="3" t="s">
        <v>100</v>
      </c>
      <c r="E188" s="3">
        <v>9.1999999999999993</v>
      </c>
      <c r="F188" s="5">
        <v>75</v>
      </c>
      <c r="G188" s="5">
        <v>75</v>
      </c>
      <c r="H188" s="4">
        <v>0.31</v>
      </c>
      <c r="I188" s="6">
        <v>20</v>
      </c>
      <c r="J188" s="6" t="s">
        <v>434</v>
      </c>
      <c r="K188" s="5">
        <v>1.84</v>
      </c>
      <c r="L188" s="5">
        <v>9.33906624781355</v>
      </c>
      <c r="M188" s="6">
        <v>183.93185862635664</v>
      </c>
      <c r="N188" s="5">
        <v>79.3</v>
      </c>
      <c r="O188" s="5">
        <v>4.42</v>
      </c>
      <c r="P188" s="5">
        <v>5.7</v>
      </c>
      <c r="Q188" s="5" t="s">
        <v>341</v>
      </c>
      <c r="R188" s="5" t="s">
        <v>341</v>
      </c>
      <c r="S188" s="19">
        <v>0.592734213762666</v>
      </c>
      <c r="T188" s="19">
        <v>1.0127153185944855</v>
      </c>
      <c r="U188" s="19">
        <v>0.23622829948001534</v>
      </c>
      <c r="V188" s="19">
        <v>0.39854000999949435</v>
      </c>
      <c r="W188" s="3" t="s">
        <v>146</v>
      </c>
      <c r="X188" s="7" t="s">
        <v>99</v>
      </c>
    </row>
    <row r="189" spans="1:24" ht="14.4" x14ac:dyDescent="0.25">
      <c r="A189" s="3">
        <v>188</v>
      </c>
      <c r="B189" s="3" t="s">
        <v>97</v>
      </c>
      <c r="C189" s="3" t="s">
        <v>212</v>
      </c>
      <c r="D189" s="3" t="s">
        <v>101</v>
      </c>
      <c r="E189" s="3">
        <v>9.1999999999999993</v>
      </c>
      <c r="F189" s="5">
        <v>75</v>
      </c>
      <c r="G189" s="5">
        <v>75</v>
      </c>
      <c r="H189" s="4">
        <v>0.31</v>
      </c>
      <c r="I189" s="6">
        <v>10</v>
      </c>
      <c r="J189" s="6" t="s">
        <v>415</v>
      </c>
      <c r="K189" s="5">
        <v>3</v>
      </c>
      <c r="L189" s="5">
        <v>7.4064064243651844</v>
      </c>
      <c r="M189" s="6">
        <v>192.70771027335252</v>
      </c>
      <c r="N189" s="5">
        <v>188.3</v>
      </c>
      <c r="O189" s="5">
        <v>2.74</v>
      </c>
      <c r="P189" s="5">
        <v>19.82</v>
      </c>
      <c r="Q189" s="5" t="s">
        <v>341</v>
      </c>
      <c r="R189" s="5" t="s">
        <v>341</v>
      </c>
      <c r="S189" s="19">
        <v>0.592734213762666</v>
      </c>
      <c r="T189" s="19">
        <v>1.0119878788508765</v>
      </c>
      <c r="U189" s="19">
        <v>0.38541448192102984</v>
      </c>
      <c r="V189" s="19">
        <v>0.65023154218553658</v>
      </c>
      <c r="W189" s="3" t="s">
        <v>147</v>
      </c>
      <c r="X189" s="7" t="s">
        <v>99</v>
      </c>
    </row>
    <row r="190" spans="1:24" ht="14.4" x14ac:dyDescent="0.25">
      <c r="A190" s="3">
        <v>189</v>
      </c>
      <c r="B190" s="3" t="s">
        <v>92</v>
      </c>
      <c r="C190" s="3" t="s">
        <v>212</v>
      </c>
      <c r="D190" s="3" t="s">
        <v>102</v>
      </c>
      <c r="E190" s="3">
        <v>9.1999999999999993</v>
      </c>
      <c r="F190" s="5">
        <v>75</v>
      </c>
      <c r="G190" s="5">
        <v>75</v>
      </c>
      <c r="H190" s="4">
        <v>0.31</v>
      </c>
      <c r="I190" s="6">
        <v>7</v>
      </c>
      <c r="J190" s="6" t="s">
        <v>409</v>
      </c>
      <c r="K190" s="5">
        <v>5.58</v>
      </c>
      <c r="L190" s="5">
        <v>8.2032848619203733</v>
      </c>
      <c r="M190" s="6">
        <v>171.71467382482609</v>
      </c>
      <c r="N190" s="5">
        <v>59</v>
      </c>
      <c r="O190" s="5">
        <v>3.05</v>
      </c>
      <c r="P190" s="5">
        <v>4.57</v>
      </c>
      <c r="Q190" s="5" t="s">
        <v>341</v>
      </c>
      <c r="R190" s="5" t="s">
        <v>341</v>
      </c>
      <c r="S190" s="19">
        <v>0.592734213762666</v>
      </c>
      <c r="T190" s="19">
        <v>1.0106304303704241</v>
      </c>
      <c r="U190" s="19">
        <v>0.25507027362849882</v>
      </c>
      <c r="V190" s="19">
        <v>0.43032824444082174</v>
      </c>
      <c r="W190" s="3" t="s">
        <v>146</v>
      </c>
      <c r="X190" s="7" t="s">
        <v>99</v>
      </c>
    </row>
    <row r="191" spans="1:24" ht="14.4" x14ac:dyDescent="0.25">
      <c r="A191" s="3">
        <v>190</v>
      </c>
      <c r="B191" s="3" t="s">
        <v>103</v>
      </c>
      <c r="C191" s="3" t="s">
        <v>213</v>
      </c>
      <c r="D191" s="3" t="s">
        <v>104</v>
      </c>
      <c r="E191" s="3">
        <v>6.4</v>
      </c>
      <c r="F191" s="5">
        <v>22</v>
      </c>
      <c r="G191" s="5">
        <v>3.5</v>
      </c>
      <c r="H191" s="4">
        <v>0.2</v>
      </c>
      <c r="I191" s="6">
        <v>15</v>
      </c>
      <c r="J191" s="6">
        <v>35</v>
      </c>
      <c r="K191" s="5">
        <v>2</v>
      </c>
      <c r="L191" s="5">
        <v>10.988918296837278</v>
      </c>
      <c r="M191" s="6">
        <v>201.18354800478113</v>
      </c>
      <c r="N191" s="5" t="s">
        <v>452</v>
      </c>
      <c r="O191" s="5">
        <v>2.7</v>
      </c>
      <c r="P191" s="5">
        <v>7</v>
      </c>
      <c r="Q191" s="5">
        <v>7.0000000000000007E-2</v>
      </c>
      <c r="R191" s="5">
        <v>0</v>
      </c>
      <c r="S191" s="19">
        <v>1.4457064432075855</v>
      </c>
      <c r="T191" s="19">
        <v>0.88921275554700008</v>
      </c>
      <c r="U191" s="19">
        <v>0.17119959084795142</v>
      </c>
      <c r="V191" s="19">
        <v>0.11841933170617355</v>
      </c>
      <c r="W191" s="3" t="s">
        <v>146</v>
      </c>
      <c r="X191" s="7" t="s">
        <v>197</v>
      </c>
    </row>
    <row r="192" spans="1:24" ht="14.4" x14ac:dyDescent="0.25">
      <c r="A192" s="3">
        <v>191</v>
      </c>
      <c r="B192" s="3" t="s">
        <v>105</v>
      </c>
      <c r="C192" s="3" t="s">
        <v>214</v>
      </c>
      <c r="D192" s="3" t="s">
        <v>364</v>
      </c>
      <c r="E192" s="3">
        <v>6.8</v>
      </c>
      <c r="F192" s="5">
        <v>15.5</v>
      </c>
      <c r="G192" s="5">
        <v>10</v>
      </c>
      <c r="H192" s="4">
        <v>0.2</v>
      </c>
      <c r="I192" s="6">
        <v>19</v>
      </c>
      <c r="J192" s="6">
        <v>47</v>
      </c>
      <c r="K192" s="5">
        <v>4</v>
      </c>
      <c r="L192" s="5">
        <v>7.401849884995225</v>
      </c>
      <c r="M192" s="6">
        <v>153.23946570882248</v>
      </c>
      <c r="N192" s="5" t="s">
        <v>453</v>
      </c>
      <c r="O192" s="5">
        <v>0.2</v>
      </c>
      <c r="P192" s="5">
        <v>1.9</v>
      </c>
      <c r="Q192" s="5">
        <v>0.4</v>
      </c>
      <c r="R192" s="5">
        <v>0</v>
      </c>
      <c r="S192" s="19">
        <v>1.2557166795943862</v>
      </c>
      <c r="T192" s="19">
        <v>0.9860236707684723</v>
      </c>
      <c r="U192" s="19">
        <v>0.23555009912802397</v>
      </c>
      <c r="V192" s="19">
        <v>0.18758220142788093</v>
      </c>
      <c r="W192" s="3" t="s">
        <v>146</v>
      </c>
      <c r="X192" s="7" t="s">
        <v>106</v>
      </c>
    </row>
    <row r="193" spans="1:24" ht="14.4" x14ac:dyDescent="0.25">
      <c r="A193" s="3">
        <v>192</v>
      </c>
      <c r="B193" s="3" t="s">
        <v>107</v>
      </c>
      <c r="C193" s="3" t="s">
        <v>215</v>
      </c>
      <c r="D193" s="3" t="s">
        <v>108</v>
      </c>
      <c r="E193" s="3">
        <v>7.8</v>
      </c>
      <c r="F193" s="5">
        <v>81</v>
      </c>
      <c r="G193" s="5">
        <v>20</v>
      </c>
      <c r="H193" s="4">
        <v>0.15</v>
      </c>
      <c r="I193" s="6" t="s">
        <v>149</v>
      </c>
      <c r="J193" s="6">
        <v>52</v>
      </c>
      <c r="K193" s="5">
        <v>6</v>
      </c>
      <c r="L193" s="5">
        <v>3.8439204557600193</v>
      </c>
      <c r="M193" s="6">
        <v>130.79962669546242</v>
      </c>
      <c r="N193" s="5" t="s">
        <v>454</v>
      </c>
      <c r="O193" s="5">
        <v>1.3</v>
      </c>
      <c r="P193" s="5">
        <v>2.8</v>
      </c>
      <c r="Q193" s="5" t="s">
        <v>341</v>
      </c>
      <c r="R193" s="5" t="s">
        <v>341</v>
      </c>
      <c r="S193" s="19">
        <v>0.91288173857019261</v>
      </c>
      <c r="T193" s="19">
        <v>0.98794949488856099</v>
      </c>
      <c r="U193" s="19">
        <v>0.13496023573932997</v>
      </c>
      <c r="V193" s="19">
        <v>0.14783978037583748</v>
      </c>
      <c r="W193" s="6" t="s">
        <v>146</v>
      </c>
      <c r="X193" s="7" t="s">
        <v>351</v>
      </c>
    </row>
    <row r="194" spans="1:24" ht="14.4" x14ac:dyDescent="0.25">
      <c r="A194" s="3">
        <v>193</v>
      </c>
      <c r="B194" s="3" t="s">
        <v>109</v>
      </c>
      <c r="C194" s="3" t="s">
        <v>216</v>
      </c>
      <c r="D194" s="3" t="s">
        <v>110</v>
      </c>
      <c r="E194" s="8">
        <v>7.4</v>
      </c>
      <c r="F194" s="4">
        <v>20.079999999999998</v>
      </c>
      <c r="G194" s="5">
        <v>17.55</v>
      </c>
      <c r="H194" s="4">
        <v>0.3</v>
      </c>
      <c r="I194" s="6">
        <v>5</v>
      </c>
      <c r="J194" s="6" t="s">
        <v>455</v>
      </c>
      <c r="K194" s="5">
        <v>6.4</v>
      </c>
      <c r="L194" s="5">
        <v>22.337581821141054</v>
      </c>
      <c r="M194" s="6">
        <v>266.38061118414629</v>
      </c>
      <c r="N194" s="5">
        <v>17.309999999999999</v>
      </c>
      <c r="O194" s="5">
        <v>0.5</v>
      </c>
      <c r="P194" s="5">
        <v>1.6</v>
      </c>
      <c r="Q194" s="5" t="s">
        <v>341</v>
      </c>
      <c r="R194" s="5" t="s">
        <v>341</v>
      </c>
      <c r="S194" s="19">
        <v>1.0316867655690349</v>
      </c>
      <c r="T194" s="19">
        <v>0.99374939071351709</v>
      </c>
      <c r="U194" s="19">
        <v>0.31457248910541413</v>
      </c>
      <c r="V194" s="19">
        <v>0.30491085046720473</v>
      </c>
      <c r="W194" s="3" t="s">
        <v>146</v>
      </c>
      <c r="X194" s="7" t="s">
        <v>111</v>
      </c>
    </row>
    <row r="195" spans="1:24" ht="14.4" x14ac:dyDescent="0.25">
      <c r="A195" s="3">
        <v>194</v>
      </c>
      <c r="B195" s="3" t="s">
        <v>109</v>
      </c>
      <c r="C195" s="3" t="s">
        <v>216</v>
      </c>
      <c r="D195" s="3" t="s">
        <v>112</v>
      </c>
      <c r="E195" s="8">
        <v>7.4</v>
      </c>
      <c r="F195" s="4">
        <v>20.079999999999998</v>
      </c>
      <c r="G195" s="5">
        <v>17.55</v>
      </c>
      <c r="H195" s="4">
        <v>0.4</v>
      </c>
      <c r="I195" s="6">
        <v>1</v>
      </c>
      <c r="J195" s="6" t="s">
        <v>450</v>
      </c>
      <c r="K195" s="5">
        <v>8.4</v>
      </c>
      <c r="L195" s="5">
        <v>21.300928873929958</v>
      </c>
      <c r="M195" s="6">
        <v>245.68828081968252</v>
      </c>
      <c r="N195" s="5">
        <v>22.2</v>
      </c>
      <c r="O195" s="5">
        <v>1.25</v>
      </c>
      <c r="P195" s="5">
        <v>1.3</v>
      </c>
      <c r="Q195" s="5" t="s">
        <v>341</v>
      </c>
      <c r="R195" s="5" t="s">
        <v>341</v>
      </c>
      <c r="S195" s="19">
        <v>1.0316867655690349</v>
      </c>
      <c r="T195" s="19">
        <v>0.99634705577130778</v>
      </c>
      <c r="U195" s="19">
        <v>0.26488469924154318</v>
      </c>
      <c r="V195" s="19">
        <v>0.25674914914261204</v>
      </c>
      <c r="W195" s="3" t="s">
        <v>146</v>
      </c>
      <c r="X195" s="7" t="s">
        <v>111</v>
      </c>
    </row>
    <row r="196" spans="1:24" ht="14.4" x14ac:dyDescent="0.25">
      <c r="A196" s="3">
        <v>195</v>
      </c>
      <c r="B196" s="3" t="s">
        <v>109</v>
      </c>
      <c r="C196" s="3" t="s">
        <v>216</v>
      </c>
      <c r="D196" s="3" t="s">
        <v>345</v>
      </c>
      <c r="E196" s="8">
        <v>7.4</v>
      </c>
      <c r="F196" s="4">
        <v>20.079999999999998</v>
      </c>
      <c r="G196" s="5">
        <v>17.55</v>
      </c>
      <c r="H196" s="4">
        <v>0.4</v>
      </c>
      <c r="I196" s="6">
        <v>5</v>
      </c>
      <c r="J196" s="6" t="s">
        <v>415</v>
      </c>
      <c r="K196" s="5">
        <v>3</v>
      </c>
      <c r="L196" s="5">
        <v>20.305746751427804</v>
      </c>
      <c r="M196" s="6">
        <v>237.65469641628209</v>
      </c>
      <c r="N196" s="5">
        <v>27.8</v>
      </c>
      <c r="O196" s="5">
        <v>0.75</v>
      </c>
      <c r="P196" s="5">
        <v>2.77</v>
      </c>
      <c r="Q196" s="5">
        <v>0.85</v>
      </c>
      <c r="R196" s="5">
        <v>0</v>
      </c>
      <c r="S196" s="19">
        <v>1.0316867655690349</v>
      </c>
      <c r="T196" s="19">
        <v>0.98270042194767848</v>
      </c>
      <c r="U196" s="19">
        <v>0.43747843244692342</v>
      </c>
      <c r="V196" s="19">
        <v>0.42404191567353172</v>
      </c>
      <c r="W196" s="3" t="s">
        <v>146</v>
      </c>
      <c r="X196" s="7" t="s">
        <v>113</v>
      </c>
    </row>
    <row r="197" spans="1:24" ht="14.4" x14ac:dyDescent="0.25">
      <c r="A197" s="3">
        <v>196</v>
      </c>
      <c r="B197" s="3" t="s">
        <v>109</v>
      </c>
      <c r="C197" s="3" t="s">
        <v>216</v>
      </c>
      <c r="D197" s="3" t="s">
        <v>346</v>
      </c>
      <c r="E197" s="8">
        <v>7.4</v>
      </c>
      <c r="F197" s="4">
        <v>20.079999999999998</v>
      </c>
      <c r="G197" s="5">
        <v>17.55</v>
      </c>
      <c r="H197" s="4">
        <v>0.4</v>
      </c>
      <c r="I197" s="6">
        <v>5</v>
      </c>
      <c r="J197" s="6" t="s">
        <v>415</v>
      </c>
      <c r="K197" s="5">
        <v>3</v>
      </c>
      <c r="L197" s="5">
        <v>29.643700877335768</v>
      </c>
      <c r="M197" s="6">
        <v>270.18638435047632</v>
      </c>
      <c r="N197" s="5">
        <f>(19+28)/2</f>
        <v>23.5</v>
      </c>
      <c r="O197" s="5">
        <v>0.75</v>
      </c>
      <c r="P197" s="5">
        <f>(1.7+2.8)/2</f>
        <v>2.25</v>
      </c>
      <c r="Q197" s="5">
        <v>1.2</v>
      </c>
      <c r="R197" s="5">
        <v>0</v>
      </c>
      <c r="S197" s="19">
        <v>1.0316867655690349</v>
      </c>
      <c r="T197" s="19">
        <v>0.98778761457425424</v>
      </c>
      <c r="U197" s="19">
        <v>0.41856974748640097</v>
      </c>
      <c r="V197" s="19">
        <v>0.40571398359998884</v>
      </c>
      <c r="W197" s="3" t="s">
        <v>146</v>
      </c>
      <c r="X197" s="7" t="s">
        <v>113</v>
      </c>
    </row>
    <row r="198" spans="1:24" ht="14.4" x14ac:dyDescent="0.25">
      <c r="A198" s="3">
        <v>197</v>
      </c>
      <c r="B198" s="3" t="s">
        <v>109</v>
      </c>
      <c r="C198" s="3" t="s">
        <v>216</v>
      </c>
      <c r="D198" s="3" t="s">
        <v>347</v>
      </c>
      <c r="E198" s="8">
        <v>7.4</v>
      </c>
      <c r="F198" s="4">
        <v>20.079999999999998</v>
      </c>
      <c r="G198" s="5">
        <v>17.55</v>
      </c>
      <c r="H198" s="4">
        <v>0.4</v>
      </c>
      <c r="I198" s="6">
        <v>2</v>
      </c>
      <c r="J198" s="6" t="s">
        <v>415</v>
      </c>
      <c r="K198" s="5">
        <v>3</v>
      </c>
      <c r="L198" s="5">
        <v>19.704438955700617</v>
      </c>
      <c r="M198" s="6">
        <v>246.71823535183617</v>
      </c>
      <c r="N198" s="5">
        <v>33.799999999999997</v>
      </c>
      <c r="O198" s="5">
        <v>0.3</v>
      </c>
      <c r="P198" s="5">
        <v>4.1500000000000004</v>
      </c>
      <c r="Q198" s="5">
        <v>1.1000000000000001</v>
      </c>
      <c r="R198" s="5">
        <v>0</v>
      </c>
      <c r="S198" s="19">
        <v>1.0316867655690349</v>
      </c>
      <c r="T198" s="19">
        <v>0.96791629740430907</v>
      </c>
      <c r="U198" s="19">
        <v>0.53309851457037327</v>
      </c>
      <c r="V198" s="19">
        <v>0.51672516539100766</v>
      </c>
      <c r="W198" s="3" t="s">
        <v>146</v>
      </c>
      <c r="X198" s="7" t="s">
        <v>113</v>
      </c>
    </row>
    <row r="199" spans="1:24" ht="14.4" x14ac:dyDescent="0.25">
      <c r="A199" s="3">
        <v>198</v>
      </c>
      <c r="B199" s="3" t="s">
        <v>109</v>
      </c>
      <c r="C199" s="3" t="s">
        <v>216</v>
      </c>
      <c r="D199" s="3" t="s">
        <v>348</v>
      </c>
      <c r="E199" s="8">
        <v>7.4</v>
      </c>
      <c r="F199" s="4">
        <v>20.079999999999998</v>
      </c>
      <c r="G199" s="5">
        <v>17.55</v>
      </c>
      <c r="H199" s="4">
        <v>0.4</v>
      </c>
      <c r="I199" s="6">
        <v>8</v>
      </c>
      <c r="J199" s="6" t="s">
        <v>387</v>
      </c>
      <c r="K199" s="5">
        <v>1</v>
      </c>
      <c r="L199" s="5">
        <v>9.6262976142656029</v>
      </c>
      <c r="M199" s="6">
        <v>196.22425749730218</v>
      </c>
      <c r="N199" s="5">
        <v>64.099999999999994</v>
      </c>
      <c r="O199" s="5">
        <v>0.75</v>
      </c>
      <c r="P199" s="5">
        <v>7.57</v>
      </c>
      <c r="Q199" s="5">
        <v>1</v>
      </c>
      <c r="R199" s="5">
        <v>0</v>
      </c>
      <c r="S199" s="19">
        <v>1.0316867655690349</v>
      </c>
      <c r="T199" s="19">
        <v>0.92447790064240565</v>
      </c>
      <c r="U199" s="19">
        <v>0.49122803893729078</v>
      </c>
      <c r="V199" s="19">
        <v>0.47614068080668853</v>
      </c>
      <c r="W199" s="3" t="s">
        <v>146</v>
      </c>
      <c r="X199" s="7" t="s">
        <v>113</v>
      </c>
    </row>
    <row r="200" spans="1:24" ht="14.4" x14ac:dyDescent="0.25">
      <c r="A200" s="3">
        <v>199</v>
      </c>
      <c r="B200" s="3" t="s">
        <v>109</v>
      </c>
      <c r="C200" s="3" t="s">
        <v>216</v>
      </c>
      <c r="D200" s="3" t="s">
        <v>350</v>
      </c>
      <c r="E200" s="8">
        <v>7.4</v>
      </c>
      <c r="F200" s="4">
        <v>20.079999999999998</v>
      </c>
      <c r="G200" s="5">
        <v>17.55</v>
      </c>
      <c r="H200" s="4">
        <v>0.4</v>
      </c>
      <c r="I200" s="6">
        <v>2</v>
      </c>
      <c r="J200" s="6" t="s">
        <v>415</v>
      </c>
      <c r="K200" s="5">
        <v>3</v>
      </c>
      <c r="L200" s="5">
        <v>41.067896559320253</v>
      </c>
      <c r="M200" s="6">
        <v>315.2265102395927</v>
      </c>
      <c r="N200" s="5">
        <v>26.3</v>
      </c>
      <c r="O200" s="5">
        <v>0.6</v>
      </c>
      <c r="P200" s="5">
        <v>2.77</v>
      </c>
      <c r="Q200" s="5">
        <v>0.6</v>
      </c>
      <c r="R200" s="5">
        <v>0</v>
      </c>
      <c r="S200" s="19">
        <v>1.0316867655690349</v>
      </c>
      <c r="T200" s="19">
        <v>0.98270042194767848</v>
      </c>
      <c r="U200" s="19">
        <v>0.46242967384123462</v>
      </c>
      <c r="V200" s="19">
        <v>0.44822681580700313</v>
      </c>
      <c r="W200" s="3" t="s">
        <v>147</v>
      </c>
      <c r="X200" s="7" t="s">
        <v>113</v>
      </c>
    </row>
    <row r="201" spans="1:24" ht="14.4" x14ac:dyDescent="0.25">
      <c r="A201" s="3">
        <v>200</v>
      </c>
      <c r="B201" s="3" t="s">
        <v>109</v>
      </c>
      <c r="C201" s="3" t="s">
        <v>216</v>
      </c>
      <c r="D201" s="3" t="s">
        <v>349</v>
      </c>
      <c r="E201" s="8">
        <v>7.4</v>
      </c>
      <c r="F201" s="4">
        <v>20.079999999999998</v>
      </c>
      <c r="G201" s="5">
        <v>17.55</v>
      </c>
      <c r="H201" s="4">
        <v>0.4</v>
      </c>
      <c r="I201" s="6" t="s">
        <v>141</v>
      </c>
      <c r="J201" s="6" t="s">
        <v>415</v>
      </c>
      <c r="K201" s="5">
        <v>3</v>
      </c>
      <c r="L201" s="5">
        <v>18.761155004827845</v>
      </c>
      <c r="M201" s="6">
        <v>251.06958689257596</v>
      </c>
      <c r="N201" s="5">
        <v>40.799999999999997</v>
      </c>
      <c r="O201" s="5">
        <v>0</v>
      </c>
      <c r="P201" s="5">
        <v>5.7</v>
      </c>
      <c r="Q201" s="5">
        <v>0.8</v>
      </c>
      <c r="R201" s="5">
        <v>0</v>
      </c>
      <c r="S201" s="19">
        <v>1.0316867655690349</v>
      </c>
      <c r="T201" s="19">
        <v>0.94930430342650718</v>
      </c>
      <c r="U201" s="19">
        <v>0.58498550972424623</v>
      </c>
      <c r="V201" s="19">
        <v>0.56701852659861629</v>
      </c>
      <c r="W201" s="3" t="s">
        <v>146</v>
      </c>
      <c r="X201" s="7" t="s">
        <v>113</v>
      </c>
    </row>
    <row r="202" spans="1:24" ht="14.4" x14ac:dyDescent="0.25">
      <c r="A202" s="3">
        <v>201</v>
      </c>
      <c r="B202" s="3" t="s">
        <v>109</v>
      </c>
      <c r="C202" s="3" t="s">
        <v>216</v>
      </c>
      <c r="D202" s="3" t="s">
        <v>342</v>
      </c>
      <c r="E202" s="8">
        <v>7.4</v>
      </c>
      <c r="F202" s="4">
        <v>20.079999999999998</v>
      </c>
      <c r="G202" s="5">
        <v>17.55</v>
      </c>
      <c r="H202" s="4">
        <v>0.5</v>
      </c>
      <c r="I202" s="6" t="s">
        <v>141</v>
      </c>
      <c r="J202" s="6" t="s">
        <v>419</v>
      </c>
      <c r="K202" s="5">
        <v>2</v>
      </c>
      <c r="L202" s="5">
        <v>30.573813945074178</v>
      </c>
      <c r="M202" s="6">
        <v>256.7733282217531</v>
      </c>
      <c r="N202" s="5">
        <v>11.8</v>
      </c>
      <c r="O202" s="5">
        <v>0.5</v>
      </c>
      <c r="P202" s="5">
        <v>1.1499999999999999</v>
      </c>
      <c r="Q202" s="5">
        <v>0.6</v>
      </c>
      <c r="R202" s="5">
        <v>0</v>
      </c>
      <c r="S202" s="19">
        <v>1.0316867655690349</v>
      </c>
      <c r="T202" s="19">
        <v>0.99760857004493908</v>
      </c>
      <c r="U202" s="19">
        <v>0.50007243150981473</v>
      </c>
      <c r="V202" s="19">
        <v>0.4847134306641957</v>
      </c>
      <c r="W202" s="3" t="s">
        <v>146</v>
      </c>
      <c r="X202" s="7" t="s">
        <v>113</v>
      </c>
    </row>
    <row r="203" spans="1:24" ht="14.4" x14ac:dyDescent="0.25">
      <c r="A203" s="3">
        <v>202</v>
      </c>
      <c r="B203" s="3" t="s">
        <v>109</v>
      </c>
      <c r="C203" s="3" t="s">
        <v>216</v>
      </c>
      <c r="D203" s="3" t="s">
        <v>343</v>
      </c>
      <c r="E203" s="8">
        <v>7.4</v>
      </c>
      <c r="F203" s="4">
        <v>20.079999999999998</v>
      </c>
      <c r="G203" s="5">
        <v>17.55</v>
      </c>
      <c r="H203" s="4">
        <v>0.4</v>
      </c>
      <c r="I203" s="6">
        <v>2</v>
      </c>
      <c r="J203" s="6" t="s">
        <v>415</v>
      </c>
      <c r="K203" s="5">
        <v>3</v>
      </c>
      <c r="L203" s="5">
        <v>11.683583443080995</v>
      </c>
      <c r="M203" s="6">
        <v>216.49359804513711</v>
      </c>
      <c r="N203" s="5">
        <v>73.8</v>
      </c>
      <c r="O203" s="5">
        <v>0.4</v>
      </c>
      <c r="P203" s="5">
        <v>9.1999999999999993</v>
      </c>
      <c r="Q203" s="5">
        <v>4</v>
      </c>
      <c r="R203" s="5">
        <v>0</v>
      </c>
      <c r="S203" s="19">
        <v>1.0316867655690349</v>
      </c>
      <c r="T203" s="19">
        <v>0.90117044218543652</v>
      </c>
      <c r="U203" s="19">
        <v>0.50861180566270736</v>
      </c>
      <c r="V203" s="19">
        <v>0.49299053030129597</v>
      </c>
      <c r="W203" s="3" t="s">
        <v>146</v>
      </c>
      <c r="X203" s="7" t="s">
        <v>113</v>
      </c>
    </row>
    <row r="204" spans="1:24" ht="14.4" x14ac:dyDescent="0.25">
      <c r="A204" s="3">
        <v>203</v>
      </c>
      <c r="B204" s="3" t="s">
        <v>109</v>
      </c>
      <c r="C204" s="3" t="s">
        <v>216</v>
      </c>
      <c r="D204" s="3" t="s">
        <v>344</v>
      </c>
      <c r="E204" s="8">
        <v>7.4</v>
      </c>
      <c r="F204" s="4">
        <v>20.079999999999998</v>
      </c>
      <c r="G204" s="5">
        <v>17.55</v>
      </c>
      <c r="H204" s="4">
        <v>0.4</v>
      </c>
      <c r="I204" s="6">
        <v>14</v>
      </c>
      <c r="J204" s="6" t="s">
        <v>387</v>
      </c>
      <c r="K204" s="5">
        <v>1</v>
      </c>
      <c r="L204" s="5">
        <v>17.893625214523748</v>
      </c>
      <c r="M204" s="6">
        <v>228.1079505968618</v>
      </c>
      <c r="N204" s="5">
        <v>35.1</v>
      </c>
      <c r="O204" s="5">
        <v>1.3</v>
      </c>
      <c r="P204" s="5">
        <v>3.2</v>
      </c>
      <c r="Q204" s="5">
        <v>1.3</v>
      </c>
      <c r="R204" s="5">
        <v>0</v>
      </c>
      <c r="S204" s="19">
        <v>1.0316867655690349</v>
      </c>
      <c r="T204" s="19">
        <v>0.97828859085337649</v>
      </c>
      <c r="U204" s="19">
        <v>0.38914146169500979</v>
      </c>
      <c r="V204" s="19">
        <v>0.37718954500727336</v>
      </c>
      <c r="W204" s="3" t="s">
        <v>146</v>
      </c>
      <c r="X204" s="7" t="s">
        <v>113</v>
      </c>
    </row>
    <row r="205" spans="1:24" ht="14.4" x14ac:dyDescent="0.25">
      <c r="A205" s="3">
        <v>204</v>
      </c>
      <c r="B205" s="3" t="s">
        <v>114</v>
      </c>
      <c r="C205" s="3" t="s">
        <v>217</v>
      </c>
      <c r="D205" s="3" t="s">
        <v>115</v>
      </c>
      <c r="E205" s="3">
        <v>7.7</v>
      </c>
      <c r="F205" s="5">
        <v>84.3</v>
      </c>
      <c r="G205" s="5" t="s">
        <v>456</v>
      </c>
      <c r="H205" s="4">
        <v>0.25</v>
      </c>
      <c r="I205" s="6">
        <v>2.5</v>
      </c>
      <c r="J205" s="6" t="s">
        <v>387</v>
      </c>
      <c r="K205" s="5">
        <v>1</v>
      </c>
      <c r="L205" s="5">
        <v>28.438593537678116</v>
      </c>
      <c r="M205" s="6">
        <v>266.21899244853518</v>
      </c>
      <c r="N205" s="5">
        <v>51.7</v>
      </c>
      <c r="O205" s="5">
        <v>2.9</v>
      </c>
      <c r="P205" s="5">
        <v>3</v>
      </c>
      <c r="Q205" s="5" t="s">
        <v>69</v>
      </c>
      <c r="R205" s="5" t="s">
        <v>69</v>
      </c>
      <c r="S205" s="19">
        <v>0.94067138008438433</v>
      </c>
      <c r="T205" s="19">
        <v>0.98490674456980332</v>
      </c>
      <c r="U205" s="19">
        <v>0.16314303933867802</v>
      </c>
      <c r="V205" s="19">
        <v>0.17343255337910146</v>
      </c>
      <c r="W205" s="3" t="s">
        <v>147</v>
      </c>
      <c r="X205" s="7" t="s">
        <v>116</v>
      </c>
    </row>
    <row r="206" spans="1:24" ht="14.4" x14ac:dyDescent="0.25">
      <c r="A206" s="3">
        <v>205</v>
      </c>
      <c r="B206" s="3" t="s">
        <v>114</v>
      </c>
      <c r="C206" s="3" t="s">
        <v>218</v>
      </c>
      <c r="D206" s="3" t="s">
        <v>117</v>
      </c>
      <c r="E206" s="3">
        <v>7.7</v>
      </c>
      <c r="F206" s="5">
        <v>84.3</v>
      </c>
      <c r="G206" s="5" t="s">
        <v>456</v>
      </c>
      <c r="H206" s="4">
        <v>0.25</v>
      </c>
      <c r="I206" s="6">
        <v>2.5</v>
      </c>
      <c r="J206" s="6" t="s">
        <v>387</v>
      </c>
      <c r="K206" s="5">
        <v>1</v>
      </c>
      <c r="L206" s="5">
        <v>23.554982665557333</v>
      </c>
      <c r="M206" s="6">
        <v>255.53909244896937</v>
      </c>
      <c r="N206" s="5">
        <v>60.9</v>
      </c>
      <c r="O206" s="5">
        <v>2.9</v>
      </c>
      <c r="P206" s="5">
        <v>4</v>
      </c>
      <c r="Q206" s="5" t="s">
        <v>69</v>
      </c>
      <c r="R206" s="5" t="s">
        <v>69</v>
      </c>
      <c r="S206" s="19">
        <v>0.94067138008438433</v>
      </c>
      <c r="T206" s="19">
        <v>0.97616547165710499</v>
      </c>
      <c r="U206" s="19">
        <v>0.1867577660368612</v>
      </c>
      <c r="V206" s="19">
        <v>0.1985366728390395</v>
      </c>
      <c r="W206" s="3" t="s">
        <v>147</v>
      </c>
      <c r="X206" s="7" t="s">
        <v>116</v>
      </c>
    </row>
    <row r="207" spans="1:24" ht="14.4" x14ac:dyDescent="0.25">
      <c r="A207" s="3">
        <v>206</v>
      </c>
      <c r="B207" s="3" t="s">
        <v>224</v>
      </c>
      <c r="C207" s="3" t="s">
        <v>223</v>
      </c>
      <c r="D207" s="3" t="s">
        <v>340</v>
      </c>
      <c r="E207" s="3">
        <v>9.1999999999999993</v>
      </c>
      <c r="F207" s="5">
        <v>67</v>
      </c>
      <c r="G207" s="5" t="s">
        <v>457</v>
      </c>
      <c r="H207" s="4">
        <v>0.44</v>
      </c>
      <c r="I207" s="6" t="s">
        <v>6</v>
      </c>
      <c r="J207" s="6" t="s">
        <v>6</v>
      </c>
      <c r="K207" s="5" t="s">
        <v>6</v>
      </c>
      <c r="L207" s="5">
        <v>7.7712966871928497</v>
      </c>
      <c r="M207" s="6">
        <v>170.36829754218206</v>
      </c>
      <c r="N207" s="5">
        <v>89</v>
      </c>
      <c r="O207" s="5">
        <v>1</v>
      </c>
      <c r="P207" s="5">
        <v>6.7</v>
      </c>
      <c r="Q207" s="5" t="s">
        <v>69</v>
      </c>
      <c r="R207" s="5">
        <v>1</v>
      </c>
      <c r="S207" s="19">
        <v>0.592734213762666</v>
      </c>
      <c r="T207" s="19">
        <v>1.0145901818422509</v>
      </c>
      <c r="U207" s="19">
        <v>0.47229697359682238</v>
      </c>
      <c r="V207" s="19">
        <v>0.79681071655825264</v>
      </c>
      <c r="W207" s="3" t="s">
        <v>146</v>
      </c>
      <c r="X207" s="7" t="s">
        <v>333</v>
      </c>
    </row>
    <row r="208" spans="1:24" ht="14.4" x14ac:dyDescent="0.25">
      <c r="A208" s="3">
        <v>207</v>
      </c>
      <c r="B208" s="3" t="s">
        <v>224</v>
      </c>
      <c r="C208" s="3" t="s">
        <v>219</v>
      </c>
      <c r="D208" s="3" t="s">
        <v>118</v>
      </c>
      <c r="E208" s="3">
        <v>9.1999999999999993</v>
      </c>
      <c r="F208" s="5">
        <v>67</v>
      </c>
      <c r="G208" s="5" t="s">
        <v>457</v>
      </c>
      <c r="H208" s="4">
        <v>0.44</v>
      </c>
      <c r="I208" s="6" t="s">
        <v>6</v>
      </c>
      <c r="J208" s="6" t="s">
        <v>6</v>
      </c>
      <c r="K208" s="5" t="s">
        <v>6</v>
      </c>
      <c r="L208" s="5">
        <v>2.3596061282463205</v>
      </c>
      <c r="M208" s="6">
        <v>102.61702489134386</v>
      </c>
      <c r="N208" s="5">
        <v>58.6</v>
      </c>
      <c r="O208" s="5">
        <v>0.8</v>
      </c>
      <c r="P208" s="5">
        <v>4.5999999999999996</v>
      </c>
      <c r="Q208" s="5" t="s">
        <v>69</v>
      </c>
      <c r="R208" s="5">
        <v>0.8</v>
      </c>
      <c r="S208" s="19">
        <v>0.592734213762666</v>
      </c>
      <c r="T208" s="19">
        <v>1.0106846419032782</v>
      </c>
      <c r="U208" s="19">
        <v>0.47274929349629552</v>
      </c>
      <c r="V208" s="19">
        <v>0.79757382401682475</v>
      </c>
      <c r="W208" s="3" t="s">
        <v>146</v>
      </c>
      <c r="X208" s="7" t="s">
        <v>334</v>
      </c>
    </row>
    <row r="209" spans="1:24" ht="14.4" x14ac:dyDescent="0.25">
      <c r="A209" s="3">
        <v>208</v>
      </c>
      <c r="B209" s="3" t="s">
        <v>224</v>
      </c>
      <c r="C209" s="3" t="s">
        <v>219</v>
      </c>
      <c r="D209" s="3" t="s">
        <v>119</v>
      </c>
      <c r="E209" s="3">
        <v>9.1999999999999993</v>
      </c>
      <c r="F209" s="5">
        <v>67</v>
      </c>
      <c r="G209" s="5" t="s">
        <v>457</v>
      </c>
      <c r="H209" s="4">
        <v>0.44</v>
      </c>
      <c r="I209" s="6" t="s">
        <v>6</v>
      </c>
      <c r="J209" s="6" t="s">
        <v>6</v>
      </c>
      <c r="K209" s="5" t="s">
        <v>6</v>
      </c>
      <c r="L209" s="5">
        <v>13.511592877952996</v>
      </c>
      <c r="M209" s="6">
        <v>208.57899037066645</v>
      </c>
      <c r="N209" s="5">
        <v>70.8</v>
      </c>
      <c r="O209" s="5">
        <v>1</v>
      </c>
      <c r="P209" s="5">
        <v>5.5</v>
      </c>
      <c r="Q209" s="5" t="s">
        <v>69</v>
      </c>
      <c r="R209" s="5">
        <v>1</v>
      </c>
      <c r="S209" s="19">
        <v>0.592734213762666</v>
      </c>
      <c r="T209" s="19">
        <v>1.0123414932624306</v>
      </c>
      <c r="U209" s="19">
        <v>0.46987229868211922</v>
      </c>
      <c r="V209" s="19">
        <v>0.79272005524934763</v>
      </c>
      <c r="W209" s="3" t="s">
        <v>146</v>
      </c>
      <c r="X209" s="7" t="s">
        <v>335</v>
      </c>
    </row>
    <row r="210" spans="1:24" ht="14.4" x14ac:dyDescent="0.25">
      <c r="A210" s="3">
        <v>209</v>
      </c>
      <c r="B210" s="3" t="s">
        <v>224</v>
      </c>
      <c r="C210" s="3" t="s">
        <v>219</v>
      </c>
      <c r="D210" s="3" t="s">
        <v>121</v>
      </c>
      <c r="E210" s="3">
        <v>9.1999999999999993</v>
      </c>
      <c r="F210" s="5">
        <v>67</v>
      </c>
      <c r="G210" s="5" t="s">
        <v>457</v>
      </c>
      <c r="H210" s="4">
        <v>0.44</v>
      </c>
      <c r="I210" s="6" t="s">
        <v>6</v>
      </c>
      <c r="J210" s="6" t="s">
        <v>6</v>
      </c>
      <c r="K210" s="5" t="s">
        <v>14</v>
      </c>
      <c r="L210" s="5">
        <v>3.1007466550695875</v>
      </c>
      <c r="M210" s="6">
        <v>118.79331003826972</v>
      </c>
      <c r="N210" s="5">
        <v>85.6</v>
      </c>
      <c r="O210" s="5">
        <v>1</v>
      </c>
      <c r="P210" s="5">
        <v>6.8</v>
      </c>
      <c r="Q210" s="5" t="s">
        <v>69</v>
      </c>
      <c r="R210" s="5">
        <v>1</v>
      </c>
      <c r="S210" s="19">
        <v>0.592734213762666</v>
      </c>
      <c r="T210" s="19">
        <v>1.0147767289984022</v>
      </c>
      <c r="U210" s="19">
        <v>0.48294172922500328</v>
      </c>
      <c r="V210" s="19">
        <v>0.81476944979993304</v>
      </c>
      <c r="W210" s="3" t="s">
        <v>146</v>
      </c>
      <c r="X210" s="7" t="s">
        <v>336</v>
      </c>
    </row>
    <row r="211" spans="1:24" x14ac:dyDescent="0.25">
      <c r="A211" s="3">
        <v>210</v>
      </c>
      <c r="B211" s="3" t="s">
        <v>103</v>
      </c>
      <c r="C211" s="3" t="s">
        <v>213</v>
      </c>
      <c r="D211" s="3" t="s">
        <v>358</v>
      </c>
      <c r="E211" s="3">
        <v>6.4</v>
      </c>
      <c r="F211" s="5">
        <v>22</v>
      </c>
      <c r="G211" s="5">
        <v>3.5</v>
      </c>
      <c r="H211" s="4">
        <v>0.47</v>
      </c>
      <c r="I211" s="6">
        <v>13</v>
      </c>
      <c r="J211" s="6">
        <v>21</v>
      </c>
      <c r="K211" s="5">
        <v>1.2</v>
      </c>
      <c r="L211" s="5">
        <v>14.595746383792777</v>
      </c>
      <c r="M211" s="6">
        <v>200.06138156564961</v>
      </c>
      <c r="N211" s="5">
        <v>25</v>
      </c>
      <c r="O211" s="5">
        <v>0.2</v>
      </c>
      <c r="P211" s="5">
        <v>2.5</v>
      </c>
      <c r="Q211" s="5">
        <v>1.2</v>
      </c>
      <c r="R211" s="5">
        <v>0</v>
      </c>
      <c r="S211" s="19">
        <v>1.4457064432075855</v>
      </c>
      <c r="T211" s="19">
        <v>0.97347559458923238</v>
      </c>
      <c r="U211" s="19">
        <v>0.56552974374995513</v>
      </c>
      <c r="V211" s="19">
        <v>0.39117882223393541</v>
      </c>
      <c r="W211" s="3" t="s">
        <v>146</v>
      </c>
      <c r="X211" s="7" t="s">
        <v>148</v>
      </c>
    </row>
    <row r="212" spans="1:24" x14ac:dyDescent="0.25">
      <c r="A212" s="3">
        <v>211</v>
      </c>
      <c r="B212" s="3" t="s">
        <v>103</v>
      </c>
      <c r="C212" s="3" t="s">
        <v>213</v>
      </c>
      <c r="D212" s="3" t="s">
        <v>122</v>
      </c>
      <c r="E212" s="3">
        <v>6.4</v>
      </c>
      <c r="F212" s="5">
        <v>22</v>
      </c>
      <c r="G212" s="5">
        <v>3.5</v>
      </c>
      <c r="H212" s="4">
        <v>0.47</v>
      </c>
      <c r="I212" s="6" t="s">
        <v>6</v>
      </c>
      <c r="J212" s="6" t="s">
        <v>6</v>
      </c>
      <c r="K212" s="5" t="s">
        <v>6</v>
      </c>
      <c r="L212" s="5">
        <v>11.151385971748493</v>
      </c>
      <c r="M212" s="6">
        <v>210.94195436908228</v>
      </c>
      <c r="N212" s="5">
        <v>16.5</v>
      </c>
      <c r="O212" s="5">
        <v>0.2</v>
      </c>
      <c r="P212" s="5">
        <v>1.5</v>
      </c>
      <c r="Q212" s="5">
        <v>1</v>
      </c>
      <c r="R212" s="5">
        <v>0</v>
      </c>
      <c r="S212" s="19">
        <v>1.4457064432075855</v>
      </c>
      <c r="T212" s="19">
        <v>0.98849193929056045</v>
      </c>
      <c r="U212" s="19">
        <v>0.53515276152324265</v>
      </c>
      <c r="V212" s="19">
        <v>0.37016696165225665</v>
      </c>
      <c r="W212" s="3" t="s">
        <v>146</v>
      </c>
      <c r="X212" s="7" t="s">
        <v>148</v>
      </c>
    </row>
    <row r="213" spans="1:24" ht="14.4" x14ac:dyDescent="0.25">
      <c r="A213" s="3">
        <v>212</v>
      </c>
      <c r="B213" s="3" t="s">
        <v>103</v>
      </c>
      <c r="C213" s="3" t="s">
        <v>213</v>
      </c>
      <c r="D213" s="3" t="s">
        <v>123</v>
      </c>
      <c r="E213" s="10">
        <v>6.4</v>
      </c>
      <c r="F213" s="5">
        <v>22</v>
      </c>
      <c r="G213" s="5">
        <v>3.5</v>
      </c>
      <c r="H213" s="4">
        <v>0.47</v>
      </c>
      <c r="I213" s="6" t="s">
        <v>6</v>
      </c>
      <c r="J213" s="6" t="s">
        <v>6</v>
      </c>
      <c r="K213" s="5" t="s">
        <v>6</v>
      </c>
      <c r="L213" s="5">
        <v>18.208812807933022</v>
      </c>
      <c r="M213" s="6">
        <v>267.18126755485798</v>
      </c>
      <c r="N213" s="5" t="s">
        <v>458</v>
      </c>
      <c r="O213" s="9">
        <v>0.2</v>
      </c>
      <c r="P213" s="9">
        <v>3</v>
      </c>
      <c r="Q213" s="5">
        <v>1</v>
      </c>
      <c r="R213" s="5">
        <v>0</v>
      </c>
      <c r="S213" s="19">
        <v>1.4457064432075855</v>
      </c>
      <c r="T213" s="19">
        <v>0.96536912058197133</v>
      </c>
      <c r="U213" s="19">
        <v>0.43517350911611147</v>
      </c>
      <c r="V213" s="19">
        <v>0.30101097713211616</v>
      </c>
      <c r="W213" s="3" t="s">
        <v>146</v>
      </c>
      <c r="X213" s="7" t="s">
        <v>148</v>
      </c>
    </row>
    <row r="214" spans="1:24" x14ac:dyDescent="0.25">
      <c r="A214" s="3">
        <v>213</v>
      </c>
      <c r="B214" s="3" t="s">
        <v>65</v>
      </c>
      <c r="C214" s="10" t="s">
        <v>204</v>
      </c>
      <c r="D214" s="10" t="s">
        <v>124</v>
      </c>
      <c r="E214" s="10">
        <v>6.9</v>
      </c>
      <c r="F214" s="5">
        <v>14.2</v>
      </c>
      <c r="G214" s="5">
        <v>10.9</v>
      </c>
      <c r="H214" s="25">
        <v>0.6</v>
      </c>
      <c r="I214" s="6" t="s">
        <v>6</v>
      </c>
      <c r="J214" s="6" t="s">
        <v>6</v>
      </c>
      <c r="K214" s="5" t="s">
        <v>6</v>
      </c>
      <c r="L214" s="5">
        <v>25.457622438342085</v>
      </c>
      <c r="M214" s="6">
        <v>275.54751780803963</v>
      </c>
      <c r="N214" s="9">
        <v>215</v>
      </c>
      <c r="O214" s="9">
        <v>7.5</v>
      </c>
      <c r="P214" s="9">
        <v>12</v>
      </c>
      <c r="Q214" s="5">
        <f>O214-R214</f>
        <v>3.5</v>
      </c>
      <c r="R214" s="5">
        <v>4</v>
      </c>
      <c r="S214" s="19">
        <v>1.2138278263862547</v>
      </c>
      <c r="T214" s="19">
        <v>0.81814540977747308</v>
      </c>
      <c r="U214" s="19">
        <v>0.38452453726792502</v>
      </c>
      <c r="V214" s="19">
        <v>0.31678672123764995</v>
      </c>
      <c r="W214" s="3" t="s">
        <v>146</v>
      </c>
      <c r="X214" s="7" t="s">
        <v>120</v>
      </c>
    </row>
    <row r="215" spans="1:24" x14ac:dyDescent="0.25">
      <c r="A215" s="3">
        <v>214</v>
      </c>
      <c r="B215" s="3" t="s">
        <v>65</v>
      </c>
      <c r="C215" s="10" t="s">
        <v>204</v>
      </c>
      <c r="D215" s="10" t="s">
        <v>125</v>
      </c>
      <c r="E215" s="10">
        <v>6.9</v>
      </c>
      <c r="F215" s="5">
        <v>13</v>
      </c>
      <c r="G215" s="5">
        <v>10.9</v>
      </c>
      <c r="H215" s="25">
        <v>0.5</v>
      </c>
      <c r="I215" s="6" t="s">
        <v>6</v>
      </c>
      <c r="J215" s="6" t="s">
        <v>6</v>
      </c>
      <c r="K215" s="5" t="s">
        <v>6</v>
      </c>
      <c r="L215" s="5">
        <v>10.829919553452212</v>
      </c>
      <c r="M215" s="6">
        <v>197.43429733017661</v>
      </c>
      <c r="N215" s="9">
        <v>36.5</v>
      </c>
      <c r="O215" s="9">
        <v>0.7</v>
      </c>
      <c r="P215" s="9">
        <v>2.8</v>
      </c>
      <c r="Q215" s="5" t="s">
        <v>69</v>
      </c>
      <c r="R215" s="5" t="s">
        <v>69</v>
      </c>
      <c r="S215" s="19">
        <v>1.2138278263862547</v>
      </c>
      <c r="T215" s="19">
        <v>0.97550372945367592</v>
      </c>
      <c r="U215" s="19">
        <v>0.49579642972863402</v>
      </c>
      <c r="V215" s="19">
        <v>0.4084569647778577</v>
      </c>
      <c r="W215" s="3" t="s">
        <v>146</v>
      </c>
      <c r="X215" s="7" t="s">
        <v>120</v>
      </c>
    </row>
    <row r="216" spans="1:24" x14ac:dyDescent="0.25">
      <c r="A216" s="3">
        <v>215</v>
      </c>
      <c r="B216" s="3" t="s">
        <v>65</v>
      </c>
      <c r="C216" s="10" t="s">
        <v>220</v>
      </c>
      <c r="D216" s="10" t="s">
        <v>126</v>
      </c>
      <c r="E216" s="10">
        <v>6.9</v>
      </c>
      <c r="F216" s="5">
        <v>9.1999999999999993</v>
      </c>
      <c r="G216" s="5">
        <v>10.9</v>
      </c>
      <c r="H216" s="25">
        <v>0.39</v>
      </c>
      <c r="I216" s="6" t="s">
        <v>6</v>
      </c>
      <c r="J216" s="6" t="s">
        <v>6</v>
      </c>
      <c r="K216" s="5" t="s">
        <v>6</v>
      </c>
      <c r="L216" s="5">
        <v>13.856711404836929</v>
      </c>
      <c r="M216" s="6">
        <v>212.64834791959086</v>
      </c>
      <c r="N216" s="9">
        <v>41.8</v>
      </c>
      <c r="O216" s="9">
        <v>1.4</v>
      </c>
      <c r="P216" s="9">
        <v>2.6</v>
      </c>
      <c r="Q216" s="5" t="s">
        <v>69</v>
      </c>
      <c r="R216" s="5" t="s">
        <v>69</v>
      </c>
      <c r="S216" s="19">
        <v>1.2138278263862547</v>
      </c>
      <c r="T216" s="19">
        <v>0.97811940509039019</v>
      </c>
      <c r="U216" s="19">
        <v>0.31771237076168829</v>
      </c>
      <c r="V216" s="19">
        <v>0.26174418138655225</v>
      </c>
      <c r="W216" s="3" t="s">
        <v>146</v>
      </c>
      <c r="X216" s="7" t="s">
        <v>120</v>
      </c>
    </row>
    <row r="217" spans="1:24" ht="14.4" x14ac:dyDescent="0.25">
      <c r="A217" s="3">
        <v>216</v>
      </c>
      <c r="B217" s="10" t="s">
        <v>127</v>
      </c>
      <c r="C217" s="10" t="s">
        <v>221</v>
      </c>
      <c r="D217" s="10" t="s">
        <v>128</v>
      </c>
      <c r="E217" s="10">
        <v>7.8</v>
      </c>
      <c r="F217" s="5">
        <v>140</v>
      </c>
      <c r="G217" s="5" t="s">
        <v>459</v>
      </c>
      <c r="H217" s="25">
        <v>0.46</v>
      </c>
      <c r="I217" s="6" t="s">
        <v>6</v>
      </c>
      <c r="J217" s="6" t="s">
        <v>6</v>
      </c>
      <c r="K217" s="5" t="s">
        <v>6</v>
      </c>
      <c r="L217" s="5">
        <v>8.7280160877661004</v>
      </c>
      <c r="M217" s="6">
        <v>178.03723740159322</v>
      </c>
      <c r="N217" s="9">
        <v>96.1</v>
      </c>
      <c r="O217" s="9">
        <v>3.8</v>
      </c>
      <c r="P217" s="9">
        <v>5.2</v>
      </c>
      <c r="Q217" s="5">
        <f>O217-R217</f>
        <v>2.6999999999999997</v>
      </c>
      <c r="R217" s="5">
        <v>1.1000000000000001</v>
      </c>
      <c r="S217" s="19">
        <v>0.91288173857019261</v>
      </c>
      <c r="T217" s="19">
        <v>0.96774772434809875</v>
      </c>
      <c r="U217" s="19">
        <v>0.33066741385311715</v>
      </c>
      <c r="V217" s="19">
        <v>0.36222371407169046</v>
      </c>
      <c r="W217" s="3" t="s">
        <v>146</v>
      </c>
      <c r="X217" s="7" t="s">
        <v>129</v>
      </c>
    </row>
    <row r="218" spans="1:24" ht="14.4" x14ac:dyDescent="0.25">
      <c r="A218" s="3">
        <v>217</v>
      </c>
      <c r="B218" s="10" t="s">
        <v>127</v>
      </c>
      <c r="C218" s="10" t="s">
        <v>221</v>
      </c>
      <c r="D218" s="10" t="s">
        <v>130</v>
      </c>
      <c r="E218" s="10">
        <v>7.8</v>
      </c>
      <c r="F218" s="5">
        <v>140</v>
      </c>
      <c r="G218" s="5" t="s">
        <v>459</v>
      </c>
      <c r="H218" s="25">
        <v>0.46</v>
      </c>
      <c r="I218" s="6" t="s">
        <v>6</v>
      </c>
      <c r="J218" s="6" t="s">
        <v>6</v>
      </c>
      <c r="K218" s="5" t="s">
        <v>14</v>
      </c>
      <c r="L218" s="5">
        <v>9.8799564958173445</v>
      </c>
      <c r="M218" s="6">
        <v>179.81908200043915</v>
      </c>
      <c r="N218" s="9">
        <v>93.2</v>
      </c>
      <c r="O218" s="9">
        <v>3.6</v>
      </c>
      <c r="P218" s="9">
        <v>5.4</v>
      </c>
      <c r="Q218" s="5">
        <f>O218-R218</f>
        <v>2.1</v>
      </c>
      <c r="R218" s="5">
        <v>1.5</v>
      </c>
      <c r="S218" s="19">
        <v>0.91288173857019261</v>
      </c>
      <c r="T218" s="19">
        <v>0.965885218936123</v>
      </c>
      <c r="U218" s="19">
        <v>0.34346090753644942</v>
      </c>
      <c r="V218" s="19">
        <v>0.37623811828506665</v>
      </c>
      <c r="W218" s="3" t="s">
        <v>146</v>
      </c>
      <c r="X218" s="7" t="s">
        <v>129</v>
      </c>
    </row>
    <row r="219" spans="1:24" ht="14.4" x14ac:dyDescent="0.25">
      <c r="A219" s="3">
        <v>218</v>
      </c>
      <c r="B219" s="10" t="s">
        <v>127</v>
      </c>
      <c r="C219" s="10" t="s">
        <v>221</v>
      </c>
      <c r="D219" s="10" t="s">
        <v>131</v>
      </c>
      <c r="E219" s="10">
        <v>7.8</v>
      </c>
      <c r="F219" s="5">
        <v>140</v>
      </c>
      <c r="G219" s="5" t="s">
        <v>459</v>
      </c>
      <c r="H219" s="25">
        <v>0.46</v>
      </c>
      <c r="I219" s="6" t="s">
        <v>6</v>
      </c>
      <c r="J219" s="6" t="s">
        <v>6</v>
      </c>
      <c r="K219" s="5" t="s">
        <v>6</v>
      </c>
      <c r="L219" s="5">
        <v>7.6921052125270757</v>
      </c>
      <c r="M219" s="6">
        <v>162.12172221858154</v>
      </c>
      <c r="N219" s="9">
        <v>97.3</v>
      </c>
      <c r="O219" s="9">
        <v>3.8</v>
      </c>
      <c r="P219" s="9">
        <v>5.6</v>
      </c>
      <c r="Q219" s="5">
        <f>O219-R219</f>
        <v>2.1999999999999997</v>
      </c>
      <c r="R219" s="5">
        <v>1.6</v>
      </c>
      <c r="S219" s="19">
        <v>0.91288173857019261</v>
      </c>
      <c r="T219" s="19">
        <v>0.96399703436477835</v>
      </c>
      <c r="U219" s="19">
        <v>0.34049068776810282</v>
      </c>
      <c r="V219" s="19">
        <v>0.37298444407640219</v>
      </c>
      <c r="W219" s="3" t="s">
        <v>146</v>
      </c>
      <c r="X219" s="7" t="s">
        <v>129</v>
      </c>
    </row>
    <row r="220" spans="1:24" x14ac:dyDescent="0.25">
      <c r="A220" s="3">
        <v>219</v>
      </c>
      <c r="B220" s="10" t="s">
        <v>226</v>
      </c>
      <c r="C220" s="10" t="s">
        <v>225</v>
      </c>
      <c r="D220" s="10" t="s">
        <v>132</v>
      </c>
      <c r="E220" s="10">
        <v>7.8</v>
      </c>
      <c r="F220" s="5" t="s">
        <v>6</v>
      </c>
      <c r="G220" s="5" t="s">
        <v>6</v>
      </c>
      <c r="H220" s="25">
        <v>0.24</v>
      </c>
      <c r="I220" s="6" t="s">
        <v>6</v>
      </c>
      <c r="J220" s="6" t="s">
        <v>6</v>
      </c>
      <c r="K220" s="5" t="s">
        <v>6</v>
      </c>
      <c r="L220" s="5">
        <v>3.2324886408311038</v>
      </c>
      <c r="M220" s="6">
        <v>122.85816660786845</v>
      </c>
      <c r="N220" s="9">
        <v>86.5</v>
      </c>
      <c r="O220" s="9">
        <v>2.6</v>
      </c>
      <c r="P220" s="9">
        <v>5.5</v>
      </c>
      <c r="Q220" s="5">
        <f>O220-R220</f>
        <v>2.6</v>
      </c>
      <c r="R220" s="5">
        <v>0</v>
      </c>
      <c r="S220" s="19">
        <v>0.91288173857019261</v>
      </c>
      <c r="T220" s="19">
        <v>0.96494431057910512</v>
      </c>
      <c r="U220" s="19">
        <v>0.19998911476061412</v>
      </c>
      <c r="V220" s="19">
        <v>0.21907450473688789</v>
      </c>
      <c r="W220" s="3" t="s">
        <v>146</v>
      </c>
      <c r="X220" s="7" t="s">
        <v>120</v>
      </c>
    </row>
    <row r="221" spans="1:24" x14ac:dyDescent="0.25">
      <c r="A221" s="3">
        <v>220</v>
      </c>
      <c r="B221" s="10" t="s">
        <v>226</v>
      </c>
      <c r="C221" s="10" t="s">
        <v>222</v>
      </c>
      <c r="D221" s="10" t="s">
        <v>133</v>
      </c>
      <c r="E221" s="10">
        <v>7.8</v>
      </c>
      <c r="F221" s="5" t="s">
        <v>14</v>
      </c>
      <c r="G221" s="5" t="s">
        <v>6</v>
      </c>
      <c r="H221" s="25">
        <v>0.24</v>
      </c>
      <c r="I221" s="6" t="s">
        <v>6</v>
      </c>
      <c r="J221" s="6" t="s">
        <v>6</v>
      </c>
      <c r="K221" s="5" t="s">
        <v>6</v>
      </c>
      <c r="L221" s="5">
        <v>4.086507476765977</v>
      </c>
      <c r="M221" s="6">
        <v>129.25216872944958</v>
      </c>
      <c r="N221" s="9">
        <v>68.5</v>
      </c>
      <c r="O221" s="9">
        <v>2.8</v>
      </c>
      <c r="P221" s="9">
        <v>3.8</v>
      </c>
      <c r="Q221" s="5">
        <f>O221-R221</f>
        <v>2.8</v>
      </c>
      <c r="R221" s="5">
        <v>0</v>
      </c>
      <c r="S221" s="19">
        <v>0.91288173857019261</v>
      </c>
      <c r="T221" s="19">
        <v>0.980032185565747</v>
      </c>
      <c r="U221" s="19">
        <v>0.17475762248537938</v>
      </c>
      <c r="V221" s="19">
        <v>0.19143511706028288</v>
      </c>
      <c r="W221" s="3" t="s">
        <v>146</v>
      </c>
      <c r="X221" s="7" t="s">
        <v>120</v>
      </c>
    </row>
    <row r="222" spans="1:24" x14ac:dyDescent="0.25">
      <c r="A222" s="3">
        <v>221</v>
      </c>
      <c r="B222" s="3" t="s">
        <v>7</v>
      </c>
      <c r="C222" s="10" t="s">
        <v>328</v>
      </c>
      <c r="D222" s="10" t="s">
        <v>316</v>
      </c>
      <c r="E222" s="10">
        <v>7.9</v>
      </c>
      <c r="F222" s="5">
        <v>74.7</v>
      </c>
      <c r="G222" s="5">
        <v>40</v>
      </c>
      <c r="H222" s="25">
        <v>0.23</v>
      </c>
      <c r="I222" s="6" t="s">
        <v>6</v>
      </c>
      <c r="J222" s="5">
        <v>0.4</v>
      </c>
      <c r="K222" s="5">
        <v>0.51</v>
      </c>
      <c r="L222" s="5">
        <v>14.573615687040345</v>
      </c>
      <c r="M222" s="6">
        <v>214.68205477544606</v>
      </c>
      <c r="N222" s="9">
        <v>62</v>
      </c>
      <c r="O222" s="9">
        <v>2.2000000000000002</v>
      </c>
      <c r="P222" s="9">
        <v>4.5</v>
      </c>
      <c r="Q222" s="5">
        <v>1.5</v>
      </c>
      <c r="R222" s="5">
        <v>0.7</v>
      </c>
      <c r="S222" s="19">
        <v>0.88625156676804284</v>
      </c>
      <c r="T222" s="19">
        <v>0.9766174685661061</v>
      </c>
      <c r="U222" s="19">
        <v>0.19908394352404035</v>
      </c>
      <c r="V222" s="19">
        <v>0.22463592843063065</v>
      </c>
      <c r="W222" s="3" t="s">
        <v>146</v>
      </c>
      <c r="X222" s="7" t="s">
        <v>120</v>
      </c>
    </row>
    <row r="223" spans="1:24" x14ac:dyDescent="0.25">
      <c r="A223" s="3">
        <v>222</v>
      </c>
      <c r="B223" s="3" t="s">
        <v>7</v>
      </c>
      <c r="C223" s="10" t="s">
        <v>329</v>
      </c>
      <c r="D223" s="10" t="s">
        <v>317</v>
      </c>
      <c r="E223" s="10">
        <v>7.9</v>
      </c>
      <c r="F223" s="5">
        <v>109.1</v>
      </c>
      <c r="G223" s="5">
        <v>40</v>
      </c>
      <c r="H223" s="4">
        <v>0.13900000000000001</v>
      </c>
      <c r="I223" s="6" t="s">
        <v>6</v>
      </c>
      <c r="J223" s="5">
        <v>0.5</v>
      </c>
      <c r="K223" s="5">
        <v>0.15</v>
      </c>
      <c r="L223" s="5">
        <v>8.2960549842613034</v>
      </c>
      <c r="M223" s="6">
        <v>169.44305635208579</v>
      </c>
      <c r="N223" s="9">
        <v>53</v>
      </c>
      <c r="O223" s="9">
        <v>1.8</v>
      </c>
      <c r="P223" s="9">
        <v>3.9</v>
      </c>
      <c r="Q223" s="5">
        <v>2.8</v>
      </c>
      <c r="R223" s="5">
        <v>0</v>
      </c>
      <c r="S223" s="19">
        <v>0.88625156676804284</v>
      </c>
      <c r="T223" s="19">
        <v>0.98132992328809376</v>
      </c>
      <c r="U223" s="19">
        <v>0.12309123033043121</v>
      </c>
      <c r="V223" s="19">
        <v>0.1388897181635648</v>
      </c>
      <c r="W223" s="3" t="s">
        <v>146</v>
      </c>
      <c r="X223" s="7" t="s">
        <v>120</v>
      </c>
    </row>
    <row r="224" spans="1:24" x14ac:dyDescent="0.25">
      <c r="A224" s="3">
        <v>223</v>
      </c>
      <c r="B224" s="3" t="s">
        <v>4</v>
      </c>
      <c r="C224" s="10" t="s">
        <v>328</v>
      </c>
      <c r="D224" s="10" t="s">
        <v>318</v>
      </c>
      <c r="E224" s="10">
        <v>7.9</v>
      </c>
      <c r="F224" s="5">
        <v>94.21</v>
      </c>
      <c r="G224" s="5">
        <v>40</v>
      </c>
      <c r="H224" s="25">
        <v>0.21</v>
      </c>
      <c r="I224" s="6" t="s">
        <v>6</v>
      </c>
      <c r="J224" s="6" t="s">
        <v>6</v>
      </c>
      <c r="K224" s="5" t="s">
        <v>6</v>
      </c>
      <c r="L224" s="5">
        <v>11.718582528215101</v>
      </c>
      <c r="M224" s="6">
        <v>201.26883569200325</v>
      </c>
      <c r="N224" s="9">
        <v>68</v>
      </c>
      <c r="O224" s="9">
        <v>1.9</v>
      </c>
      <c r="P224" s="9">
        <v>5.4</v>
      </c>
      <c r="Q224" s="5">
        <v>2.4</v>
      </c>
      <c r="R224" s="5">
        <v>0</v>
      </c>
      <c r="S224" s="19">
        <v>0.88625156676804284</v>
      </c>
      <c r="T224" s="19">
        <v>0.96911889171925525</v>
      </c>
      <c r="U224" s="19">
        <v>0.19901070217681024</v>
      </c>
      <c r="V224" s="19">
        <v>0.22455328671807809</v>
      </c>
      <c r="W224" s="3" t="s">
        <v>146</v>
      </c>
      <c r="X224" s="7" t="s">
        <v>120</v>
      </c>
    </row>
    <row r="225" spans="1:25" x14ac:dyDescent="0.25">
      <c r="A225" s="3">
        <v>224</v>
      </c>
      <c r="B225" s="3" t="s">
        <v>7</v>
      </c>
      <c r="C225" s="10" t="s">
        <v>328</v>
      </c>
      <c r="D225" s="10" t="s">
        <v>319</v>
      </c>
      <c r="E225" s="10">
        <v>7.9</v>
      </c>
      <c r="F225" s="5">
        <v>95</v>
      </c>
      <c r="G225" s="5">
        <v>40</v>
      </c>
      <c r="H225" s="25">
        <v>0.2</v>
      </c>
      <c r="I225" s="6" t="s">
        <v>6</v>
      </c>
      <c r="J225" s="6" t="s">
        <v>6</v>
      </c>
      <c r="K225" s="5" t="s">
        <v>6</v>
      </c>
      <c r="L225" s="5">
        <v>13.878214911793627</v>
      </c>
      <c r="M225" s="6">
        <v>216.42324597388239</v>
      </c>
      <c r="N225" s="9">
        <v>58</v>
      </c>
      <c r="O225" s="9">
        <v>1</v>
      </c>
      <c r="P225" s="9">
        <v>5.3</v>
      </c>
      <c r="Q225" s="5">
        <v>1.8</v>
      </c>
      <c r="R225" s="5">
        <v>0</v>
      </c>
      <c r="S225" s="19">
        <v>0.88625156676804284</v>
      </c>
      <c r="T225" s="19">
        <v>0.96997677670634597</v>
      </c>
      <c r="U225" s="19">
        <v>0.2177129599054923</v>
      </c>
      <c r="V225" s="19">
        <v>0.24565593796289892</v>
      </c>
      <c r="W225" s="3" t="s">
        <v>146</v>
      </c>
      <c r="X225" s="7" t="s">
        <v>120</v>
      </c>
    </row>
    <row r="226" spans="1:25" x14ac:dyDescent="0.25">
      <c r="A226" s="3">
        <v>225</v>
      </c>
      <c r="B226" s="3" t="s">
        <v>7</v>
      </c>
      <c r="C226" s="10" t="s">
        <v>328</v>
      </c>
      <c r="D226" s="10" t="s">
        <v>320</v>
      </c>
      <c r="E226" s="10">
        <v>7.9</v>
      </c>
      <c r="F226" s="5">
        <v>91.9</v>
      </c>
      <c r="G226" s="5">
        <v>105</v>
      </c>
      <c r="H226" s="25">
        <v>0.34</v>
      </c>
      <c r="I226" s="6">
        <v>3.8</v>
      </c>
      <c r="J226" s="6">
        <v>57.2</v>
      </c>
      <c r="K226" s="5">
        <v>11.59</v>
      </c>
      <c r="L226" s="5">
        <v>13.597818029831618</v>
      </c>
      <c r="M226" s="6">
        <v>219.62675961229709</v>
      </c>
      <c r="N226" s="9">
        <v>87</v>
      </c>
      <c r="O226" s="9">
        <v>2.8</v>
      </c>
      <c r="P226" s="9">
        <v>6.6</v>
      </c>
      <c r="Q226" s="5">
        <v>4</v>
      </c>
      <c r="R226" s="5">
        <v>0</v>
      </c>
      <c r="S226" s="19">
        <v>0.88625156676804284</v>
      </c>
      <c r="T226" s="19">
        <v>0.95836579177264758</v>
      </c>
      <c r="U226" s="19">
        <v>0.30245848137164666</v>
      </c>
      <c r="V226" s="19">
        <v>0.34127836013271456</v>
      </c>
      <c r="W226" s="3" t="s">
        <v>146</v>
      </c>
      <c r="X226" s="7" t="s">
        <v>120</v>
      </c>
    </row>
    <row r="227" spans="1:25" x14ac:dyDescent="0.25">
      <c r="A227" s="3">
        <v>226</v>
      </c>
      <c r="B227" s="3" t="s">
        <v>7</v>
      </c>
      <c r="C227" s="10" t="s">
        <v>330</v>
      </c>
      <c r="D227" s="10" t="s">
        <v>321</v>
      </c>
      <c r="E227" s="10">
        <v>7.9</v>
      </c>
      <c r="F227" s="5">
        <v>64.22</v>
      </c>
      <c r="G227" s="5">
        <v>150</v>
      </c>
      <c r="H227" s="4">
        <v>0.59399999999999997</v>
      </c>
      <c r="I227" s="6" t="s">
        <v>6</v>
      </c>
      <c r="J227" s="6" t="s">
        <v>6</v>
      </c>
      <c r="K227" s="5" t="s">
        <v>6</v>
      </c>
      <c r="L227" s="5">
        <v>22.565315662100375</v>
      </c>
      <c r="M227" s="6">
        <v>249.72698222107857</v>
      </c>
      <c r="N227" s="9">
        <v>43</v>
      </c>
      <c r="O227" s="9">
        <v>1.2</v>
      </c>
      <c r="P227" s="9">
        <v>3.4</v>
      </c>
      <c r="Q227" s="5">
        <v>1.2</v>
      </c>
      <c r="R227" s="5">
        <v>0</v>
      </c>
      <c r="S227" s="19">
        <v>0.88625156676804284</v>
      </c>
      <c r="T227" s="19">
        <v>0.98507454938943773</v>
      </c>
      <c r="U227" s="19">
        <v>0.57103662846519887</v>
      </c>
      <c r="V227" s="19">
        <v>0.64432791983391247</v>
      </c>
      <c r="W227" s="3" t="s">
        <v>146</v>
      </c>
      <c r="X227" s="7" t="s">
        <v>120</v>
      </c>
    </row>
    <row r="228" spans="1:25" x14ac:dyDescent="0.25">
      <c r="A228" s="3">
        <v>227</v>
      </c>
      <c r="B228" s="3" t="s">
        <v>7</v>
      </c>
      <c r="C228" s="10" t="s">
        <v>330</v>
      </c>
      <c r="D228" s="10" t="s">
        <v>322</v>
      </c>
      <c r="E228" s="10">
        <v>7.9</v>
      </c>
      <c r="F228" s="5">
        <v>71.900000000000006</v>
      </c>
      <c r="G228" s="5">
        <v>105</v>
      </c>
      <c r="H228" s="4">
        <v>0.59399999999999997</v>
      </c>
      <c r="I228" s="6" t="s">
        <v>6</v>
      </c>
      <c r="J228" s="6" t="s">
        <v>6</v>
      </c>
      <c r="K228" s="5" t="s">
        <v>6</v>
      </c>
      <c r="L228" s="5">
        <v>8.3122016304915221</v>
      </c>
      <c r="M228" s="6">
        <v>182.40766266451445</v>
      </c>
      <c r="N228" s="9">
        <v>111</v>
      </c>
      <c r="O228" s="9">
        <v>3.7</v>
      </c>
      <c r="P228" s="9">
        <v>8.3000000000000007</v>
      </c>
      <c r="Q228" s="5">
        <v>3</v>
      </c>
      <c r="R228" s="5">
        <v>0.7</v>
      </c>
      <c r="S228" s="19">
        <v>0.88625156676804284</v>
      </c>
      <c r="T228" s="19">
        <v>0.94179451172116657</v>
      </c>
      <c r="U228" s="19">
        <v>0.51130522937894285</v>
      </c>
      <c r="V228" s="19">
        <v>0.57693012746206618</v>
      </c>
      <c r="W228" s="3" t="s">
        <v>146</v>
      </c>
      <c r="X228" s="7" t="s">
        <v>120</v>
      </c>
    </row>
    <row r="229" spans="1:25" x14ac:dyDescent="0.25">
      <c r="A229" s="3">
        <v>228</v>
      </c>
      <c r="B229" s="3" t="s">
        <v>7</v>
      </c>
      <c r="C229" s="10" t="s">
        <v>331</v>
      </c>
      <c r="D229" s="10" t="s">
        <v>323</v>
      </c>
      <c r="E229" s="10">
        <v>7.9</v>
      </c>
      <c r="F229" s="5">
        <v>63.5</v>
      </c>
      <c r="G229" s="5">
        <v>150</v>
      </c>
      <c r="H229" s="25">
        <v>0.41</v>
      </c>
      <c r="I229" s="6" t="s">
        <v>6</v>
      </c>
      <c r="J229" s="6" t="s">
        <v>6</v>
      </c>
      <c r="K229" s="5" t="s">
        <v>6</v>
      </c>
      <c r="L229" s="5">
        <v>15.485947258724602</v>
      </c>
      <c r="M229" s="6">
        <v>224.73684595263595</v>
      </c>
      <c r="N229" s="9">
        <v>84</v>
      </c>
      <c r="O229" s="9">
        <v>3.2</v>
      </c>
      <c r="P229" s="9">
        <v>5.8</v>
      </c>
      <c r="Q229" s="5">
        <v>2.9</v>
      </c>
      <c r="R229" s="5">
        <v>0.3</v>
      </c>
      <c r="S229" s="19">
        <v>0.88625156676804284</v>
      </c>
      <c r="T229" s="19">
        <v>0.96562740919326329</v>
      </c>
      <c r="U229" s="19">
        <v>0.33539941493017278</v>
      </c>
      <c r="V229" s="19">
        <v>0.37844718983493353</v>
      </c>
      <c r="W229" s="3" t="s">
        <v>146</v>
      </c>
      <c r="X229" s="7" t="s">
        <v>120</v>
      </c>
    </row>
    <row r="230" spans="1:25" x14ac:dyDescent="0.25">
      <c r="A230" s="3">
        <v>229</v>
      </c>
      <c r="B230" s="3" t="s">
        <v>7</v>
      </c>
      <c r="C230" s="10" t="s">
        <v>330</v>
      </c>
      <c r="D230" s="10" t="s">
        <v>324</v>
      </c>
      <c r="E230" s="10">
        <v>7.9</v>
      </c>
      <c r="F230" s="5">
        <v>87.9</v>
      </c>
      <c r="G230" s="5">
        <v>105</v>
      </c>
      <c r="H230" s="4">
        <v>0.29499999999999998</v>
      </c>
      <c r="I230" s="6" t="s">
        <v>6</v>
      </c>
      <c r="J230" s="6" t="s">
        <v>6</v>
      </c>
      <c r="K230" s="5" t="s">
        <v>6</v>
      </c>
      <c r="L230" s="5">
        <v>16.056480698767913</v>
      </c>
      <c r="M230" s="6">
        <v>232.42209263527445</v>
      </c>
      <c r="N230" s="9">
        <v>107</v>
      </c>
      <c r="O230" s="9">
        <v>4</v>
      </c>
      <c r="P230" s="9">
        <v>7.4</v>
      </c>
      <c r="Q230" s="5">
        <v>4</v>
      </c>
      <c r="R230" s="5">
        <v>0</v>
      </c>
      <c r="S230" s="19">
        <v>0.88625156676804284</v>
      </c>
      <c r="T230" s="19">
        <v>0.95075179132172549</v>
      </c>
      <c r="U230" s="19">
        <v>0.23907728942006748</v>
      </c>
      <c r="V230" s="19">
        <v>0.26976233203392552</v>
      </c>
      <c r="W230" s="3" t="s">
        <v>146</v>
      </c>
      <c r="X230" s="7" t="s">
        <v>120</v>
      </c>
    </row>
    <row r="231" spans="1:25" x14ac:dyDescent="0.25">
      <c r="A231" s="3">
        <v>230</v>
      </c>
      <c r="B231" s="3" t="s">
        <v>7</v>
      </c>
      <c r="C231" s="10" t="s">
        <v>328</v>
      </c>
      <c r="D231" s="10" t="s">
        <v>325</v>
      </c>
      <c r="E231" s="10">
        <v>7.9</v>
      </c>
      <c r="F231" s="5">
        <v>86.36</v>
      </c>
      <c r="G231" s="5">
        <v>105</v>
      </c>
      <c r="H231" s="25">
        <v>0.48</v>
      </c>
      <c r="I231" s="6" t="s">
        <v>6</v>
      </c>
      <c r="J231" s="6" t="s">
        <v>6</v>
      </c>
      <c r="K231" s="5" t="s">
        <v>6</v>
      </c>
      <c r="L231" s="5">
        <v>6.7153976106030502</v>
      </c>
      <c r="M231" s="6">
        <v>168.54442628713119</v>
      </c>
      <c r="N231" s="9">
        <v>73</v>
      </c>
      <c r="O231" s="9">
        <v>1.6</v>
      </c>
      <c r="P231" s="9">
        <v>6.3</v>
      </c>
      <c r="Q231" s="5">
        <v>5</v>
      </c>
      <c r="R231" s="5">
        <v>0</v>
      </c>
      <c r="S231" s="19">
        <v>0.88625156676804284</v>
      </c>
      <c r="T231" s="19">
        <v>0.96113144245302196</v>
      </c>
      <c r="U231" s="19">
        <v>0.48908055583559623</v>
      </c>
      <c r="V231" s="19">
        <v>0.55185296610437751</v>
      </c>
      <c r="W231" s="3" t="s">
        <v>146</v>
      </c>
      <c r="X231" s="7" t="s">
        <v>120</v>
      </c>
    </row>
    <row r="232" spans="1:25" x14ac:dyDescent="0.25">
      <c r="A232" s="3">
        <v>231</v>
      </c>
      <c r="B232" s="3" t="s">
        <v>7</v>
      </c>
      <c r="C232" s="10" t="s">
        <v>330</v>
      </c>
      <c r="D232" s="10" t="s">
        <v>326</v>
      </c>
      <c r="E232" s="10">
        <v>7.9</v>
      </c>
      <c r="F232" s="5">
        <v>77.7</v>
      </c>
      <c r="G232" s="5">
        <v>105</v>
      </c>
      <c r="H232" s="25">
        <v>0.49</v>
      </c>
      <c r="I232" s="6" t="s">
        <v>6</v>
      </c>
      <c r="J232" s="6" t="s">
        <v>6</v>
      </c>
      <c r="K232" s="5" t="s">
        <v>6</v>
      </c>
      <c r="L232" s="5">
        <v>15.410401316967706</v>
      </c>
      <c r="M232" s="6">
        <v>233.11585064338095</v>
      </c>
      <c r="N232" s="9">
        <v>96</v>
      </c>
      <c r="O232" s="9">
        <v>2.5</v>
      </c>
      <c r="P232" s="9">
        <v>7.9</v>
      </c>
      <c r="Q232" s="5">
        <v>2.9</v>
      </c>
      <c r="R232" s="5">
        <v>0</v>
      </c>
      <c r="S232" s="19">
        <v>0.88625156676804284</v>
      </c>
      <c r="T232" s="19">
        <v>0.9458246381675216</v>
      </c>
      <c r="U232" s="19">
        <v>0.46730653468142175</v>
      </c>
      <c r="V232" s="19">
        <v>0.52728429737572369</v>
      </c>
      <c r="W232" s="3" t="s">
        <v>146</v>
      </c>
      <c r="X232" s="7" t="s">
        <v>120</v>
      </c>
    </row>
    <row r="233" spans="1:25" x14ac:dyDescent="0.25">
      <c r="A233" s="3">
        <v>232</v>
      </c>
      <c r="B233" s="3" t="s">
        <v>7</v>
      </c>
      <c r="C233" s="10" t="s">
        <v>331</v>
      </c>
      <c r="D233" s="10" t="s">
        <v>313</v>
      </c>
      <c r="E233" s="10">
        <v>7.9</v>
      </c>
      <c r="F233" s="5">
        <v>99</v>
      </c>
      <c r="G233" s="5">
        <v>40</v>
      </c>
      <c r="H233" s="25">
        <v>0.18</v>
      </c>
      <c r="I233" s="6" t="s">
        <v>150</v>
      </c>
      <c r="J233" s="6">
        <v>54.9</v>
      </c>
      <c r="K233" s="5">
        <v>7.57</v>
      </c>
      <c r="L233" s="5">
        <v>14.837949656202504</v>
      </c>
      <c r="M233" s="6">
        <v>231.44847295913758</v>
      </c>
      <c r="N233" s="9">
        <v>63</v>
      </c>
      <c r="O233" s="9">
        <v>2</v>
      </c>
      <c r="P233" s="9">
        <v>4.8</v>
      </c>
      <c r="Q233" s="5">
        <v>0.6</v>
      </c>
      <c r="R233" s="5">
        <v>1.4</v>
      </c>
      <c r="S233" s="19">
        <v>0.88625156676804284</v>
      </c>
      <c r="T233" s="19">
        <v>0.97417416420583836</v>
      </c>
      <c r="U233" s="19">
        <v>0.1636222926200126</v>
      </c>
      <c r="V233" s="19">
        <v>0.18462285287314723</v>
      </c>
      <c r="W233" s="3" t="s">
        <v>332</v>
      </c>
      <c r="X233" s="7" t="s">
        <v>120</v>
      </c>
    </row>
    <row r="234" spans="1:25" ht="14.4" x14ac:dyDescent="0.25">
      <c r="A234" s="3">
        <v>233</v>
      </c>
      <c r="B234" s="3" t="s">
        <v>7</v>
      </c>
      <c r="C234" s="10" t="s">
        <v>330</v>
      </c>
      <c r="D234" s="10" t="s">
        <v>327</v>
      </c>
      <c r="E234" s="10">
        <v>7.9</v>
      </c>
      <c r="F234" s="5">
        <v>129.6</v>
      </c>
      <c r="G234" s="5">
        <v>110</v>
      </c>
      <c r="H234" s="25">
        <v>0.2</v>
      </c>
      <c r="I234" s="6" t="s">
        <v>150</v>
      </c>
      <c r="J234" s="6">
        <v>30</v>
      </c>
      <c r="K234" s="5" t="s">
        <v>423</v>
      </c>
      <c r="L234" s="5">
        <v>16.608952781557299</v>
      </c>
      <c r="M234" s="6">
        <v>233.39647072063079</v>
      </c>
      <c r="N234" s="9">
        <v>100</v>
      </c>
      <c r="O234" s="9">
        <v>4.0999999999999996</v>
      </c>
      <c r="P234" s="9">
        <v>6.6</v>
      </c>
      <c r="Q234" s="5">
        <v>3.5</v>
      </c>
      <c r="R234" s="5">
        <v>0.6</v>
      </c>
      <c r="S234" s="19">
        <v>0.88625156676804284</v>
      </c>
      <c r="T234" s="19">
        <v>0.95836579177264758</v>
      </c>
      <c r="U234" s="19">
        <v>0.15511150339840304</v>
      </c>
      <c r="V234" s="19">
        <v>0.17501972263254698</v>
      </c>
      <c r="W234" s="3" t="s">
        <v>332</v>
      </c>
      <c r="X234" s="7" t="s">
        <v>120</v>
      </c>
    </row>
    <row r="235" spans="1:25" ht="14.4" x14ac:dyDescent="0.25">
      <c r="A235" s="3">
        <v>234</v>
      </c>
      <c r="B235" s="3" t="s">
        <v>7</v>
      </c>
      <c r="C235" s="10" t="s">
        <v>328</v>
      </c>
      <c r="D235" s="10" t="s">
        <v>314</v>
      </c>
      <c r="E235" s="10">
        <v>7.9</v>
      </c>
      <c r="F235" s="5">
        <v>84.42</v>
      </c>
      <c r="G235" s="5">
        <v>105</v>
      </c>
      <c r="H235" s="25">
        <v>0.43</v>
      </c>
      <c r="I235" s="6" t="s">
        <v>150</v>
      </c>
      <c r="J235" s="6">
        <v>90</v>
      </c>
      <c r="K235" s="5" t="s">
        <v>394</v>
      </c>
      <c r="L235" s="5">
        <v>18.210137037076102</v>
      </c>
      <c r="M235" s="6">
        <v>242.91130203389446</v>
      </c>
      <c r="N235" s="9">
        <v>99</v>
      </c>
      <c r="O235" s="9">
        <v>4</v>
      </c>
      <c r="P235" s="9">
        <v>6.6</v>
      </c>
      <c r="Q235" s="5">
        <v>4</v>
      </c>
      <c r="R235" s="5">
        <v>0</v>
      </c>
      <c r="S235" s="19">
        <v>0.88625156676804284</v>
      </c>
      <c r="T235" s="19">
        <v>0.95836579177264758</v>
      </c>
      <c r="U235" s="19">
        <v>0.33680420167556202</v>
      </c>
      <c r="V235" s="19">
        <v>0.38003227785967147</v>
      </c>
      <c r="W235" s="3" t="s">
        <v>332</v>
      </c>
      <c r="X235" s="7" t="s">
        <v>120</v>
      </c>
    </row>
    <row r="236" spans="1:25" x14ac:dyDescent="0.25">
      <c r="A236" s="18"/>
      <c r="B236" s="12"/>
      <c r="C236" s="12"/>
      <c r="D236" s="12"/>
      <c r="E236" s="12"/>
      <c r="F236" s="13"/>
      <c r="G236" s="13"/>
      <c r="H236" s="26"/>
      <c r="I236" s="14"/>
      <c r="J236" s="14"/>
      <c r="K236" s="13"/>
      <c r="M236" s="16"/>
      <c r="N236" s="27"/>
      <c r="O236" s="27"/>
      <c r="P236" s="27"/>
      <c r="Q236" s="15"/>
      <c r="R236" s="15"/>
      <c r="S236" s="20"/>
      <c r="T236" s="20"/>
      <c r="U236" s="20"/>
      <c r="V236" s="20"/>
      <c r="W236" s="18"/>
      <c r="X236" s="28"/>
    </row>
    <row r="237" spans="1:25" ht="14.4" x14ac:dyDescent="0.25">
      <c r="B237" s="29" t="s">
        <v>227</v>
      </c>
      <c r="C237" s="24" t="s">
        <v>460</v>
      </c>
      <c r="F237" s="30"/>
      <c r="H237" s="31"/>
      <c r="M237" s="11"/>
      <c r="Q237" s="30"/>
      <c r="R237" s="2"/>
    </row>
    <row r="238" spans="1:25" x14ac:dyDescent="0.25">
      <c r="C238" s="24" t="s">
        <v>366</v>
      </c>
      <c r="G238" s="33"/>
      <c r="M238" s="11"/>
      <c r="Q238" s="30"/>
      <c r="R238" s="2"/>
    </row>
    <row r="239" spans="1:25" x14ac:dyDescent="0.25">
      <c r="C239" s="17"/>
      <c r="G239" s="1"/>
      <c r="M239" s="11"/>
      <c r="Q239" s="30"/>
      <c r="R239" s="2"/>
    </row>
    <row r="240" spans="1:25" x14ac:dyDescent="0.25">
      <c r="B240" s="29" t="s">
        <v>367</v>
      </c>
      <c r="C240" s="22" t="s">
        <v>462</v>
      </c>
      <c r="G240" s="1"/>
      <c r="J240" s="11"/>
      <c r="K240" s="30"/>
      <c r="L240" s="30"/>
      <c r="N240" s="11"/>
      <c r="Q240" s="30"/>
      <c r="R240" s="30"/>
      <c r="S240" s="2"/>
      <c r="W240" s="21"/>
      <c r="X240" s="1"/>
      <c r="Y240" s="34"/>
    </row>
    <row r="241" spans="2:25" x14ac:dyDescent="0.25">
      <c r="C241" s="22" t="s">
        <v>474</v>
      </c>
      <c r="G241" s="1"/>
      <c r="J241" s="11"/>
      <c r="K241" s="30"/>
      <c r="L241" s="30"/>
      <c r="N241" s="11"/>
      <c r="Q241" s="30"/>
      <c r="R241" s="30"/>
      <c r="S241" s="2"/>
      <c r="W241" s="21"/>
      <c r="X241" s="1"/>
      <c r="Y241" s="34"/>
    </row>
    <row r="242" spans="2:25" x14ac:dyDescent="0.25">
      <c r="C242" s="22" t="s">
        <v>464</v>
      </c>
      <c r="J242" s="11"/>
      <c r="K242" s="30"/>
      <c r="L242" s="30"/>
      <c r="N242" s="11"/>
      <c r="Q242" s="30"/>
      <c r="R242" s="30"/>
      <c r="S242" s="2"/>
      <c r="W242" s="21"/>
      <c r="X242" s="1"/>
      <c r="Y242" s="34"/>
    </row>
    <row r="243" spans="2:25" x14ac:dyDescent="0.25">
      <c r="C243" s="22" t="s">
        <v>472</v>
      </c>
      <c r="J243" s="11"/>
      <c r="K243" s="30"/>
      <c r="L243" s="30"/>
      <c r="N243" s="11"/>
      <c r="Q243" s="30"/>
      <c r="R243" s="30"/>
      <c r="S243" s="2"/>
      <c r="W243" s="21"/>
      <c r="X243" s="1"/>
      <c r="Y243" s="34"/>
    </row>
    <row r="244" spans="2:25" x14ac:dyDescent="0.25">
      <c r="C244" s="22" t="s">
        <v>380</v>
      </c>
      <c r="H244" s="31"/>
      <c r="J244" s="11"/>
      <c r="K244" s="30"/>
      <c r="L244" s="30"/>
      <c r="N244" s="11"/>
      <c r="Q244" s="30"/>
      <c r="R244" s="30"/>
      <c r="S244" s="2"/>
      <c r="W244" s="21"/>
      <c r="X244" s="1"/>
      <c r="Y244" s="34"/>
    </row>
    <row r="245" spans="2:25" x14ac:dyDescent="0.25">
      <c r="B245" s="22"/>
      <c r="C245" s="22" t="s">
        <v>477</v>
      </c>
      <c r="H245" s="31"/>
      <c r="J245" s="11"/>
      <c r="K245" s="30"/>
      <c r="L245" s="30"/>
      <c r="N245" s="11"/>
      <c r="Q245" s="30"/>
      <c r="R245" s="30"/>
      <c r="S245" s="2"/>
      <c r="W245" s="21"/>
      <c r="X245" s="1"/>
      <c r="Y245" s="34"/>
    </row>
    <row r="246" spans="2:25" x14ac:dyDescent="0.25">
      <c r="C246" s="22" t="s">
        <v>461</v>
      </c>
      <c r="F246" s="30"/>
      <c r="H246" s="31"/>
      <c r="J246" s="11"/>
      <c r="K246" s="30"/>
      <c r="L246" s="30"/>
      <c r="N246" s="11"/>
      <c r="Q246" s="30"/>
      <c r="R246" s="30"/>
      <c r="S246" s="2"/>
      <c r="W246" s="21"/>
      <c r="X246" s="1"/>
      <c r="Y246" s="34"/>
    </row>
    <row r="247" spans="2:25" x14ac:dyDescent="0.25">
      <c r="C247" s="22" t="s">
        <v>373</v>
      </c>
      <c r="F247" s="30"/>
      <c r="H247" s="31"/>
      <c r="J247" s="11"/>
      <c r="K247" s="30"/>
      <c r="L247" s="30"/>
      <c r="N247" s="11"/>
      <c r="Q247" s="30"/>
      <c r="R247" s="30"/>
      <c r="S247" s="2"/>
      <c r="W247" s="21"/>
      <c r="X247" s="1"/>
      <c r="Y247" s="34"/>
    </row>
    <row r="248" spans="2:25" x14ac:dyDescent="0.25">
      <c r="C248" s="22" t="s">
        <v>378</v>
      </c>
      <c r="F248" s="30"/>
      <c r="H248" s="31"/>
      <c r="J248" s="11"/>
      <c r="K248" s="30"/>
      <c r="L248" s="30"/>
      <c r="N248" s="11"/>
      <c r="Q248" s="30"/>
      <c r="R248" s="30"/>
      <c r="S248" s="2"/>
      <c r="W248" s="21"/>
      <c r="X248" s="1"/>
      <c r="Y248" s="34"/>
    </row>
    <row r="249" spans="2:25" x14ac:dyDescent="0.25">
      <c r="C249" s="22" t="s">
        <v>381</v>
      </c>
      <c r="F249" s="30"/>
      <c r="H249" s="31"/>
      <c r="J249" s="11"/>
      <c r="K249" s="30"/>
      <c r="L249" s="30"/>
      <c r="N249" s="11"/>
      <c r="Q249" s="30"/>
      <c r="R249" s="30"/>
      <c r="S249" s="2"/>
      <c r="W249" s="21"/>
      <c r="X249" s="1"/>
      <c r="Y249" s="34"/>
    </row>
    <row r="250" spans="2:25" x14ac:dyDescent="0.25">
      <c r="C250" s="22" t="s">
        <v>465</v>
      </c>
      <c r="H250" s="31"/>
      <c r="J250" s="11"/>
      <c r="K250" s="30"/>
      <c r="L250" s="30"/>
      <c r="N250" s="11"/>
      <c r="Q250" s="30"/>
      <c r="R250" s="30"/>
      <c r="S250" s="2"/>
      <c r="W250" s="21"/>
      <c r="X250" s="1"/>
      <c r="Y250" s="34"/>
    </row>
    <row r="251" spans="2:25" x14ac:dyDescent="0.25">
      <c r="C251" s="22" t="s">
        <v>463</v>
      </c>
      <c r="H251" s="31"/>
      <c r="J251" s="11"/>
      <c r="K251" s="30"/>
      <c r="L251" s="30"/>
      <c r="N251" s="11"/>
      <c r="Q251" s="30"/>
      <c r="R251" s="30"/>
      <c r="S251" s="2"/>
      <c r="W251" s="21"/>
      <c r="X251" s="1"/>
      <c r="Y251" s="34"/>
    </row>
    <row r="252" spans="2:25" x14ac:dyDescent="0.25">
      <c r="C252" s="22" t="s">
        <v>466</v>
      </c>
      <c r="H252" s="31"/>
      <c r="J252" s="11"/>
      <c r="K252" s="30"/>
      <c r="L252" s="30"/>
      <c r="N252" s="11"/>
      <c r="Q252" s="30"/>
      <c r="R252" s="30"/>
      <c r="S252" s="2"/>
      <c r="W252" s="21"/>
      <c r="X252" s="1"/>
      <c r="Y252" s="34"/>
    </row>
    <row r="253" spans="2:25" x14ac:dyDescent="0.25">
      <c r="C253" s="22" t="s">
        <v>467</v>
      </c>
      <c r="H253" s="31"/>
      <c r="J253" s="11"/>
      <c r="K253" s="30"/>
      <c r="L253" s="30"/>
      <c r="N253" s="11"/>
      <c r="Q253" s="30"/>
      <c r="R253" s="30"/>
      <c r="S253" s="2"/>
      <c r="W253" s="21"/>
      <c r="X253" s="1"/>
      <c r="Y253" s="34"/>
    </row>
    <row r="254" spans="2:25" x14ac:dyDescent="0.25">
      <c r="C254" s="22" t="s">
        <v>468</v>
      </c>
      <c r="H254" s="31"/>
      <c r="J254" s="11"/>
      <c r="K254" s="30"/>
      <c r="L254" s="30"/>
      <c r="N254" s="11"/>
      <c r="Q254" s="30"/>
      <c r="R254" s="30"/>
      <c r="S254" s="2"/>
      <c r="W254" s="21"/>
      <c r="X254" s="1"/>
      <c r="Y254" s="34"/>
    </row>
    <row r="255" spans="2:25" x14ac:dyDescent="0.25">
      <c r="C255" s="1" t="s">
        <v>374</v>
      </c>
      <c r="H255" s="31"/>
      <c r="J255" s="11"/>
      <c r="K255" s="30"/>
      <c r="L255" s="30"/>
      <c r="N255" s="11"/>
      <c r="Q255" s="30"/>
      <c r="R255" s="30"/>
      <c r="S255" s="2"/>
      <c r="W255" s="21"/>
      <c r="X255" s="1"/>
      <c r="Y255" s="34"/>
    </row>
    <row r="256" spans="2:25" x14ac:dyDescent="0.25">
      <c r="C256" s="22" t="s">
        <v>473</v>
      </c>
      <c r="H256" s="31"/>
      <c r="J256" s="11"/>
      <c r="K256" s="30"/>
      <c r="L256" s="30"/>
      <c r="N256" s="11"/>
      <c r="Q256" s="30"/>
      <c r="R256" s="30"/>
      <c r="S256" s="2"/>
      <c r="W256" s="21"/>
      <c r="X256" s="1"/>
      <c r="Y256" s="34"/>
    </row>
    <row r="257" spans="3:25" x14ac:dyDescent="0.25">
      <c r="C257" s="22" t="s">
        <v>375</v>
      </c>
      <c r="H257" s="31"/>
      <c r="J257" s="11"/>
      <c r="K257" s="30"/>
      <c r="L257" s="30"/>
      <c r="N257" s="11"/>
      <c r="Q257" s="30"/>
      <c r="R257" s="30"/>
      <c r="S257" s="2"/>
      <c r="W257" s="21"/>
      <c r="X257" s="1"/>
      <c r="Y257" s="34"/>
    </row>
    <row r="258" spans="3:25" x14ac:dyDescent="0.25">
      <c r="C258" s="22" t="s">
        <v>471</v>
      </c>
      <c r="H258" s="31"/>
      <c r="J258" s="11"/>
      <c r="K258" s="30"/>
      <c r="L258" s="30"/>
      <c r="N258" s="11"/>
      <c r="Q258" s="30"/>
      <c r="R258" s="30"/>
      <c r="S258" s="2"/>
      <c r="W258" s="21"/>
      <c r="X258" s="1"/>
      <c r="Y258" s="34"/>
    </row>
    <row r="259" spans="3:25" x14ac:dyDescent="0.25">
      <c r="C259" s="22" t="s">
        <v>475</v>
      </c>
      <c r="H259" s="31"/>
      <c r="J259" s="11"/>
      <c r="K259" s="30"/>
      <c r="L259" s="30"/>
      <c r="N259" s="11"/>
      <c r="Q259" s="30"/>
      <c r="R259" s="30"/>
      <c r="S259" s="2"/>
      <c r="W259" s="21"/>
      <c r="X259" s="1"/>
      <c r="Y259" s="34"/>
    </row>
    <row r="260" spans="3:25" x14ac:dyDescent="0.25">
      <c r="C260" s="31" t="s">
        <v>469</v>
      </c>
      <c r="H260" s="31"/>
      <c r="J260" s="11"/>
      <c r="K260" s="30"/>
      <c r="L260" s="30"/>
      <c r="N260" s="11"/>
      <c r="Q260" s="30"/>
      <c r="R260" s="30"/>
      <c r="S260" s="2"/>
      <c r="W260" s="21"/>
      <c r="X260" s="1"/>
      <c r="Y260" s="34"/>
    </row>
    <row r="261" spans="3:25" x14ac:dyDescent="0.25">
      <c r="C261" s="1" t="s">
        <v>470</v>
      </c>
      <c r="H261" s="31"/>
      <c r="J261" s="11"/>
      <c r="K261" s="30"/>
      <c r="L261" s="30"/>
      <c r="N261" s="11"/>
      <c r="Q261" s="30"/>
      <c r="R261" s="30"/>
      <c r="S261" s="2"/>
      <c r="W261" s="21"/>
      <c r="X261" s="1"/>
      <c r="Y261" s="34"/>
    </row>
    <row r="262" spans="3:25" x14ac:dyDescent="0.25">
      <c r="C262" s="1" t="s">
        <v>376</v>
      </c>
      <c r="H262" s="31"/>
      <c r="J262" s="11"/>
      <c r="K262" s="30"/>
      <c r="L262" s="30"/>
      <c r="N262" s="11"/>
      <c r="Q262" s="30"/>
      <c r="R262" s="30"/>
      <c r="S262" s="2"/>
      <c r="W262" s="21"/>
      <c r="X262" s="1"/>
      <c r="Y262" s="34"/>
    </row>
    <row r="263" spans="3:25" x14ac:dyDescent="0.25">
      <c r="C263" s="1" t="s">
        <v>379</v>
      </c>
      <c r="H263" s="31"/>
      <c r="J263" s="11"/>
      <c r="K263" s="30"/>
      <c r="L263" s="30"/>
      <c r="N263" s="11"/>
      <c r="Q263" s="30"/>
      <c r="R263" s="30"/>
      <c r="S263" s="2"/>
      <c r="W263" s="21"/>
      <c r="X263" s="1"/>
      <c r="Y263" s="34"/>
    </row>
    <row r="264" spans="3:25" x14ac:dyDescent="0.25">
      <c r="C264" s="1" t="s">
        <v>377</v>
      </c>
      <c r="H264" s="31"/>
      <c r="J264" s="11"/>
      <c r="K264" s="30"/>
      <c r="L264" s="30"/>
      <c r="N264" s="11"/>
      <c r="Q264" s="30"/>
      <c r="R264" s="30"/>
      <c r="S264" s="2"/>
      <c r="W264" s="21"/>
      <c r="X264" s="1"/>
      <c r="Y264" s="34"/>
    </row>
    <row r="265" spans="3:25" x14ac:dyDescent="0.25">
      <c r="C265" s="1" t="s">
        <v>478</v>
      </c>
      <c r="H265" s="31"/>
      <c r="J265" s="11"/>
      <c r="K265" s="30"/>
      <c r="L265" s="30"/>
      <c r="N265" s="11"/>
      <c r="Q265" s="30"/>
      <c r="R265" s="30"/>
      <c r="S265" s="2"/>
      <c r="W265" s="21"/>
      <c r="X265" s="1"/>
      <c r="Y265" s="34"/>
    </row>
    <row r="266" spans="3:25" x14ac:dyDescent="0.25">
      <c r="H266" s="31"/>
      <c r="M266" s="11"/>
      <c r="Q266" s="30"/>
      <c r="R266" s="2"/>
    </row>
    <row r="267" spans="3:25" x14ac:dyDescent="0.25">
      <c r="H267" s="31"/>
      <c r="M267" s="11"/>
      <c r="Q267" s="30"/>
      <c r="R267" s="2"/>
    </row>
    <row r="268" spans="3:25" x14ac:dyDescent="0.25">
      <c r="H268" s="31"/>
      <c r="M268" s="11"/>
      <c r="Q268" s="30"/>
      <c r="R268" s="2"/>
    </row>
    <row r="269" spans="3:25" x14ac:dyDescent="0.25">
      <c r="H269" s="31"/>
      <c r="M269" s="11"/>
      <c r="Q269" s="30"/>
      <c r="R269" s="2"/>
    </row>
    <row r="270" spans="3:25" x14ac:dyDescent="0.25">
      <c r="H270" s="31"/>
      <c r="M270" s="11"/>
      <c r="Q270" s="30"/>
      <c r="R270" s="2"/>
    </row>
    <row r="271" spans="3:25" x14ac:dyDescent="0.25">
      <c r="H271" s="31"/>
      <c r="M271" s="11"/>
      <c r="Q271" s="30"/>
      <c r="R271" s="2"/>
    </row>
    <row r="272" spans="3:25" x14ac:dyDescent="0.25">
      <c r="H272" s="31"/>
      <c r="M272" s="11"/>
      <c r="Q272" s="30"/>
      <c r="R272" s="2"/>
    </row>
    <row r="273" spans="6:18" x14ac:dyDescent="0.25">
      <c r="H273" s="31"/>
      <c r="M273" s="11"/>
      <c r="Q273" s="30"/>
      <c r="R273" s="2"/>
    </row>
    <row r="274" spans="6:18" x14ac:dyDescent="0.25">
      <c r="H274" s="31"/>
      <c r="M274" s="11"/>
      <c r="Q274" s="30"/>
      <c r="R274" s="2"/>
    </row>
    <row r="275" spans="6:18" x14ac:dyDescent="0.25">
      <c r="F275" s="30"/>
      <c r="H275" s="31"/>
      <c r="M275" s="11"/>
      <c r="Q275" s="30"/>
      <c r="R275" s="2"/>
    </row>
    <row r="276" spans="6:18" x14ac:dyDescent="0.25">
      <c r="F276" s="30"/>
      <c r="H276" s="31"/>
      <c r="M276" s="11"/>
      <c r="Q276" s="30"/>
      <c r="R276" s="2"/>
    </row>
    <row r="277" spans="6:18" x14ac:dyDescent="0.25">
      <c r="F277" s="30"/>
      <c r="H277" s="31"/>
      <c r="M277" s="11"/>
      <c r="Q277" s="30"/>
      <c r="R277" s="2"/>
    </row>
    <row r="278" spans="6:18" x14ac:dyDescent="0.25">
      <c r="F278" s="30"/>
      <c r="H278" s="31"/>
      <c r="M278" s="11"/>
      <c r="Q278" s="30"/>
      <c r="R278" s="2"/>
    </row>
  </sheetData>
  <sheetProtection algorithmName="SHA-512" hashValue="sbzvx/zOtkG9kdFZp6gsFlhFisYO7hR7BlFYlrBMdIVkDoJ2Ldtin6A0wuHE8MyhOlsnkfOpwEaSvBHfuzK8bA==" saltValue="EWo6srRL65h58fwszI8UXQ==" spinCount="100000" sheet="1" scenarios="1" formatCells="0" formatColumns="0" formatRows="0"/>
  <phoneticPr fontId="1" type="noConversion"/>
  <conditionalFormatting sqref="I67">
    <cfRule type="duplicateValues" dxfId="8" priority="74"/>
  </conditionalFormatting>
  <conditionalFormatting sqref="I185">
    <cfRule type="duplicateValues" dxfId="7" priority="72"/>
  </conditionalFormatting>
  <conditionalFormatting sqref="I30">
    <cfRule type="duplicateValues" dxfId="6" priority="63"/>
  </conditionalFormatting>
  <conditionalFormatting sqref="I42">
    <cfRule type="duplicateValues" dxfId="5" priority="60"/>
  </conditionalFormatting>
  <conditionalFormatting sqref="I5">
    <cfRule type="duplicateValues" dxfId="4" priority="7"/>
  </conditionalFormatting>
  <conditionalFormatting sqref="I25">
    <cfRule type="duplicateValues" dxfId="3" priority="6"/>
  </conditionalFormatting>
  <conditionalFormatting sqref="I35">
    <cfRule type="duplicateValues" dxfId="2" priority="5"/>
  </conditionalFormatting>
  <conditionalFormatting sqref="I52">
    <cfRule type="duplicateValues" dxfId="1" priority="4"/>
  </conditionalFormatting>
  <conditionalFormatting sqref="I60">
    <cfRule type="duplicateValues" dxfId="0" priority="3"/>
  </conditionalFormatting>
  <pageMargins left="0.39370078740157483" right="7.874015748031496E-2" top="0.31496062992125984" bottom="0.19685039370078741" header="0.19685039370078741" footer="0.31496062992125984"/>
  <pageSetup paperSize="9"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2021-01-26T05:36:06Z</dcterms:modified>
</cp:coreProperties>
</file>