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495\Documents\MBA\Valuation\dados\"/>
    </mc:Choice>
  </mc:AlternateContent>
  <bookViews>
    <workbookView xWindow="-105" yWindow="-105" windowWidth="19425" windowHeight="10425" activeTab="2"/>
  </bookViews>
  <sheets>
    <sheet name="DRE" sheetId="1" r:id="rId1"/>
    <sheet name="Balanço" sheetId="2" r:id="rId2"/>
    <sheet name="Outras_Entra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B17" i="2"/>
  <c r="C15" i="2"/>
  <c r="D15" i="2"/>
  <c r="E15" i="2"/>
  <c r="B15" i="2"/>
  <c r="C8" i="2" l="1"/>
  <c r="D8" i="2"/>
  <c r="E8" i="2"/>
  <c r="B8" i="2"/>
  <c r="C10" i="1"/>
  <c r="D10" i="1"/>
  <c r="C7" i="1"/>
  <c r="C9" i="1" s="1"/>
  <c r="D7" i="1"/>
  <c r="D9" i="1" s="1"/>
  <c r="E7" i="1"/>
  <c r="E9" i="1" s="1"/>
  <c r="E10" i="1" s="1"/>
  <c r="B11" i="1"/>
  <c r="B10" i="1"/>
  <c r="B9" i="1"/>
  <c r="B7" i="1"/>
  <c r="D11" i="1" l="1"/>
  <c r="E11" i="1"/>
  <c r="C11" i="1"/>
</calcChain>
</file>

<file path=xl/comments1.xml><?xml version="1.0" encoding="utf-8"?>
<comments xmlns="http://schemas.openxmlformats.org/spreadsheetml/2006/main">
  <authors>
    <author>Jairo Luciano Dias Alves</author>
  </authors>
  <commentList>
    <comment ref="A7" authorId="0" shapeId="0">
      <text>
        <r>
          <rPr>
            <b/>
            <sz val="9"/>
            <color indexed="81"/>
            <rFont val="Segoe UI"/>
            <charset val="1"/>
          </rPr>
          <t>Jairo:</t>
        </r>
        <r>
          <rPr>
            <sz val="9"/>
            <color indexed="81"/>
            <rFont val="Segoe UI"/>
            <charset val="1"/>
          </rPr>
          <t xml:space="preserve">
- Se preenchido, será utilizado prioritariamente.
- Se setado para traço "-", dispara o cálculo do WACC.</t>
        </r>
      </text>
    </comment>
  </commentList>
</comments>
</file>

<file path=xl/sharedStrings.xml><?xml version="1.0" encoding="utf-8"?>
<sst xmlns="http://schemas.openxmlformats.org/spreadsheetml/2006/main" count="50" uniqueCount="38">
  <si>
    <t>Receita líquida</t>
  </si>
  <si>
    <t>(-) CPV</t>
  </si>
  <si>
    <t>(-) Despesas Operacionais</t>
  </si>
  <si>
    <t>(-) Depreciação</t>
  </si>
  <si>
    <t>(=) Resultado Operacional</t>
  </si>
  <si>
    <t>(-) Despesa Financeira Líquida</t>
  </si>
  <si>
    <t>(-) IR</t>
  </si>
  <si>
    <t>Realizado</t>
  </si>
  <si>
    <t>Projetado</t>
  </si>
  <si>
    <t>Ano 0</t>
  </si>
  <si>
    <t>Ano 1</t>
  </si>
  <si>
    <t>Ano 2</t>
  </si>
  <si>
    <t>Ano 3</t>
  </si>
  <si>
    <t>(=) Lucro Antes do IR</t>
  </si>
  <si>
    <t>Caixa Operacional</t>
  </si>
  <si>
    <t>Caixa Não Operacional</t>
  </si>
  <si>
    <t>Contas a Receber</t>
  </si>
  <si>
    <t>Estoque</t>
  </si>
  <si>
    <t>Ativo Operacional Fixo Líquido</t>
  </si>
  <si>
    <t>Total do Ativo</t>
  </si>
  <si>
    <t>Contas a Pagar</t>
  </si>
  <si>
    <t>Salários e Encargos a Pagar</t>
  </si>
  <si>
    <t>Impostos a pagar</t>
  </si>
  <si>
    <t>Empréstimos e Financiamentos de CP</t>
  </si>
  <si>
    <t>Empréstimos e Financiamentos de LP</t>
  </si>
  <si>
    <t>Total do Passivo</t>
  </si>
  <si>
    <t>Patrimônio Líquido</t>
  </si>
  <si>
    <t>(=) Lucro Líquido</t>
  </si>
  <si>
    <t>Passivo</t>
  </si>
  <si>
    <t>CAPEX</t>
  </si>
  <si>
    <t>G</t>
  </si>
  <si>
    <t>Ke</t>
  </si>
  <si>
    <t>Kd</t>
  </si>
  <si>
    <t>IR</t>
  </si>
  <si>
    <t>Número de Ações</t>
  </si>
  <si>
    <t>Cotação atual</t>
  </si>
  <si>
    <t>Taxa de Desconto Manual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</si>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</sst>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3" borderId="0" xfId="2" applyNumberFormat="1" applyFont="1" applyFill="1"/>
    <xf numFmtId="0" fontId="0" fillId="0" borderId="0" xfId="0" applyAlignment="1"/>
    <xf numFmtId="10" fontId="0" fillId="3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44" fontId="0" fillId="3" borderId="4" xfId="1" applyFont="1" applyFill="1" applyBorder="1"/>
    <xf numFmtId="44" fontId="0" fillId="3" borderId="5" xfId="1" applyFont="1" applyFill="1" applyBorder="1"/>
    <xf numFmtId="0" fontId="0" fillId="3" borderId="6" xfId="0" applyFill="1" applyBorder="1"/>
    <xf numFmtId="44" fontId="0" fillId="3" borderId="0" xfId="1" applyFont="1" applyFill="1" applyBorder="1"/>
    <xf numFmtId="44" fontId="0" fillId="3" borderId="7" xfId="1" applyFont="1" applyFill="1" applyBorder="1"/>
    <xf numFmtId="0" fontId="2" fillId="2" borderId="6" xfId="0" applyFont="1" applyFill="1" applyBorder="1"/>
    <xf numFmtId="44" fontId="2" fillId="2" borderId="0" xfId="1" applyFont="1" applyFill="1" applyBorder="1"/>
    <xf numFmtId="44" fontId="2" fillId="2" borderId="7" xfId="1" applyFont="1" applyFill="1" applyBorder="1"/>
    <xf numFmtId="0" fontId="0" fillId="2" borderId="6" xfId="0" applyFill="1" applyBorder="1"/>
    <xf numFmtId="44" fontId="0" fillId="2" borderId="0" xfId="1" applyFont="1" applyFill="1" applyBorder="1"/>
    <xf numFmtId="44" fontId="0" fillId="2" borderId="7" xfId="1" applyFont="1" applyFill="1" applyBorder="1"/>
    <xf numFmtId="0" fontId="2" fillId="2" borderId="8" xfId="0" applyFont="1" applyFill="1" applyBorder="1"/>
    <xf numFmtId="44" fontId="2" fillId="2" borderId="9" xfId="1" applyFont="1" applyFill="1" applyBorder="1"/>
    <xf numFmtId="44" fontId="2" fillId="2" borderId="10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E16" sqref="E16"/>
    </sheetView>
  </sheetViews>
  <sheetFormatPr defaultRowHeight="15" x14ac:dyDescent="0.25"/>
  <cols>
    <col min="1" max="1" width="26" bestFit="1" customWidth="1"/>
    <col min="2" max="5" width="12" customWidth="1"/>
  </cols>
  <sheetData>
    <row r="1" spans="1:5" x14ac:dyDescent="0.25">
      <c r="B1" s="11" t="s">
        <v>7</v>
      </c>
      <c r="C1" s="12" t="s">
        <v>8</v>
      </c>
      <c r="D1" s="12"/>
      <c r="E1" s="12"/>
    </row>
    <row r="2" spans="1:5" x14ac:dyDescent="0.25">
      <c r="B2" s="13" t="s">
        <v>9</v>
      </c>
      <c r="C2" s="13" t="s">
        <v>10</v>
      </c>
      <c r="D2" s="13" t="s">
        <v>11</v>
      </c>
      <c r="E2" s="13" t="s">
        <v>12</v>
      </c>
    </row>
    <row r="3" spans="1:5" x14ac:dyDescent="0.25">
      <c r="A3" s="14" t="s">
        <v>0</v>
      </c>
      <c r="B3" s="15">
        <v>700</v>
      </c>
      <c r="C3" s="15">
        <v>770</v>
      </c>
      <c r="D3" s="15">
        <v>847</v>
      </c>
      <c r="E3" s="16">
        <v>931.7</v>
      </c>
    </row>
    <row r="4" spans="1:5" x14ac:dyDescent="0.25">
      <c r="A4" s="17" t="s">
        <v>1</v>
      </c>
      <c r="B4" s="18">
        <v>385</v>
      </c>
      <c r="C4" s="18">
        <v>423.5</v>
      </c>
      <c r="D4" s="18">
        <v>465.9</v>
      </c>
      <c r="E4" s="19">
        <v>512.4</v>
      </c>
    </row>
    <row r="5" spans="1:5" x14ac:dyDescent="0.25">
      <c r="A5" s="17" t="s">
        <v>2</v>
      </c>
      <c r="B5" s="18">
        <v>150</v>
      </c>
      <c r="C5" s="18">
        <v>157.5</v>
      </c>
      <c r="D5" s="18">
        <v>165.4</v>
      </c>
      <c r="E5" s="19">
        <v>173.7</v>
      </c>
    </row>
    <row r="6" spans="1:5" x14ac:dyDescent="0.25">
      <c r="A6" s="17" t="s">
        <v>3</v>
      </c>
      <c r="B6" s="18">
        <v>28</v>
      </c>
      <c r="C6" s="18">
        <v>31</v>
      </c>
      <c r="D6" s="18">
        <v>34</v>
      </c>
      <c r="E6" s="19">
        <v>36</v>
      </c>
    </row>
    <row r="7" spans="1:5" x14ac:dyDescent="0.25">
      <c r="A7" s="20" t="s">
        <v>4</v>
      </c>
      <c r="B7" s="21">
        <f>B3-B4-B5-B6</f>
        <v>137</v>
      </c>
      <c r="C7" s="21">
        <f t="shared" ref="C7:E7" si="0">C3-C4-C5-C6</f>
        <v>158</v>
      </c>
      <c r="D7" s="21">
        <f t="shared" si="0"/>
        <v>181.70000000000002</v>
      </c>
      <c r="E7" s="22">
        <f t="shared" si="0"/>
        <v>209.60000000000008</v>
      </c>
    </row>
    <row r="8" spans="1:5" x14ac:dyDescent="0.25">
      <c r="A8" s="17" t="s">
        <v>5</v>
      </c>
      <c r="B8" s="18">
        <v>31</v>
      </c>
      <c r="C8" s="18">
        <v>31</v>
      </c>
      <c r="D8" s="18">
        <v>31</v>
      </c>
      <c r="E8" s="19">
        <v>31</v>
      </c>
    </row>
    <row r="9" spans="1:5" x14ac:dyDescent="0.25">
      <c r="A9" s="20" t="s">
        <v>13</v>
      </c>
      <c r="B9" s="21">
        <f>B7-B8</f>
        <v>106</v>
      </c>
      <c r="C9" s="21">
        <f t="shared" ref="C9:E9" si="1">C7-C8</f>
        <v>127</v>
      </c>
      <c r="D9" s="21">
        <f t="shared" si="1"/>
        <v>150.70000000000002</v>
      </c>
      <c r="E9" s="22">
        <f t="shared" si="1"/>
        <v>178.60000000000008</v>
      </c>
    </row>
    <row r="10" spans="1:5" x14ac:dyDescent="0.25">
      <c r="A10" s="23" t="s">
        <v>6</v>
      </c>
      <c r="B10" s="24">
        <f>B9*0.34</f>
        <v>36.04</v>
      </c>
      <c r="C10" s="24">
        <f t="shared" ref="C10:E10" si="2">C9*0.34</f>
        <v>43.18</v>
      </c>
      <c r="D10" s="24">
        <f t="shared" si="2"/>
        <v>51.238000000000007</v>
      </c>
      <c r="E10" s="25">
        <f t="shared" si="2"/>
        <v>60.724000000000032</v>
      </c>
    </row>
    <row r="11" spans="1:5" x14ac:dyDescent="0.25">
      <c r="A11" s="26" t="s">
        <v>27</v>
      </c>
      <c r="B11" s="27">
        <f>B9-B10</f>
        <v>69.960000000000008</v>
      </c>
      <c r="C11" s="27">
        <f t="shared" ref="C11:E11" si="3">C9-C10</f>
        <v>83.82</v>
      </c>
      <c r="D11" s="27">
        <f t="shared" si="3"/>
        <v>99.462000000000018</v>
      </c>
      <c r="E11" s="28">
        <f t="shared" si="3"/>
        <v>117.87600000000005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"/>
    </sheetView>
  </sheetViews>
  <sheetFormatPr defaultRowHeight="15" x14ac:dyDescent="0.25"/>
  <cols>
    <col min="1" max="1" width="32.28515625" bestFit="1" customWidth="1"/>
  </cols>
  <sheetData>
    <row r="1" spans="1:5" x14ac:dyDescent="0.25">
      <c r="B1" s="8" t="s">
        <v>7</v>
      </c>
      <c r="C1" s="10" t="s">
        <v>8</v>
      </c>
      <c r="D1" s="10"/>
      <c r="E1" s="10"/>
    </row>
    <row r="2" spans="1:5" x14ac:dyDescent="0.25">
      <c r="B2" s="4" t="s">
        <v>9</v>
      </c>
      <c r="C2" s="4" t="s">
        <v>10</v>
      </c>
      <c r="D2" s="4" t="s">
        <v>11</v>
      </c>
      <c r="E2" s="4" t="s">
        <v>12</v>
      </c>
    </row>
    <row r="3" spans="1:5" x14ac:dyDescent="0.25">
      <c r="A3" t="s">
        <v>14</v>
      </c>
      <c r="B3">
        <v>50</v>
      </c>
      <c r="C3">
        <v>52.5</v>
      </c>
      <c r="D3">
        <v>56.8</v>
      </c>
      <c r="E3">
        <v>62.9</v>
      </c>
    </row>
    <row r="4" spans="1:5" x14ac:dyDescent="0.25">
      <c r="A4" t="s">
        <v>15</v>
      </c>
      <c r="B4">
        <v>100</v>
      </c>
      <c r="C4">
        <v>100</v>
      </c>
      <c r="D4">
        <v>100</v>
      </c>
      <c r="E4">
        <v>100</v>
      </c>
    </row>
    <row r="5" spans="1:5" x14ac:dyDescent="0.25">
      <c r="A5" t="s">
        <v>16</v>
      </c>
      <c r="B5">
        <v>90</v>
      </c>
      <c r="C5">
        <v>100</v>
      </c>
      <c r="D5">
        <v>110</v>
      </c>
      <c r="E5">
        <v>120</v>
      </c>
    </row>
    <row r="6" spans="1:5" x14ac:dyDescent="0.25">
      <c r="A6" t="s">
        <v>17</v>
      </c>
      <c r="B6">
        <v>35</v>
      </c>
      <c r="C6">
        <v>40</v>
      </c>
      <c r="D6">
        <v>45</v>
      </c>
      <c r="E6">
        <v>50</v>
      </c>
    </row>
    <row r="7" spans="1:5" x14ac:dyDescent="0.25">
      <c r="A7" t="s">
        <v>18</v>
      </c>
      <c r="B7">
        <v>529</v>
      </c>
      <c r="C7">
        <v>560</v>
      </c>
      <c r="D7">
        <v>591</v>
      </c>
      <c r="E7">
        <v>608</v>
      </c>
    </row>
    <row r="8" spans="1:5" x14ac:dyDescent="0.25">
      <c r="A8" s="1" t="s">
        <v>19</v>
      </c>
      <c r="B8" s="1">
        <f>SUM(B3:B7)</f>
        <v>804</v>
      </c>
      <c r="C8" s="1">
        <f t="shared" ref="C8:E8" si="0">SUM(C3:C7)</f>
        <v>852.5</v>
      </c>
      <c r="D8" s="1">
        <f t="shared" si="0"/>
        <v>902.8</v>
      </c>
      <c r="E8" s="1">
        <f t="shared" si="0"/>
        <v>940.9</v>
      </c>
    </row>
    <row r="10" spans="1:5" x14ac:dyDescent="0.25">
      <c r="A10" t="s">
        <v>20</v>
      </c>
      <c r="B10">
        <v>26.7</v>
      </c>
      <c r="C10">
        <v>28.8</v>
      </c>
      <c r="D10">
        <v>31.7</v>
      </c>
      <c r="E10">
        <v>35.299999999999997</v>
      </c>
    </row>
    <row r="11" spans="1:5" x14ac:dyDescent="0.25">
      <c r="A11" t="s">
        <v>21</v>
      </c>
      <c r="B11">
        <v>7.5</v>
      </c>
      <c r="C11">
        <v>8</v>
      </c>
      <c r="D11">
        <v>8.5</v>
      </c>
      <c r="E11">
        <v>9</v>
      </c>
    </row>
    <row r="12" spans="1:5" x14ac:dyDescent="0.25">
      <c r="A12" t="s">
        <v>22</v>
      </c>
      <c r="B12">
        <v>55</v>
      </c>
      <c r="C12">
        <v>60</v>
      </c>
      <c r="D12">
        <v>65</v>
      </c>
      <c r="E12">
        <v>70</v>
      </c>
    </row>
    <row r="13" spans="1:5" x14ac:dyDescent="0.25">
      <c r="A13" t="s">
        <v>23</v>
      </c>
      <c r="B13">
        <v>90</v>
      </c>
      <c r="C13">
        <v>100</v>
      </c>
      <c r="D13">
        <v>100</v>
      </c>
      <c r="E13">
        <v>110</v>
      </c>
    </row>
    <row r="14" spans="1:5" x14ac:dyDescent="0.25">
      <c r="A14" t="s">
        <v>24</v>
      </c>
      <c r="B14">
        <v>220</v>
      </c>
      <c r="C14">
        <v>210</v>
      </c>
      <c r="D14">
        <v>210</v>
      </c>
      <c r="E14">
        <v>200</v>
      </c>
    </row>
    <row r="15" spans="1:5" x14ac:dyDescent="0.25">
      <c r="A15" s="1" t="s">
        <v>28</v>
      </c>
      <c r="B15" s="1">
        <f>SUM(B10:B14)</f>
        <v>399.2</v>
      </c>
      <c r="C15" s="1">
        <f t="shared" ref="C15:E15" si="1">SUM(C10:C14)</f>
        <v>406.8</v>
      </c>
      <c r="D15" s="1">
        <f t="shared" si="1"/>
        <v>415.2</v>
      </c>
      <c r="E15" s="1">
        <f t="shared" si="1"/>
        <v>424.3</v>
      </c>
    </row>
    <row r="16" spans="1:5" x14ac:dyDescent="0.25">
      <c r="A16" t="s">
        <v>26</v>
      </c>
      <c r="B16">
        <v>404.8</v>
      </c>
      <c r="C16">
        <v>445.7</v>
      </c>
      <c r="D16">
        <v>487.6</v>
      </c>
      <c r="E16">
        <v>516.6</v>
      </c>
    </row>
    <row r="17" spans="1:5" x14ac:dyDescent="0.25">
      <c r="A17" s="1" t="s">
        <v>25</v>
      </c>
      <c r="B17" s="1">
        <f>SUM(B15:B16)</f>
        <v>804</v>
      </c>
      <c r="C17" s="1">
        <f t="shared" ref="C17:E17" si="2">SUM(C15:C16)</f>
        <v>852.5</v>
      </c>
      <c r="D17" s="1">
        <f t="shared" si="2"/>
        <v>902.8</v>
      </c>
      <c r="E17" s="1">
        <f t="shared" si="2"/>
        <v>940.90000000000009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8" sqref="B8"/>
    </sheetView>
  </sheetViews>
  <sheetFormatPr defaultRowHeight="15" x14ac:dyDescent="0.25"/>
  <cols>
    <col min="1" max="1" width="25.42578125" customWidth="1"/>
    <col min="2" max="5" width="9.5703125" bestFit="1" customWidth="1"/>
  </cols>
  <sheetData>
    <row r="1" spans="1:5" x14ac:dyDescent="0.25">
      <c r="B1" s="8" t="s">
        <v>7</v>
      </c>
      <c r="C1" s="10" t="s">
        <v>8</v>
      </c>
      <c r="D1" s="10"/>
      <c r="E1" s="10"/>
    </row>
    <row r="2" spans="1:5" x14ac:dyDescent="0.25">
      <c r="B2" s="5" t="s">
        <v>9</v>
      </c>
      <c r="C2" s="5" t="s">
        <v>10</v>
      </c>
      <c r="D2" s="5" t="s">
        <v>11</v>
      </c>
      <c r="E2" s="5" t="s">
        <v>12</v>
      </c>
    </row>
    <row r="3" spans="1:5" x14ac:dyDescent="0.25">
      <c r="A3" s="2" t="s">
        <v>29</v>
      </c>
      <c r="B3" s="3"/>
      <c r="C3" s="3">
        <v>62</v>
      </c>
      <c r="D3" s="3">
        <v>65</v>
      </c>
      <c r="E3" s="3">
        <v>53</v>
      </c>
    </row>
    <row r="4" spans="1:5" x14ac:dyDescent="0.25">
      <c r="A4" s="2" t="s">
        <v>31</v>
      </c>
      <c r="B4" s="7">
        <v>0.12</v>
      </c>
      <c r="C4" s="6"/>
      <c r="D4" s="6"/>
      <c r="E4" s="6"/>
    </row>
    <row r="5" spans="1:5" x14ac:dyDescent="0.25">
      <c r="A5" s="2" t="s">
        <v>32</v>
      </c>
      <c r="B5" s="7">
        <v>0.08</v>
      </c>
      <c r="C5" s="6"/>
      <c r="D5" s="6"/>
      <c r="E5" s="6"/>
    </row>
    <row r="6" spans="1:5" x14ac:dyDescent="0.25">
      <c r="A6" s="2" t="s">
        <v>30</v>
      </c>
      <c r="B6" s="7">
        <v>0.03</v>
      </c>
      <c r="C6" s="6"/>
    </row>
    <row r="7" spans="1:5" x14ac:dyDescent="0.25">
      <c r="A7" s="2" t="s">
        <v>36</v>
      </c>
      <c r="B7" s="9" t="s">
        <v>37</v>
      </c>
      <c r="C7" s="6"/>
    </row>
    <row r="8" spans="1:5" x14ac:dyDescent="0.25">
      <c r="A8" s="2" t="s">
        <v>33</v>
      </c>
      <c r="B8" s="7">
        <v>0.34</v>
      </c>
    </row>
    <row r="9" spans="1:5" x14ac:dyDescent="0.25">
      <c r="A9" s="2" t="s">
        <v>34</v>
      </c>
      <c r="B9" s="2">
        <v>1620</v>
      </c>
    </row>
    <row r="10" spans="1:5" x14ac:dyDescent="0.25">
      <c r="A10" s="2" t="s">
        <v>35</v>
      </c>
      <c r="B10" s="3">
        <v>1.2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Balanço</vt:lpstr>
      <vt:lpstr>Outras_Entradas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Alves</dc:creator>
  <cp:lastModifiedBy>Jairo Luciano Dias Alves</cp:lastModifiedBy>
  <dcterms:created xsi:type="dcterms:W3CDTF">2020-07-18T17:07:15Z</dcterms:created>
  <dcterms:modified xsi:type="dcterms:W3CDTF">2020-07-20T11:23:48Z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jairo.alves@petrobras.com.br</vt:lpwstr>
  </property>
  <property fmtid="{D5CDD505-2E9C-101B-9397-08002B2CF9AE}" pid="5" name="MSIP_Label_8e61996e-cafd-4c9a-8a94-2dc1b82131ae_SetDate">
    <vt:lpwstr>2020-07-18T20:48:39.5315988Z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9c7a67e5-b89a-4c66-8aab-f08b4eb79892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