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495\Documents\GitHub\valuation\dados\"/>
    </mc:Choice>
  </mc:AlternateContent>
  <bookViews>
    <workbookView xWindow="-105" yWindow="-105" windowWidth="19425" windowHeight="10425" activeTab="2"/>
  </bookViews>
  <sheets>
    <sheet name="DRE" sheetId="1" r:id="rId1"/>
    <sheet name="Balanço" sheetId="2" r:id="rId2"/>
    <sheet name="Outras_Entradas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9" i="1" s="1"/>
  <c r="C7" i="1"/>
  <c r="C9" i="1" s="1"/>
  <c r="C11" i="1" s="1"/>
  <c r="D7" i="1"/>
  <c r="D9" i="1" s="1"/>
  <c r="D11" i="1" s="1"/>
  <c r="B8" i="2"/>
  <c r="B15" i="2"/>
  <c r="B17" i="2" s="1"/>
  <c r="C15" i="2"/>
  <c r="C17" i="2" s="1"/>
  <c r="D15" i="2"/>
  <c r="D17" i="2" s="1"/>
  <c r="C8" i="2"/>
  <c r="D8" i="2"/>
  <c r="B11" i="1" l="1"/>
  <c r="G7" i="1"/>
  <c r="F15" i="2" l="1"/>
  <c r="F17" i="2" s="1"/>
  <c r="G15" i="2"/>
  <c r="G17" i="2" s="1"/>
  <c r="H15" i="2"/>
  <c r="H17" i="2" s="1"/>
  <c r="E15" i="2"/>
  <c r="E17" i="2" s="1"/>
  <c r="F8" i="2" l="1"/>
  <c r="G8" i="2"/>
  <c r="H8" i="2"/>
  <c r="E8" i="2"/>
  <c r="F7" i="1"/>
  <c r="F9" i="1" s="1"/>
  <c r="F10" i="1" s="1"/>
  <c r="G9" i="1"/>
  <c r="G10" i="1" s="1"/>
  <c r="H7" i="1"/>
  <c r="H9" i="1" s="1"/>
  <c r="H10" i="1" s="1"/>
  <c r="E7" i="1"/>
  <c r="E9" i="1" s="1"/>
  <c r="E11" i="1" l="1"/>
  <c r="G11" i="1"/>
  <c r="H11" i="1"/>
  <c r="F11" i="1"/>
</calcChain>
</file>

<file path=xl/comments1.xml><?xml version="1.0" encoding="utf-8"?>
<comments xmlns="http://schemas.openxmlformats.org/spreadsheetml/2006/main">
  <authors>
    <author>Jairo Luciano Dias Alves</author>
  </authors>
  <commentList>
    <comment ref="A7" authorId="0" shapeId="0">
      <text>
        <r>
          <rPr>
            <b/>
            <sz val="9"/>
            <color indexed="81"/>
            <rFont val="Segoe UI"/>
            <family val="2"/>
          </rPr>
          <t>Jairo:</t>
        </r>
        <r>
          <rPr>
            <sz val="9"/>
            <color indexed="81"/>
            <rFont val="Segoe UI"/>
            <family val="2"/>
          </rPr>
          <t xml:space="preserve">
- Se preenchido, será utilizado prioritariamente.
- Se setado para traço "-", dispara o cálculo do WACC.</t>
        </r>
      </text>
    </comment>
  </commentList>
</comments>
</file>

<file path=xl/sharedStrings.xml><?xml version="1.0" encoding="utf-8"?>
<sst xmlns="http://schemas.openxmlformats.org/spreadsheetml/2006/main" count="41" uniqueCount="37">
  <si>
    <t>Receita líquida</t>
  </si>
  <si>
    <t>(-) CPV</t>
  </si>
  <si>
    <t>(-) Despesas Operacionais</t>
  </si>
  <si>
    <t>(-) Depreciação</t>
  </si>
  <si>
    <t>(=) Resultado Operacional</t>
  </si>
  <si>
    <t>(-) Despesa Financeira Líquida</t>
  </si>
  <si>
    <t>(-) IR</t>
  </si>
  <si>
    <t>Realizado</t>
  </si>
  <si>
    <t>Projetado</t>
  </si>
  <si>
    <t>(=) Lucro Antes do IR</t>
  </si>
  <si>
    <t>Caixa Operacional</t>
  </si>
  <si>
    <t>Caixa Não Operacional</t>
  </si>
  <si>
    <t>Contas a Receber</t>
  </si>
  <si>
    <t>Estoque</t>
  </si>
  <si>
    <t>Ativo Operacional Fixo Líquido</t>
  </si>
  <si>
    <t>Total do Ativo</t>
  </si>
  <si>
    <t>Contas a Pagar</t>
  </si>
  <si>
    <t>Salários e Encargos a Pagar</t>
  </si>
  <si>
    <t>Impostos a pagar</t>
  </si>
  <si>
    <t>Empréstimos e Financiamentos de CP</t>
  </si>
  <si>
    <t>Empréstimos e Financiamentos de LP</t>
  </si>
  <si>
    <t>Total do Passivo</t>
  </si>
  <si>
    <t>Patrimônio Líquido</t>
  </si>
  <si>
    <t>(=) Lucro Líquido</t>
  </si>
  <si>
    <t>Passivo</t>
  </si>
  <si>
    <t>CAPEX</t>
  </si>
  <si>
    <t>G</t>
  </si>
  <si>
    <t>Kd</t>
  </si>
  <si>
    <t>IR</t>
  </si>
  <si>
    <t>Número de Ações</t>
  </si>
  <si>
    <t>Cotação atual</t>
  </si>
  <si>
    <t>Taxa de Desconto Manual</t>
  </si>
  <si>
    <t>Beta</t>
  </si>
  <si>
    <t>Prêmio de Risco (ERP)</t>
  </si>
  <si>
    <t>Ke Manual</t>
  </si>
  <si>
    <t>Taxa Livre de Risco (Rf)</t>
  </si>
  <si>
    <t>Risco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</si>
</sst>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3" tint="-0.249977111117893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3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3" tint="-0.249977111117893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3" borderId="4" xfId="0" applyFill="1" applyBorder="1"/>
    <xf numFmtId="0" fontId="2" fillId="2" borderId="4" xfId="0" applyFont="1" applyFill="1" applyBorder="1"/>
    <xf numFmtId="0" fontId="0" fillId="2" borderId="4" xfId="0" applyFill="1" applyBorder="1"/>
    <xf numFmtId="0" fontId="2" fillId="2" borderId="5" xfId="0" applyFont="1" applyFill="1" applyBorder="1"/>
    <xf numFmtId="44" fontId="0" fillId="0" borderId="0" xfId="1" applyFont="1"/>
    <xf numFmtId="0" fontId="0" fillId="3" borderId="5" xfId="0" applyFill="1" applyBorder="1"/>
    <xf numFmtId="0" fontId="0" fillId="3" borderId="7" xfId="0" applyFill="1" applyBorder="1"/>
    <xf numFmtId="44" fontId="0" fillId="3" borderId="8" xfId="1" applyFont="1" applyFill="1" applyBorder="1"/>
    <xf numFmtId="10" fontId="0" fillId="3" borderId="1" xfId="2" applyNumberFormat="1" applyFont="1" applyFill="1" applyBorder="1"/>
    <xf numFmtId="10" fontId="0" fillId="3" borderId="9" xfId="2" applyNumberFormat="1" applyFont="1" applyFill="1" applyBorder="1"/>
    <xf numFmtId="0" fontId="0" fillId="3" borderId="9" xfId="0" applyFill="1" applyBorder="1"/>
    <xf numFmtId="44" fontId="0" fillId="3" borderId="10" xfId="1" applyFont="1" applyFill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3" borderId="4" xfId="1" applyNumberFormat="1" applyFont="1" applyFill="1" applyBorder="1"/>
    <xf numFmtId="164" fontId="0" fillId="3" borderId="14" xfId="1" applyNumberFormat="1" applyFont="1" applyFill="1" applyBorder="1"/>
    <xf numFmtId="164" fontId="0" fillId="3" borderId="0" xfId="1" applyNumberFormat="1" applyFont="1" applyFill="1" applyBorder="1"/>
    <xf numFmtId="164" fontId="2" fillId="2" borderId="4" xfId="1" applyNumberFormat="1" applyFont="1" applyFill="1" applyBorder="1"/>
    <xf numFmtId="164" fontId="2" fillId="2" borderId="14" xfId="1" applyNumberFormat="1" applyFont="1" applyFill="1" applyBorder="1"/>
    <xf numFmtId="164" fontId="2" fillId="2" borderId="0" xfId="1" applyNumberFormat="1" applyFont="1" applyFill="1" applyBorder="1"/>
    <xf numFmtId="164" fontId="0" fillId="0" borderId="0" xfId="1" applyNumberFormat="1" applyFont="1"/>
    <xf numFmtId="164" fontId="0" fillId="0" borderId="11" xfId="1" applyNumberFormat="1" applyFont="1" applyBorder="1"/>
    <xf numFmtId="164" fontId="0" fillId="0" borderId="0" xfId="1" applyNumberFormat="1" applyFont="1" applyBorder="1"/>
    <xf numFmtId="164" fontId="0" fillId="2" borderId="4" xfId="1" applyNumberFormat="1" applyFont="1" applyFill="1" applyBorder="1"/>
    <xf numFmtId="164" fontId="0" fillId="2" borderId="14" xfId="1" applyNumberFormat="1" applyFont="1" applyFill="1" applyBorder="1"/>
    <xf numFmtId="164" fontId="0" fillId="2" borderId="0" xfId="1" applyNumberFormat="1" applyFont="1" applyFill="1" applyBorder="1"/>
    <xf numFmtId="164" fontId="0" fillId="0" borderId="0" xfId="0" applyNumberFormat="1"/>
    <xf numFmtId="164" fontId="0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3" borderId="9" xfId="1" applyNumberFormat="1" applyFont="1" applyFill="1" applyBorder="1"/>
    <xf numFmtId="164" fontId="2" fillId="2" borderId="9" xfId="1" applyNumberFormat="1" applyFont="1" applyFill="1" applyBorder="1"/>
    <xf numFmtId="164" fontId="0" fillId="2" borderId="9" xfId="1" applyNumberFormat="1" applyFont="1" applyFill="1" applyBorder="1"/>
    <xf numFmtId="164" fontId="2" fillId="2" borderId="10" xfId="1" applyNumberFormat="1" applyFont="1" applyFill="1" applyBorder="1"/>
    <xf numFmtId="164" fontId="2" fillId="2" borderId="5" xfId="1" applyNumberFormat="1" applyFont="1" applyFill="1" applyBorder="1"/>
    <xf numFmtId="164" fontId="2" fillId="2" borderId="6" xfId="1" applyNumberFormat="1" applyFont="1" applyFill="1" applyBorder="1"/>
    <xf numFmtId="3" fontId="0" fillId="3" borderId="9" xfId="0" applyNumberFormat="1" applyFill="1" applyBorder="1"/>
    <xf numFmtId="0" fontId="0" fillId="4" borderId="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0" fontId="1" fillId="3" borderId="9" xfId="2" applyNumberFormat="1" applyFont="1" applyFill="1" applyBorder="1" applyAlignment="1">
      <alignment horizontal="right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showGridLines="0" workbookViewId="0">
      <selection activeCell="D14" sqref="D14"/>
    </sheetView>
  </sheetViews>
  <sheetFormatPr defaultRowHeight="15" x14ac:dyDescent="0.25"/>
  <cols>
    <col min="1" max="1" width="26" bestFit="1" customWidth="1"/>
    <col min="2" max="8" width="16.85546875" bestFit="1" customWidth="1"/>
    <col min="11" max="11" width="12.140625" bestFit="1" customWidth="1"/>
  </cols>
  <sheetData>
    <row r="1" spans="1:11" x14ac:dyDescent="0.25">
      <c r="B1" s="41" t="s">
        <v>7</v>
      </c>
      <c r="C1" s="41"/>
      <c r="D1" s="41"/>
      <c r="E1" s="42"/>
      <c r="F1" s="43" t="s">
        <v>8</v>
      </c>
      <c r="G1" s="43"/>
      <c r="H1" s="43"/>
    </row>
    <row r="2" spans="1:11" x14ac:dyDescent="0.25">
      <c r="B2" s="2">
        <v>2016</v>
      </c>
      <c r="C2" s="2">
        <v>2017</v>
      </c>
      <c r="D2" s="2">
        <v>2018</v>
      </c>
      <c r="E2" s="17">
        <v>2019</v>
      </c>
      <c r="F2" s="16">
        <v>2020</v>
      </c>
      <c r="G2" s="2">
        <v>2021</v>
      </c>
      <c r="H2" s="2">
        <v>2022</v>
      </c>
    </row>
    <row r="3" spans="1:11" x14ac:dyDescent="0.25">
      <c r="A3" s="3" t="s">
        <v>0</v>
      </c>
      <c r="B3" s="31">
        <v>2045115000</v>
      </c>
      <c r="C3" s="31">
        <v>2251972000</v>
      </c>
      <c r="D3" s="31">
        <v>2333452000</v>
      </c>
      <c r="E3" s="31">
        <v>2071034000</v>
      </c>
      <c r="F3" s="32">
        <v>2200000000</v>
      </c>
      <c r="G3" s="33">
        <v>2250000000</v>
      </c>
      <c r="H3" s="33">
        <v>2400000000</v>
      </c>
    </row>
    <row r="4" spans="1:11" x14ac:dyDescent="0.25">
      <c r="A4" s="4" t="s">
        <v>1</v>
      </c>
      <c r="B4" s="34">
        <v>1048588000</v>
      </c>
      <c r="C4" s="34">
        <v>1151216000</v>
      </c>
      <c r="D4" s="34">
        <v>1227328000</v>
      </c>
      <c r="E4" s="34">
        <v>1126511000</v>
      </c>
      <c r="F4" s="18">
        <v>1135000000</v>
      </c>
      <c r="G4" s="20">
        <v>1145000000</v>
      </c>
      <c r="H4" s="20">
        <v>1180000000</v>
      </c>
    </row>
    <row r="5" spans="1:11" x14ac:dyDescent="0.25">
      <c r="A5" s="4" t="s">
        <v>2</v>
      </c>
      <c r="B5" s="34">
        <v>596933000</v>
      </c>
      <c r="C5" s="34">
        <v>635166000</v>
      </c>
      <c r="D5" s="34">
        <v>649161000</v>
      </c>
      <c r="E5" s="34">
        <v>590995000</v>
      </c>
      <c r="F5" s="18">
        <v>590000000</v>
      </c>
      <c r="G5" s="20">
        <v>600000000</v>
      </c>
      <c r="H5" s="20">
        <v>620000000</v>
      </c>
      <c r="K5" s="20"/>
    </row>
    <row r="6" spans="1:11" x14ac:dyDescent="0.25">
      <c r="A6" s="4" t="s">
        <v>3</v>
      </c>
      <c r="B6" s="34">
        <v>0</v>
      </c>
      <c r="C6" s="34">
        <v>0</v>
      </c>
      <c r="D6" s="34">
        <v>0</v>
      </c>
      <c r="E6" s="34">
        <v>0</v>
      </c>
      <c r="F6" s="18">
        <v>0</v>
      </c>
      <c r="G6" s="20">
        <v>0</v>
      </c>
      <c r="H6" s="20">
        <v>0</v>
      </c>
    </row>
    <row r="7" spans="1:11" x14ac:dyDescent="0.25">
      <c r="A7" s="5" t="s">
        <v>4</v>
      </c>
      <c r="B7" s="35">
        <f t="shared" ref="B7:D7" si="0">B3-B4-B5-B6</f>
        <v>399594000</v>
      </c>
      <c r="C7" s="35">
        <f t="shared" si="0"/>
        <v>465590000</v>
      </c>
      <c r="D7" s="35">
        <f t="shared" si="0"/>
        <v>456963000</v>
      </c>
      <c r="E7" s="35">
        <f>E3-E4-E5-E6</f>
        <v>353528000</v>
      </c>
      <c r="F7" s="21">
        <f t="shared" ref="F7:H7" si="1">F3-F4-F5-F6</f>
        <v>475000000</v>
      </c>
      <c r="G7" s="23">
        <f t="shared" si="1"/>
        <v>505000000</v>
      </c>
      <c r="H7" s="23">
        <f t="shared" si="1"/>
        <v>600000000</v>
      </c>
    </row>
    <row r="8" spans="1:11" x14ac:dyDescent="0.25">
      <c r="A8" s="4" t="s">
        <v>5</v>
      </c>
      <c r="B8" s="34">
        <v>-268518000</v>
      </c>
      <c r="C8" s="34">
        <v>-238502000</v>
      </c>
      <c r="D8" s="34">
        <v>-158878000</v>
      </c>
      <c r="E8" s="34">
        <v>-178072000</v>
      </c>
      <c r="F8" s="18">
        <v>-160000000</v>
      </c>
      <c r="G8" s="20">
        <v>-170000000</v>
      </c>
      <c r="H8" s="20">
        <v>-175000000</v>
      </c>
    </row>
    <row r="9" spans="1:11" x14ac:dyDescent="0.25">
      <c r="A9" s="5" t="s">
        <v>9</v>
      </c>
      <c r="B9" s="35">
        <f t="shared" ref="B9:D9" si="2">B7-B8</f>
        <v>668112000</v>
      </c>
      <c r="C9" s="35">
        <f t="shared" si="2"/>
        <v>704092000</v>
      </c>
      <c r="D9" s="35">
        <f t="shared" si="2"/>
        <v>615841000</v>
      </c>
      <c r="E9" s="35">
        <f>E7-E8</f>
        <v>531600000</v>
      </c>
      <c r="F9" s="21">
        <f t="shared" ref="F9:H9" si="3">F7-F8</f>
        <v>635000000</v>
      </c>
      <c r="G9" s="23">
        <f t="shared" si="3"/>
        <v>675000000</v>
      </c>
      <c r="H9" s="23">
        <f t="shared" si="3"/>
        <v>775000000</v>
      </c>
    </row>
    <row r="10" spans="1:11" x14ac:dyDescent="0.25">
      <c r="A10" s="6" t="s">
        <v>6</v>
      </c>
      <c r="B10" s="36">
        <v>33620</v>
      </c>
      <c r="C10" s="36">
        <v>43163</v>
      </c>
      <c r="D10" s="36">
        <v>30311</v>
      </c>
      <c r="E10" s="36">
        <v>36646</v>
      </c>
      <c r="F10" s="27">
        <f>F9*Outras_Entradas!$B$8</f>
        <v>50800000</v>
      </c>
      <c r="G10" s="29">
        <f>G9*Outras_Entradas!$B$8</f>
        <v>54000000</v>
      </c>
      <c r="H10" s="29">
        <f>H9*Outras_Entradas!$B$8</f>
        <v>62000000</v>
      </c>
    </row>
    <row r="11" spans="1:11" x14ac:dyDescent="0.25">
      <c r="A11" s="7" t="s">
        <v>23</v>
      </c>
      <c r="B11" s="37">
        <f t="shared" ref="B11:D11" si="4">B9-B10</f>
        <v>668078380</v>
      </c>
      <c r="C11" s="37">
        <f t="shared" si="4"/>
        <v>704048837</v>
      </c>
      <c r="D11" s="37">
        <f t="shared" si="4"/>
        <v>615810689</v>
      </c>
      <c r="E11" s="37">
        <f>E9-E10</f>
        <v>531563354</v>
      </c>
      <c r="F11" s="38">
        <f t="shared" ref="F11:H11" si="5">F9-F10</f>
        <v>584200000</v>
      </c>
      <c r="G11" s="39">
        <f t="shared" si="5"/>
        <v>621000000</v>
      </c>
      <c r="H11" s="39">
        <f t="shared" si="5"/>
        <v>713000000</v>
      </c>
    </row>
  </sheetData>
  <mergeCells count="2">
    <mergeCell ref="B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F1" sqref="F1:H2"/>
    </sheetView>
  </sheetViews>
  <sheetFormatPr defaultRowHeight="15" x14ac:dyDescent="0.25"/>
  <cols>
    <col min="1" max="1" width="34.140625" customWidth="1"/>
    <col min="2" max="8" width="13.7109375" style="8" customWidth="1"/>
  </cols>
  <sheetData>
    <row r="1" spans="1:8" x14ac:dyDescent="0.25">
      <c r="B1" s="41" t="s">
        <v>7</v>
      </c>
      <c r="C1" s="41"/>
      <c r="D1" s="41"/>
      <c r="E1" s="42"/>
      <c r="F1" s="43" t="s">
        <v>8</v>
      </c>
      <c r="G1" s="43"/>
      <c r="H1" s="43"/>
    </row>
    <row r="2" spans="1:8" x14ac:dyDescent="0.25">
      <c r="B2" s="2">
        <v>2016</v>
      </c>
      <c r="C2" s="2">
        <v>2017</v>
      </c>
      <c r="D2" s="2">
        <v>2018</v>
      </c>
      <c r="E2" s="17">
        <v>2019</v>
      </c>
      <c r="F2" s="16">
        <v>2020</v>
      </c>
      <c r="G2" s="2">
        <v>2021</v>
      </c>
      <c r="H2" s="2">
        <v>2022</v>
      </c>
    </row>
    <row r="3" spans="1:8" x14ac:dyDescent="0.25">
      <c r="A3" s="4" t="s">
        <v>10</v>
      </c>
      <c r="B3" s="18">
        <v>20663</v>
      </c>
      <c r="C3" s="18">
        <v>30119</v>
      </c>
      <c r="D3" s="18">
        <v>23458</v>
      </c>
      <c r="E3" s="19">
        <v>25462</v>
      </c>
      <c r="F3" s="20">
        <v>27000</v>
      </c>
      <c r="G3" s="18">
        <v>28000</v>
      </c>
      <c r="H3" s="18">
        <v>28000</v>
      </c>
    </row>
    <row r="4" spans="1:8" x14ac:dyDescent="0.25">
      <c r="A4" s="4" t="s">
        <v>11</v>
      </c>
      <c r="B4" s="18">
        <v>1618778.9920000001</v>
      </c>
      <c r="C4" s="18">
        <v>1773919.9920000001</v>
      </c>
      <c r="D4" s="18">
        <v>1619673</v>
      </c>
      <c r="E4" s="19">
        <v>1386032</v>
      </c>
      <c r="F4" s="20">
        <v>1350000</v>
      </c>
      <c r="G4" s="18">
        <v>1380000</v>
      </c>
      <c r="H4" s="18">
        <v>1200000</v>
      </c>
    </row>
    <row r="5" spans="1:8" x14ac:dyDescent="0.25">
      <c r="A5" s="4" t="s">
        <v>12</v>
      </c>
      <c r="B5" s="18">
        <v>881874.98400000005</v>
      </c>
      <c r="C5" s="18">
        <v>986020.99199999997</v>
      </c>
      <c r="D5" s="18">
        <v>1472339</v>
      </c>
      <c r="E5" s="19">
        <v>1787362.024</v>
      </c>
      <c r="F5" s="20">
        <v>2000000</v>
      </c>
      <c r="G5" s="18">
        <v>2100000</v>
      </c>
      <c r="H5" s="18">
        <v>2400000</v>
      </c>
    </row>
    <row r="6" spans="1:8" x14ac:dyDescent="0.25">
      <c r="A6" s="4" t="s">
        <v>13</v>
      </c>
      <c r="B6" s="18">
        <v>260646</v>
      </c>
      <c r="C6" s="18">
        <v>279267</v>
      </c>
      <c r="D6" s="18">
        <v>288120</v>
      </c>
      <c r="E6" s="19">
        <v>314353</v>
      </c>
      <c r="F6" s="20">
        <v>380000</v>
      </c>
      <c r="G6" s="18">
        <v>360000</v>
      </c>
      <c r="H6" s="18">
        <v>350000</v>
      </c>
    </row>
    <row r="7" spans="1:8" x14ac:dyDescent="0.25">
      <c r="A7" s="4" t="s">
        <v>14</v>
      </c>
      <c r="B7" s="18">
        <v>406719.0239999998</v>
      </c>
      <c r="C7" s="18">
        <v>415394.01599999977</v>
      </c>
      <c r="D7" s="18">
        <v>371099.99999999983</v>
      </c>
      <c r="E7" s="19">
        <v>465360.97599999985</v>
      </c>
      <c r="F7" s="20">
        <v>480000</v>
      </c>
      <c r="G7" s="18">
        <v>490000</v>
      </c>
      <c r="H7" s="18">
        <v>500000</v>
      </c>
    </row>
    <row r="8" spans="1:8" x14ac:dyDescent="0.25">
      <c r="A8" s="5" t="s">
        <v>15</v>
      </c>
      <c r="B8" s="22">
        <f t="shared" ref="B8:D8" si="0">SUM(B3:B7)</f>
        <v>3188682</v>
      </c>
      <c r="C8" s="22">
        <f t="shared" si="0"/>
        <v>3484721</v>
      </c>
      <c r="D8" s="22">
        <f t="shared" si="0"/>
        <v>3774690</v>
      </c>
      <c r="E8" s="22">
        <f>SUM(E3:E7)</f>
        <v>3978570</v>
      </c>
      <c r="F8" s="23">
        <f t="shared" ref="F8:H8" si="1">SUM(F3:F7)</f>
        <v>4237000</v>
      </c>
      <c r="G8" s="21">
        <f t="shared" si="1"/>
        <v>4358000</v>
      </c>
      <c r="H8" s="21">
        <f t="shared" si="1"/>
        <v>4478000</v>
      </c>
    </row>
    <row r="9" spans="1:8" x14ac:dyDescent="0.25">
      <c r="B9" s="24"/>
      <c r="C9" s="24"/>
      <c r="D9" s="24"/>
      <c r="E9" s="25"/>
      <c r="F9" s="26"/>
      <c r="G9" s="26"/>
      <c r="H9" s="26"/>
    </row>
    <row r="10" spans="1:8" x14ac:dyDescent="0.25">
      <c r="A10" s="4" t="s">
        <v>16</v>
      </c>
      <c r="B10" s="18">
        <v>0</v>
      </c>
      <c r="C10" s="18">
        <v>0</v>
      </c>
      <c r="D10" s="18">
        <v>0</v>
      </c>
      <c r="E10" s="19">
        <v>0</v>
      </c>
      <c r="F10" s="20">
        <v>0</v>
      </c>
      <c r="G10" s="18">
        <v>0</v>
      </c>
      <c r="H10" s="18">
        <v>0</v>
      </c>
    </row>
    <row r="11" spans="1:8" x14ac:dyDescent="0.25">
      <c r="A11" s="4" t="s">
        <v>17</v>
      </c>
      <c r="B11" s="18">
        <v>92866</v>
      </c>
      <c r="C11" s="18">
        <v>96647</v>
      </c>
      <c r="D11" s="18">
        <v>113217</v>
      </c>
      <c r="E11" s="19">
        <v>83511</v>
      </c>
      <c r="F11" s="20">
        <v>130000</v>
      </c>
      <c r="G11" s="18">
        <v>120000</v>
      </c>
      <c r="H11" s="18">
        <v>125000</v>
      </c>
    </row>
    <row r="12" spans="1:8" x14ac:dyDescent="0.25">
      <c r="A12" s="4" t="s">
        <v>18</v>
      </c>
      <c r="B12" s="18">
        <v>45935</v>
      </c>
      <c r="C12" s="18">
        <v>44022</v>
      </c>
      <c r="D12" s="18">
        <v>40782</v>
      </c>
      <c r="E12" s="19">
        <v>35295</v>
      </c>
      <c r="F12" s="20">
        <v>20000</v>
      </c>
      <c r="G12" s="18">
        <v>22000</v>
      </c>
      <c r="H12" s="18">
        <v>25000</v>
      </c>
    </row>
    <row r="13" spans="1:8" x14ac:dyDescent="0.25">
      <c r="A13" s="4" t="s">
        <v>19</v>
      </c>
      <c r="B13" s="18">
        <v>70734</v>
      </c>
      <c r="C13" s="18">
        <v>89666</v>
      </c>
      <c r="D13" s="18">
        <v>126313</v>
      </c>
      <c r="E13" s="19">
        <v>92878</v>
      </c>
      <c r="F13" s="20">
        <v>100000</v>
      </c>
      <c r="G13" s="18">
        <v>115000</v>
      </c>
      <c r="H13" s="18">
        <v>115000</v>
      </c>
    </row>
    <row r="14" spans="1:8" x14ac:dyDescent="0.25">
      <c r="A14" s="4" t="s">
        <v>20</v>
      </c>
      <c r="B14" s="18">
        <v>57149</v>
      </c>
      <c r="C14" s="18">
        <v>36777</v>
      </c>
      <c r="D14" s="18">
        <v>29336</v>
      </c>
      <c r="E14" s="19">
        <v>84450</v>
      </c>
      <c r="F14" s="20">
        <v>90000</v>
      </c>
      <c r="G14" s="18">
        <v>120000</v>
      </c>
      <c r="H14" s="18">
        <v>140000</v>
      </c>
    </row>
    <row r="15" spans="1:8" x14ac:dyDescent="0.25">
      <c r="A15" s="6" t="s">
        <v>24</v>
      </c>
      <c r="B15" s="28">
        <f t="shared" ref="B15:D15" si="2">SUM(B10:B14)</f>
        <v>266684</v>
      </c>
      <c r="C15" s="28">
        <f t="shared" si="2"/>
        <v>267112</v>
      </c>
      <c r="D15" s="28">
        <f t="shared" si="2"/>
        <v>309648</v>
      </c>
      <c r="E15" s="28">
        <f>SUM(E10:E14)</f>
        <v>296134</v>
      </c>
      <c r="F15" s="29">
        <f t="shared" ref="F15:H15" si="3">SUM(F10:F14)</f>
        <v>340000</v>
      </c>
      <c r="G15" s="27">
        <f t="shared" si="3"/>
        <v>377000</v>
      </c>
      <c r="H15" s="27">
        <f t="shared" si="3"/>
        <v>405000</v>
      </c>
    </row>
    <row r="16" spans="1:8" x14ac:dyDescent="0.25">
      <c r="A16" s="4" t="s">
        <v>22</v>
      </c>
      <c r="B16" s="18">
        <v>2921998</v>
      </c>
      <c r="C16" s="18">
        <v>3217609</v>
      </c>
      <c r="D16" s="18">
        <v>3465042</v>
      </c>
      <c r="E16" s="19">
        <v>3682436</v>
      </c>
      <c r="F16" s="20">
        <v>3897000</v>
      </c>
      <c r="G16" s="18">
        <v>3981000</v>
      </c>
      <c r="H16" s="18">
        <v>4073000</v>
      </c>
    </row>
    <row r="17" spans="1:8" x14ac:dyDescent="0.25">
      <c r="A17" s="5" t="s">
        <v>21</v>
      </c>
      <c r="B17" s="22">
        <f t="shared" ref="B17:D17" si="4">SUM(B15:B16)</f>
        <v>3188682</v>
      </c>
      <c r="C17" s="22">
        <f t="shared" si="4"/>
        <v>3484721</v>
      </c>
      <c r="D17" s="22">
        <f t="shared" si="4"/>
        <v>3774690</v>
      </c>
      <c r="E17" s="22">
        <f>SUM(E15:E16)</f>
        <v>3978570</v>
      </c>
      <c r="F17" s="23">
        <f t="shared" ref="F17:H17" si="5">SUM(F15:F16)</f>
        <v>4237000</v>
      </c>
      <c r="G17" s="21">
        <f t="shared" si="5"/>
        <v>4358000</v>
      </c>
      <c r="H17" s="21">
        <f t="shared" si="5"/>
        <v>4478000</v>
      </c>
    </row>
    <row r="20" spans="1:8" x14ac:dyDescent="0.25">
      <c r="A20" s="8"/>
      <c r="B20" s="30"/>
      <c r="C20" s="30"/>
      <c r="D20" s="30"/>
      <c r="E20" s="30"/>
      <c r="F20" s="30"/>
      <c r="G20" s="30"/>
      <c r="H20" s="30"/>
    </row>
    <row r="21" spans="1:8" x14ac:dyDescent="0.25">
      <c r="A21" s="8"/>
      <c r="B21"/>
      <c r="C21"/>
      <c r="D21"/>
      <c r="E21"/>
      <c r="F21"/>
      <c r="G21"/>
      <c r="H21"/>
    </row>
    <row r="22" spans="1:8" x14ac:dyDescent="0.25">
      <c r="A22" s="8"/>
      <c r="B22"/>
      <c r="C22"/>
      <c r="D22"/>
      <c r="E22"/>
      <c r="F22"/>
      <c r="G22"/>
      <c r="H22"/>
    </row>
    <row r="23" spans="1:8" x14ac:dyDescent="0.25">
      <c r="A23" s="8"/>
      <c r="C23"/>
      <c r="D23"/>
      <c r="E23"/>
      <c r="F23"/>
      <c r="G23"/>
      <c r="H23"/>
    </row>
  </sheetData>
  <mergeCells count="2">
    <mergeCell ref="F1:H1"/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showGridLines="0" tabSelected="1" workbookViewId="0">
      <selection activeCell="B8" sqref="B8"/>
    </sheetView>
  </sheetViews>
  <sheetFormatPr defaultRowHeight="15" x14ac:dyDescent="0.25"/>
  <cols>
    <col min="1" max="1" width="25.42578125" customWidth="1"/>
    <col min="2" max="5" width="12.7109375" customWidth="1"/>
  </cols>
  <sheetData>
    <row r="1" spans="1:8" x14ac:dyDescent="0.25">
      <c r="B1" s="41" t="s">
        <v>7</v>
      </c>
      <c r="C1" s="41"/>
      <c r="D1" s="41"/>
      <c r="E1" s="42"/>
      <c r="F1" s="43" t="s">
        <v>8</v>
      </c>
      <c r="G1" s="43"/>
      <c r="H1" s="43"/>
    </row>
    <row r="2" spans="1:8" x14ac:dyDescent="0.25">
      <c r="B2" s="2">
        <v>2016</v>
      </c>
      <c r="C2" s="2">
        <v>2017</v>
      </c>
      <c r="D2" s="2">
        <v>2018</v>
      </c>
      <c r="E2" s="17">
        <v>2019</v>
      </c>
      <c r="F2" s="16">
        <v>2020</v>
      </c>
      <c r="G2" s="2">
        <v>2021</v>
      </c>
      <c r="H2" s="2">
        <v>2022</v>
      </c>
    </row>
    <row r="3" spans="1:8" x14ac:dyDescent="0.25">
      <c r="A3" s="10" t="s">
        <v>25</v>
      </c>
      <c r="B3" s="11"/>
      <c r="C3" s="11">
        <v>1</v>
      </c>
      <c r="D3" s="11">
        <v>1</v>
      </c>
      <c r="E3" s="11">
        <v>1</v>
      </c>
      <c r="F3" s="11">
        <v>1</v>
      </c>
      <c r="G3" s="11">
        <v>1</v>
      </c>
      <c r="H3" s="11">
        <v>1</v>
      </c>
    </row>
    <row r="4" spans="1:8" x14ac:dyDescent="0.25">
      <c r="A4" s="4" t="s">
        <v>34</v>
      </c>
      <c r="B4" s="12"/>
      <c r="C4" s="1"/>
      <c r="D4" s="1"/>
      <c r="E4" s="1"/>
    </row>
    <row r="5" spans="1:8" x14ac:dyDescent="0.25">
      <c r="A5" s="4" t="s">
        <v>27</v>
      </c>
      <c r="B5" s="13">
        <v>0.08</v>
      </c>
      <c r="C5" s="1"/>
      <c r="D5" s="1"/>
      <c r="E5" s="1"/>
    </row>
    <row r="6" spans="1:8" x14ac:dyDescent="0.25">
      <c r="A6" s="4" t="s">
        <v>26</v>
      </c>
      <c r="B6" s="13">
        <v>2.1999999999999999E-2</v>
      </c>
      <c r="C6" s="1"/>
    </row>
    <row r="7" spans="1:8" x14ac:dyDescent="0.25">
      <c r="A7" s="4" t="s">
        <v>31</v>
      </c>
      <c r="B7" s="44">
        <v>0.1</v>
      </c>
      <c r="C7" s="1"/>
    </row>
    <row r="8" spans="1:8" x14ac:dyDescent="0.25">
      <c r="A8" s="4" t="s">
        <v>28</v>
      </c>
      <c r="B8" s="13">
        <v>0.08</v>
      </c>
    </row>
    <row r="9" spans="1:8" x14ac:dyDescent="0.25">
      <c r="A9" s="4" t="s">
        <v>35</v>
      </c>
      <c r="B9" s="13">
        <v>8.0000000000000002E-3</v>
      </c>
    </row>
    <row r="10" spans="1:8" x14ac:dyDescent="0.25">
      <c r="A10" s="4" t="s">
        <v>33</v>
      </c>
      <c r="B10" s="13">
        <v>3.5000000000000003E-2</v>
      </c>
    </row>
    <row r="11" spans="1:8" x14ac:dyDescent="0.25">
      <c r="A11" s="4" t="s">
        <v>36</v>
      </c>
      <c r="B11" s="13">
        <v>0.02</v>
      </c>
    </row>
    <row r="12" spans="1:8" x14ac:dyDescent="0.25">
      <c r="A12" s="4" t="s">
        <v>29</v>
      </c>
      <c r="B12" s="40">
        <v>902160000</v>
      </c>
    </row>
    <row r="13" spans="1:8" x14ac:dyDescent="0.25">
      <c r="A13" s="4" t="s">
        <v>32</v>
      </c>
      <c r="B13" s="14">
        <v>0.64</v>
      </c>
    </row>
    <row r="14" spans="1:8" x14ac:dyDescent="0.25">
      <c r="A14" s="9" t="s">
        <v>30</v>
      </c>
      <c r="B14" s="15">
        <v>7.58</v>
      </c>
    </row>
  </sheetData>
  <mergeCells count="2">
    <mergeCell ref="B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DRE</vt:lpstr>
      <vt:lpstr>Balanço</vt:lpstr>
      <vt:lpstr>Outras_Entradas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Alves</dc:creator>
  <cp:lastModifiedBy>Jairo Luciano Dias Alves</cp:lastModifiedBy>
  <dcterms:created xsi:type="dcterms:W3CDTF">2020-07-18T17:07:15Z</dcterms:created>
  <dcterms:modified xsi:type="dcterms:W3CDTF">2020-07-30T15:53:49Z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iteId">
    <vt:lpwstr>5b6f6241-9a57-4be4-8e50-1dfa72e79a57</vt:lpwstr>
  </property>
  <property fmtid="{D5CDD505-2E9C-101B-9397-08002B2CF9AE}" pid="4" name="MSIP_Label_8e61996e-cafd-4c9a-8a94-2dc1b82131ae_Owner">
    <vt:lpwstr>jairo.alves@petrobras.com.br</vt:lpwstr>
  </property>
  <property fmtid="{D5CDD505-2E9C-101B-9397-08002B2CF9AE}" pid="5" name="MSIP_Label_8e61996e-cafd-4c9a-8a94-2dc1b82131ae_SetDate">
    <vt:lpwstr>2020-07-18T20:48:39.5315988Z</vt:lpwstr>
  </property>
  <property fmtid="{D5CDD505-2E9C-101B-9397-08002B2CF9AE}" pid="6" name="MSIP_Label_8e61996e-cafd-4c9a-8a94-2dc1b82131ae_Name">
    <vt:lpwstr>NP-1</vt:lpwstr>
  </property>
  <property fmtid="{D5CDD505-2E9C-101B-9397-08002B2CF9AE}" pid="7" name="MSIP_Label_8e61996e-cafd-4c9a-8a94-2dc1b82131ae_Application">
    <vt:lpwstr>Microsoft Azure Information Protection</vt:lpwstr>
  </property>
  <property fmtid="{D5CDD505-2E9C-101B-9397-08002B2CF9AE}" pid="8" name="MSIP_Label_8e61996e-cafd-4c9a-8a94-2dc1b82131ae_ActionId">
    <vt:lpwstr>9c7a67e5-b89a-4c66-8aab-f08b4eb79892</vt:lpwstr>
  </property>
  <property fmtid="{D5CDD505-2E9C-101B-9397-08002B2CF9AE}" pid="9" name="MSIP_Label_8e61996e-cafd-4c9a-8a94-2dc1b82131ae_Extended_MSFT_Method">
    <vt:lpwstr>Automatic</vt:lpwstr>
  </property>
  <property fmtid="{D5CDD505-2E9C-101B-9397-08002B2CF9AE}" pid="10" name="Sensitivity">
    <vt:lpwstr>NP-1</vt:lpwstr>
  </property>
</Properties>
</file>