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118236CB-A5ED-4CE9-AFDC-44BBD65A9DC9}" xr6:coauthVersionLast="46" xr6:coauthVersionMax="46" xr10:uidLastSave="{00000000-0000-0000-0000-000000000000}"/>
  <bookViews>
    <workbookView xWindow="810" yWindow="-120" windowWidth="18510" windowHeight="11040" activeTab="11" xr2:uid="{00000000-000D-0000-FFFF-FFFF00000000}"/>
  </bookViews>
  <sheets>
    <sheet name="General" sheetId="1" r:id="rId1"/>
    <sheet name="Folha1" sheetId="2" r:id="rId2"/>
    <sheet name="CBG" sheetId="3" state="hidden" r:id="rId3"/>
    <sheet name="CBG_cv" sheetId="9" r:id="rId4"/>
    <sheet name="KNN_cv" sheetId="10" r:id="rId5"/>
    <sheet name="KNN" sheetId="4" state="hidden" r:id="rId6"/>
    <sheet name="Parzen" sheetId="7" state="hidden" r:id="rId7"/>
    <sheet name="CBP_cv" sheetId="11" r:id="rId8"/>
    <sheet name="RL_cv" sheetId="12" r:id="rId9"/>
    <sheet name="RL" sheetId="5" state="hidden" r:id="rId10"/>
    <sheet name="RLR" sheetId="6" state="hidden" r:id="rId11"/>
    <sheet name="RLR_cv" sheetId="13" r:id="rId12"/>
    <sheet name="enm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3" l="1"/>
  <c r="F16" i="13"/>
  <c r="J10" i="13" s="1"/>
  <c r="E16" i="13"/>
  <c r="D16" i="13"/>
  <c r="K8" i="13" s="1"/>
  <c r="C16" i="13"/>
  <c r="K7" i="13" s="1"/>
  <c r="K10" i="13"/>
  <c r="F15" i="13"/>
  <c r="E15" i="13"/>
  <c r="D15" i="13"/>
  <c r="C15" i="13"/>
  <c r="K9" i="13"/>
  <c r="C15" i="12"/>
  <c r="F16" i="12"/>
  <c r="E16" i="12"/>
  <c r="J10" i="12" s="1"/>
  <c r="D16" i="12"/>
  <c r="K9" i="12" s="1"/>
  <c r="C16" i="12"/>
  <c r="J8" i="12" s="1"/>
  <c r="K11" i="12"/>
  <c r="J11" i="12"/>
  <c r="F15" i="12"/>
  <c r="E15" i="12"/>
  <c r="D15" i="12"/>
  <c r="K10" i="12"/>
  <c r="K8" i="12"/>
  <c r="F16" i="11"/>
  <c r="E16" i="11"/>
  <c r="K10" i="11" s="1"/>
  <c r="D16" i="11"/>
  <c r="K9" i="11" s="1"/>
  <c r="C16" i="11"/>
  <c r="K11" i="11"/>
  <c r="J11" i="11"/>
  <c r="F15" i="11"/>
  <c r="E15" i="11"/>
  <c r="D15" i="11"/>
  <c r="C15" i="11"/>
  <c r="F16" i="10"/>
  <c r="E16" i="10"/>
  <c r="K10" i="10" s="1"/>
  <c r="D16" i="10"/>
  <c r="K8" i="10" s="1"/>
  <c r="C16" i="10"/>
  <c r="F15" i="10"/>
  <c r="E15" i="10"/>
  <c r="D15" i="10"/>
  <c r="C15" i="10"/>
  <c r="F16" i="9"/>
  <c r="E16" i="9"/>
  <c r="D16" i="9"/>
  <c r="C16" i="9"/>
  <c r="J8" i="9" s="1"/>
  <c r="F15" i="9"/>
  <c r="E15" i="9"/>
  <c r="D15" i="9"/>
  <c r="C15" i="9"/>
  <c r="C15" i="7"/>
  <c r="J5" i="7" s="1"/>
  <c r="F16" i="7"/>
  <c r="K15" i="7" s="1"/>
  <c r="E16" i="7"/>
  <c r="L14" i="7" s="1"/>
  <c r="D16" i="7"/>
  <c r="K13" i="7" s="1"/>
  <c r="C16" i="7"/>
  <c r="P6" i="7" s="1"/>
  <c r="L15" i="7"/>
  <c r="F15" i="7"/>
  <c r="J8" i="7" s="1"/>
  <c r="E15" i="7"/>
  <c r="J7" i="7" s="1"/>
  <c r="D15" i="7"/>
  <c r="J6" i="7" s="1"/>
  <c r="P9" i="5"/>
  <c r="O9" i="5"/>
  <c r="J12" i="5"/>
  <c r="F16" i="6"/>
  <c r="E16" i="6"/>
  <c r="D16" i="6"/>
  <c r="C16" i="6"/>
  <c r="K15" i="6"/>
  <c r="F15" i="6"/>
  <c r="E15" i="6"/>
  <c r="D15" i="6"/>
  <c r="C15" i="6"/>
  <c r="K14" i="6"/>
  <c r="J14" i="6"/>
  <c r="K13" i="6"/>
  <c r="O9" i="6"/>
  <c r="P8" i="6"/>
  <c r="O8" i="6"/>
  <c r="P7" i="6"/>
  <c r="O7" i="6"/>
  <c r="F16" i="5"/>
  <c r="E16" i="5"/>
  <c r="D16" i="5"/>
  <c r="C16" i="5"/>
  <c r="K15" i="5"/>
  <c r="F15" i="5"/>
  <c r="E15" i="5"/>
  <c r="D15" i="5"/>
  <c r="C15" i="5"/>
  <c r="K14" i="5"/>
  <c r="P8" i="5"/>
  <c r="O8" i="5"/>
  <c r="O6" i="5"/>
  <c r="K16" i="4"/>
  <c r="J16" i="4"/>
  <c r="K15" i="4"/>
  <c r="J15" i="4"/>
  <c r="K14" i="4"/>
  <c r="J14" i="4"/>
  <c r="K13" i="4"/>
  <c r="J13" i="4"/>
  <c r="J12" i="3"/>
  <c r="F16" i="4"/>
  <c r="E16" i="4"/>
  <c r="D16" i="4"/>
  <c r="C16" i="4"/>
  <c r="F15" i="4"/>
  <c r="E15" i="4"/>
  <c r="D15" i="4"/>
  <c r="C15" i="4"/>
  <c r="D16" i="3"/>
  <c r="D28" i="3" s="1"/>
  <c r="E16" i="3"/>
  <c r="E29" i="3" s="1"/>
  <c r="F16" i="3"/>
  <c r="E30" i="3" s="1"/>
  <c r="C16" i="3"/>
  <c r="E27" i="3" s="1"/>
  <c r="D15" i="3"/>
  <c r="E15" i="3"/>
  <c r="F15" i="3"/>
  <c r="C15" i="3"/>
  <c r="J8" i="13" l="1"/>
  <c r="J7" i="13"/>
  <c r="J9" i="12"/>
  <c r="J8" i="11"/>
  <c r="K8" i="11"/>
  <c r="J10" i="11"/>
  <c r="J9" i="11"/>
  <c r="J10" i="10"/>
  <c r="J9" i="10"/>
  <c r="J11" i="10"/>
  <c r="P9" i="7"/>
  <c r="Q7" i="7"/>
  <c r="K14" i="7"/>
  <c r="Q9" i="7"/>
  <c r="Q6" i="7"/>
  <c r="Q8" i="7"/>
  <c r="P7" i="7"/>
  <c r="P8" i="7"/>
  <c r="L13" i="7"/>
  <c r="L12" i="7"/>
  <c r="K12" i="7"/>
  <c r="J9" i="9"/>
  <c r="K9" i="9"/>
  <c r="K11" i="9"/>
  <c r="K10" i="9"/>
  <c r="J10" i="9"/>
  <c r="K8" i="9"/>
  <c r="J11" i="9"/>
  <c r="P9" i="6"/>
  <c r="J12" i="6"/>
  <c r="O6" i="6"/>
  <c r="J13" i="6"/>
  <c r="J15" i="6"/>
  <c r="J13" i="5"/>
  <c r="O7" i="5"/>
  <c r="K13" i="5"/>
  <c r="P7" i="5"/>
  <c r="J15" i="5"/>
  <c r="P6" i="6"/>
  <c r="K12" i="6"/>
  <c r="J14" i="5"/>
  <c r="P6" i="5"/>
  <c r="K12" i="5"/>
  <c r="O6" i="3"/>
  <c r="J15" i="3"/>
  <c r="P9" i="3"/>
  <c r="E25" i="3"/>
  <c r="K15" i="3"/>
  <c r="O8" i="3"/>
  <c r="D24" i="3"/>
  <c r="J14" i="3"/>
  <c r="P8" i="3"/>
  <c r="D25" i="3"/>
  <c r="D29" i="3"/>
  <c r="P6" i="3"/>
  <c r="D22" i="3"/>
  <c r="D27" i="3"/>
  <c r="K12" i="3"/>
  <c r="K14" i="3"/>
  <c r="O7" i="3"/>
  <c r="O9" i="3"/>
  <c r="E22" i="3"/>
  <c r="E24" i="3"/>
  <c r="K13" i="3"/>
  <c r="E23" i="3"/>
  <c r="E28" i="3"/>
  <c r="J13" i="3"/>
  <c r="P7" i="3"/>
  <c r="D23" i="3"/>
  <c r="D30" i="3"/>
</calcChain>
</file>

<file path=xl/sharedStrings.xml><?xml version="1.0" encoding="utf-8"?>
<sst xmlns="http://schemas.openxmlformats.org/spreadsheetml/2006/main" count="372" uniqueCount="59">
  <si>
    <t>rl</t>
  </si>
  <si>
    <t>rl_reg</t>
  </si>
  <si>
    <t>cbg</t>
  </si>
  <si>
    <t>ErroRate</t>
  </si>
  <si>
    <t>Precision</t>
  </si>
  <si>
    <t>recall</t>
  </si>
  <si>
    <t>F1</t>
  </si>
  <si>
    <t>knn</t>
  </si>
  <si>
    <t>parzen</t>
  </si>
  <si>
    <t>model</t>
  </si>
  <si>
    <t>evm</t>
  </si>
  <si>
    <t>Recall</t>
  </si>
  <si>
    <t>Tab. 01: Validação do CBG</t>
  </si>
  <si>
    <t>média</t>
  </si>
  <si>
    <t>dp</t>
  </si>
  <si>
    <t>Inf</t>
  </si>
  <si>
    <t>Sup</t>
  </si>
  <si>
    <t>Métrica</t>
  </si>
  <si>
    <t>Média</t>
  </si>
  <si>
    <t>F1-Score</t>
  </si>
  <si>
    <t>Tab. 02: Validação do CBG</t>
  </si>
  <si>
    <t>Tab. 03: Treinameto do CBG</t>
  </si>
  <si>
    <t>Tab. 04: Teste do CBG</t>
  </si>
  <si>
    <t>tc</t>
  </si>
  <si>
    <t>Fold</t>
  </si>
  <si>
    <t>Treinamento</t>
  </si>
  <si>
    <t>Teste</t>
  </si>
  <si>
    <t>Tab. 01: Validação do KNN</t>
  </si>
  <si>
    <t>Tab. 02: Treinamento/Validação do KNN</t>
  </si>
  <si>
    <t>Tab. 03: Teste do KNN</t>
  </si>
  <si>
    <t>Treinamento/Validação</t>
  </si>
  <si>
    <t>Tab. 01: Validação do RL</t>
  </si>
  <si>
    <t>Tab. 02: Validação do RL</t>
  </si>
  <si>
    <t>Tab. 03: Treinameto do RL</t>
  </si>
  <si>
    <t>Tab. 04: Teste do RL</t>
  </si>
  <si>
    <t>Tab. 01: Validação do</t>
  </si>
  <si>
    <t>Tab. 02: Validação do</t>
  </si>
  <si>
    <t xml:space="preserve">Tab. 03: Treinameto </t>
  </si>
  <si>
    <t xml:space="preserve">Tab. 04: Teste </t>
  </si>
  <si>
    <t>h</t>
  </si>
  <si>
    <t>CBG</t>
  </si>
  <si>
    <t>KNN</t>
  </si>
  <si>
    <t>Parzen</t>
  </si>
  <si>
    <t>LR</t>
  </si>
  <si>
    <t>LRR</t>
  </si>
  <si>
    <t>EVM</t>
  </si>
  <si>
    <t>Tab. 01: Métricas de avaliação  para o modelo CBG considerando os 10 \textit{folds} utilizados na validação cruzada, suas médias e desvios padrão (s).</t>
  </si>
  <si>
    <t>Tab. 02: Métricas de avaliação e seus intervalos de confiança, considerando $\alpha=5\%$, para o modelo CBG.</t>
  </si>
  <si>
    <t>Tab. 01: Métricas de avaliação  para o modelo KNN considerando os 10 \textit{folds} utilizados na validação cruzada, suas médias e desvios padrão (s).</t>
  </si>
  <si>
    <t>Tab. 02: Métricas de avaliação e seus intervalos de confiança, considerando $\alpha=5\%$, para o modelo KNN.</t>
  </si>
  <si>
    <t>Tab. 01: Métricas de avaliação  para o modelo CBP considerando os 10 \textit{folds} utilizados na validação cruzada, suas médias e desvios padrão (s).</t>
  </si>
  <si>
    <t>Inf.</t>
  </si>
  <si>
    <t>Sup.</t>
  </si>
  <si>
    <t>Tab. 02: Métricas de avaliação e seus intervalos de confiança, considerando $\alpha=5\%$, para o modelo CBP.</t>
  </si>
  <si>
    <t>Tab. 02: Métricas de avaliação e seus intervalos de confiança, considerando $\alpha=5\%$, para o modelo RL.</t>
  </si>
  <si>
    <t>s</t>
  </si>
  <si>
    <t>Tab. 01: Métricas de avaliação  para o modelo RLR considerando os 10 \textit{folds} utilizados na validação cruzada, suas médias e desvios padrão (s).</t>
  </si>
  <si>
    <t>Tab. 01: Métricas de avaliação  para o modelo RL considerando os 10 \textit{folds} utilizados na validação cruzada, suas médias e desvios padrão (s).</t>
  </si>
  <si>
    <t>Tab. 02: Métricas de avaliação e seus intervalos de confiança, considerando $\alpha=5\%$, para o modelo RLR.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</si>
</sst>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5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General!$C$4:$C$9</c:f>
              <c:numCache>
                <c:formatCode>0.0000</c:formatCode>
                <c:ptCount val="6"/>
                <c:pt idx="0">
                  <c:v>0.1613491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99-4C9B-B89E-4EE38002A3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General!$D$4:$D$9</c:f>
              <c:numCache>
                <c:formatCode>0.0000</c:formatCode>
                <c:ptCount val="6"/>
                <c:pt idx="0">
                  <c:v>0.87646080000000004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99-4C9B-B89E-4EE38002A3D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General!$E$4:$E$9</c:f>
              <c:numCache>
                <c:formatCode>0.0000</c:formatCode>
                <c:ptCount val="6"/>
                <c:pt idx="0">
                  <c:v>0.83598729999999999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899-4C9B-B89E-4EE38002A3D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General!$F$4:$F$9</c:f>
              <c:numCache>
                <c:formatCode>0.0000</c:formatCode>
                <c:ptCount val="6"/>
                <c:pt idx="0">
                  <c:v>0.85574570000000005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899-4C9B-B89E-4EE38002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03632"/>
        <c:axId val="424603960"/>
      </c:barChart>
      <c:catAx>
        <c:axId val="424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960"/>
        <c:crosses val="autoZero"/>
        <c:auto val="1"/>
        <c:lblAlgn val="ctr"/>
        <c:lblOffset val="100"/>
        <c:noMultiLvlLbl val="0"/>
      </c:catAx>
      <c:valAx>
        <c:axId val="424603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529982</xdr:colOff>
      <xdr:row>1</xdr:row>
      <xdr:rowOff>157529</xdr:rowOff>
    </xdr:from>
    <xdr:to>
      <xdr:col>12</xdr:col>
      <xdr:colOff>544636</xdr:colOff>
      <xdr:row>14</xdr:row>
      <xdr:rowOff>52754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5312-18EA-4F49-AB17-7911A5B5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zoomScale="120" zoomScaleNormal="120" workbookViewId="0">
      <selection activeCell="E17" sqref="E17"/>
    </sheetView>
  </sheetViews>
  <sheetFormatPr defaultRowHeight="15" x14ac:dyDescent="0.25"/>
  <cols>
    <col min="4" max="7" width="10.5703125" bestFit="1" customWidth="1"/>
  </cols>
  <sheetData>
    <row r="1" spans="2:7" x14ac:dyDescent="0.25">
      <c r="C1" s="14"/>
      <c r="D1" s="14"/>
      <c r="E1" s="14"/>
      <c r="F1" s="14"/>
      <c r="G1" s="1"/>
    </row>
    <row r="2" spans="2:7" x14ac:dyDescent="0.25">
      <c r="B2" s="30" t="s">
        <v>26</v>
      </c>
      <c r="C2" s="14"/>
      <c r="D2" s="14"/>
      <c r="E2" s="14"/>
      <c r="F2" s="14"/>
    </row>
    <row r="3" spans="2:7" ht="14.25" customHeight="1" x14ac:dyDescent="0.25">
      <c r="B3" s="2" t="s">
        <v>9</v>
      </c>
      <c r="C3" s="13" t="s">
        <v>3</v>
      </c>
      <c r="D3" s="13" t="s">
        <v>4</v>
      </c>
      <c r="E3" s="13" t="s">
        <v>5</v>
      </c>
      <c r="F3" s="13" t="s">
        <v>6</v>
      </c>
      <c r="G3" s="14"/>
    </row>
    <row r="4" spans="2:7" x14ac:dyDescent="0.25">
      <c r="B4" s="2" t="s">
        <v>2</v>
      </c>
      <c r="C4" s="21">
        <v>0.1613491</v>
      </c>
      <c r="D4" s="21">
        <v>0.87646080000000004</v>
      </c>
      <c r="E4" s="21">
        <v>0.83598729999999999</v>
      </c>
      <c r="F4" s="19">
        <v>0.85574570000000005</v>
      </c>
      <c r="G4" s="14"/>
    </row>
    <row r="5" spans="2:7" x14ac:dyDescent="0.25">
      <c r="B5" s="2" t="s">
        <v>7</v>
      </c>
      <c r="C5" s="21">
        <v>0</v>
      </c>
      <c r="D5" s="21">
        <v>1</v>
      </c>
      <c r="E5" s="21">
        <v>1</v>
      </c>
      <c r="F5" s="19">
        <v>1</v>
      </c>
      <c r="G5" s="14"/>
    </row>
    <row r="6" spans="2:7" x14ac:dyDescent="0.25">
      <c r="B6" s="2" t="s">
        <v>8</v>
      </c>
      <c r="C6" s="6"/>
      <c r="D6" s="6"/>
      <c r="E6" s="6"/>
      <c r="F6" s="6"/>
      <c r="G6" s="14"/>
    </row>
    <row r="7" spans="2:7" x14ac:dyDescent="0.25">
      <c r="B7" s="2" t="s">
        <v>0</v>
      </c>
      <c r="C7" s="21"/>
      <c r="D7" s="21"/>
      <c r="E7" s="21"/>
      <c r="F7" s="21"/>
      <c r="G7" s="14"/>
    </row>
    <row r="8" spans="2:7" x14ac:dyDescent="0.25">
      <c r="B8" s="2" t="s">
        <v>1</v>
      </c>
      <c r="C8" s="21"/>
      <c r="D8" s="21"/>
      <c r="E8" s="21"/>
      <c r="F8" s="21"/>
      <c r="G8" s="14"/>
    </row>
    <row r="9" spans="2:7" x14ac:dyDescent="0.25">
      <c r="B9" s="2" t="s">
        <v>10</v>
      </c>
      <c r="C9" s="35"/>
      <c r="D9" s="35"/>
      <c r="E9" s="35"/>
      <c r="F9" s="6"/>
      <c r="G9" s="14"/>
    </row>
    <row r="10" spans="2:7" x14ac:dyDescent="0.25">
      <c r="G10" s="14"/>
    </row>
    <row r="11" spans="2:7" x14ac:dyDescent="0.25">
      <c r="G11" s="14"/>
    </row>
    <row r="12" spans="2:7" x14ac:dyDescent="0.25">
      <c r="G12" s="14"/>
    </row>
    <row r="13" spans="2:7" x14ac:dyDescent="0.25">
      <c r="G13" s="14"/>
    </row>
    <row r="14" spans="2:7" x14ac:dyDescent="0.25">
      <c r="G14" s="14"/>
    </row>
    <row r="15" spans="2:7" x14ac:dyDescent="0.25">
      <c r="G15" s="14"/>
    </row>
    <row r="16" spans="2:7" x14ac:dyDescent="0.25">
      <c r="G16" s="14"/>
    </row>
    <row r="17" spans="7:7" x14ac:dyDescent="0.25">
      <c r="G17" s="14"/>
    </row>
  </sheetData>
  <conditionalFormatting sqref="C4: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DB22-3303-4B86-BFB0-0080C64FED13}">
  <dimension ref="A2:Q31"/>
  <sheetViews>
    <sheetView topLeftCell="A10" workbookViewId="0">
      <selection activeCell="A10"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31</v>
      </c>
      <c r="H3" s="5" t="s">
        <v>32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16" t="s">
        <v>17</v>
      </c>
      <c r="I4" s="17" t="s">
        <v>18</v>
      </c>
      <c r="J4" s="10" t="s">
        <v>15</v>
      </c>
      <c r="K4" s="10" t="s">
        <v>16</v>
      </c>
      <c r="M4" s="5" t="s">
        <v>34</v>
      </c>
    </row>
    <row r="5" spans="2:16" x14ac:dyDescent="0.25">
      <c r="B5" s="3">
        <v>1</v>
      </c>
      <c r="C5" s="4">
        <v>3.6363635999999998E-2</v>
      </c>
      <c r="D5" s="4">
        <v>0.97058820000000001</v>
      </c>
      <c r="E5" s="4">
        <v>0.97058820000000001</v>
      </c>
      <c r="F5" s="4">
        <v>0.97058820000000001</v>
      </c>
      <c r="H5" s="17" t="s">
        <v>3</v>
      </c>
      <c r="I5" s="18">
        <v>1.0925771400000001E-2</v>
      </c>
      <c r="J5" s="11">
        <v>2.9336290000000001E-3</v>
      </c>
      <c r="K5" s="11">
        <v>1.891791E-2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9.0909089999999994E-3</v>
      </c>
      <c r="D6" s="4">
        <v>1</v>
      </c>
      <c r="E6" s="4">
        <v>0.98484850000000002</v>
      </c>
      <c r="F6" s="4">
        <v>0.99236639999999998</v>
      </c>
      <c r="H6" s="13" t="s">
        <v>4</v>
      </c>
      <c r="I6" s="4">
        <v>0.99045242999999983</v>
      </c>
      <c r="J6" s="15">
        <v>0.98273201899999996</v>
      </c>
      <c r="K6" s="15">
        <v>0.99817283999999995</v>
      </c>
      <c r="M6" s="13" t="s">
        <v>3</v>
      </c>
      <c r="N6" s="21">
        <v>1.454545E-2</v>
      </c>
      <c r="O6" s="15">
        <f>N6-(($I$18*$C$16)/SQRT(10))</f>
        <v>6.5538627889559359E-3</v>
      </c>
      <c r="P6" s="15">
        <f>N6+(($I$18*$C$16)/SQRT(10))</f>
        <v>2.2537037211044064E-2</v>
      </c>
    </row>
    <row r="7" spans="2:16" x14ac:dyDescent="0.25">
      <c r="B7" s="3">
        <v>3</v>
      </c>
      <c r="C7" s="4">
        <v>9.0909089999999994E-3</v>
      </c>
      <c r="D7" s="4">
        <v>0.98412699999999997</v>
      </c>
      <c r="E7" s="4">
        <v>1</v>
      </c>
      <c r="F7" s="4">
        <v>0.99199999999999999</v>
      </c>
      <c r="H7" s="13" t="s">
        <v>11</v>
      </c>
      <c r="I7" s="4">
        <v>0.98950263999999988</v>
      </c>
      <c r="J7" s="15">
        <v>0.97851744900000004</v>
      </c>
      <c r="K7" s="15">
        <v>1.00048783</v>
      </c>
      <c r="M7" s="13" t="s">
        <v>4</v>
      </c>
      <c r="N7" s="21">
        <v>0.98773010000000006</v>
      </c>
      <c r="O7" s="15">
        <f>N7-(($I$18*$D$16)/SQRT(10))</f>
        <v>0.98001022064671717</v>
      </c>
      <c r="P7" s="15">
        <f>N7+(($I$18*$D$16)/SQRT(10))</f>
        <v>0.99544997935328294</v>
      </c>
    </row>
    <row r="8" spans="2:16" x14ac:dyDescent="0.25">
      <c r="B8" s="3">
        <v>4</v>
      </c>
      <c r="C8" s="4">
        <v>1.8181817999999999E-2</v>
      </c>
      <c r="D8" s="4">
        <v>0.98214290000000004</v>
      </c>
      <c r="E8" s="4">
        <v>0.98214290000000004</v>
      </c>
      <c r="F8" s="4">
        <v>0.98214290000000004</v>
      </c>
      <c r="H8" s="8" t="s">
        <v>19</v>
      </c>
      <c r="I8" s="19">
        <v>0.98990594999999981</v>
      </c>
      <c r="J8" s="20">
        <v>0.98278010800000004</v>
      </c>
      <c r="K8" s="20">
        <v>0.99703178000000003</v>
      </c>
      <c r="M8" s="13" t="s">
        <v>11</v>
      </c>
      <c r="N8" s="21">
        <v>0.98773010000000006</v>
      </c>
      <c r="O8" s="15">
        <f>N8-(($I$18*$E$16)/SQRT(10))</f>
        <v>0.97674567047153471</v>
      </c>
      <c r="P8" s="15">
        <f>N8+(($I$18*$E$16)/SQRT(10))</f>
        <v>0.9987145295284654</v>
      </c>
    </row>
    <row r="9" spans="2:16" x14ac:dyDescent="0.25">
      <c r="B9" s="3">
        <v>5</v>
      </c>
      <c r="C9" s="4">
        <v>1.8181817999999999E-2</v>
      </c>
      <c r="D9" s="4">
        <v>1</v>
      </c>
      <c r="E9" s="4">
        <v>0.95744680000000004</v>
      </c>
      <c r="F9" s="4">
        <v>0.97826089999999999</v>
      </c>
      <c r="H9" s="14"/>
      <c r="I9" s="14"/>
      <c r="J9" s="14"/>
      <c r="K9" s="14"/>
      <c r="M9" s="8" t="s">
        <v>19</v>
      </c>
      <c r="N9" s="19">
        <v>0.98773010000000006</v>
      </c>
      <c r="O9" s="20">
        <f>N9-(($I$18*$F$16)/SQRT(10))</f>
        <v>0.98060476000218766</v>
      </c>
      <c r="P9" s="20">
        <f>N9+(($I$18*$F$16)/SQRT(10))</f>
        <v>0.99485543999781245</v>
      </c>
    </row>
    <row r="10" spans="2:16" x14ac:dyDescent="0.25">
      <c r="B10" s="3">
        <v>6</v>
      </c>
      <c r="C10" s="4">
        <v>0</v>
      </c>
      <c r="D10" s="4">
        <v>1</v>
      </c>
      <c r="E10" s="4">
        <v>1</v>
      </c>
      <c r="F10" s="4">
        <v>1</v>
      </c>
      <c r="H10" s="5" t="s">
        <v>33</v>
      </c>
      <c r="M10" s="14"/>
      <c r="N10" s="14"/>
      <c r="O10" s="14"/>
      <c r="P10" s="14"/>
    </row>
    <row r="11" spans="2:16" x14ac:dyDescent="0.25">
      <c r="B11" s="3">
        <v>7</v>
      </c>
      <c r="C11" s="4">
        <v>0</v>
      </c>
      <c r="D11" s="4">
        <v>1</v>
      </c>
      <c r="E11" s="4">
        <v>1</v>
      </c>
      <c r="F11" s="4">
        <v>1</v>
      </c>
      <c r="H11" s="24" t="s">
        <v>17</v>
      </c>
      <c r="I11" s="9" t="s">
        <v>18</v>
      </c>
      <c r="J11" s="23" t="s">
        <v>15</v>
      </c>
      <c r="K11" s="2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9.1743120000000004E-3</v>
      </c>
      <c r="D12" s="4">
        <v>0.9830508</v>
      </c>
      <c r="E12" s="4">
        <v>1</v>
      </c>
      <c r="F12" s="4">
        <v>0.99145300000000003</v>
      </c>
      <c r="H12" s="13" t="s">
        <v>3</v>
      </c>
      <c r="I12" s="21">
        <v>7.292616E-3</v>
      </c>
      <c r="J12" s="15">
        <f>I12-(($I$18*$C$16)/SQRT(10))</f>
        <v>-6.9897121104406379E-4</v>
      </c>
      <c r="K12" s="15">
        <f>I12+(($I$18*$C$16)/SQRT(10))</f>
        <v>1.5284203211044064E-2</v>
      </c>
      <c r="M12" s="14"/>
      <c r="N12" s="14"/>
      <c r="O12" s="14"/>
      <c r="P12" s="14"/>
    </row>
    <row r="13" spans="2:16" x14ac:dyDescent="0.25">
      <c r="B13" s="3">
        <v>9</v>
      </c>
      <c r="C13" s="4">
        <v>0</v>
      </c>
      <c r="D13" s="4">
        <v>1</v>
      </c>
      <c r="E13" s="4">
        <v>1</v>
      </c>
      <c r="F13" s="4">
        <v>1</v>
      </c>
      <c r="H13" s="13" t="s">
        <v>4</v>
      </c>
      <c r="I13" s="21">
        <v>0.99499170000000003</v>
      </c>
      <c r="J13" s="15">
        <f>I13-(($I$18*$D$16)/SQRT(10))</f>
        <v>0.98727182064671715</v>
      </c>
      <c r="K13" s="15">
        <f>I13+(($I$18*$D$16)/SQRT(10))</f>
        <v>1.0027115793532828</v>
      </c>
      <c r="M13" s="21"/>
      <c r="N13" s="14"/>
    </row>
    <row r="14" spans="2:16" x14ac:dyDescent="0.25">
      <c r="B14" s="3">
        <v>10</v>
      </c>
      <c r="C14" s="4">
        <v>9.1743120000000004E-3</v>
      </c>
      <c r="D14" s="4">
        <v>0.98461540000000003</v>
      </c>
      <c r="E14" s="4">
        <v>1</v>
      </c>
      <c r="F14" s="4">
        <v>0.99224809999999997</v>
      </c>
      <c r="H14" s="13" t="s">
        <v>11</v>
      </c>
      <c r="I14" s="21">
        <v>0.99168049999999996</v>
      </c>
      <c r="J14" s="15">
        <f>I14-(($I$18*$E$16)/SQRT(10))</f>
        <v>0.98069607047153462</v>
      </c>
      <c r="K14" s="15">
        <f>I14+(($I$18*$E$16)/SQRT(10))</f>
        <v>1.0026649295284653</v>
      </c>
      <c r="M14" s="15"/>
      <c r="N14" s="14"/>
    </row>
    <row r="15" spans="2:16" x14ac:dyDescent="0.25">
      <c r="B15" s="10" t="s">
        <v>13</v>
      </c>
      <c r="C15" s="11">
        <f>AVERAGE(C5:C14)</f>
        <v>1.0925771400000001E-2</v>
      </c>
      <c r="D15" s="11">
        <f t="shared" ref="D15:F15" si="0">AVERAGE(D5:D14)</f>
        <v>0.99045242999999983</v>
      </c>
      <c r="E15" s="11">
        <f t="shared" si="0"/>
        <v>0.98950263999999988</v>
      </c>
      <c r="F15" s="11">
        <f t="shared" si="0"/>
        <v>0.98990594999999981</v>
      </c>
      <c r="H15" s="8" t="s">
        <v>19</v>
      </c>
      <c r="I15" s="19">
        <v>0.99333329999999997</v>
      </c>
      <c r="J15" s="20">
        <f>I15-(($I$18*$F$16)/SQRT(10))</f>
        <v>0.98620796000218758</v>
      </c>
      <c r="K15" s="20">
        <f>I15+(($I$18*$F$16)/SQRT(10))</f>
        <v>1.0004586399978124</v>
      </c>
      <c r="M15" s="15"/>
      <c r="N15" s="14"/>
    </row>
    <row r="16" spans="2:16" x14ac:dyDescent="0.25">
      <c r="B16" s="7" t="s">
        <v>14</v>
      </c>
      <c r="C16" s="6">
        <f>_xlfn.STDEV.S(C5:C14)</f>
        <v>1.1172244786371339E-2</v>
      </c>
      <c r="D16" s="6">
        <f t="shared" ref="D16:F16" si="1">_xlfn.STDEV.S(D5:D14)</f>
        <v>1.0792397001804345E-2</v>
      </c>
      <c r="E16" s="6">
        <f t="shared" si="1"/>
        <v>1.5356240542687799E-2</v>
      </c>
      <c r="F16" s="6">
        <f t="shared" si="1"/>
        <v>9.9612305465015451E-3</v>
      </c>
      <c r="H16" s="14"/>
      <c r="I16" s="14"/>
      <c r="J16" s="14"/>
      <c r="K16" s="14"/>
      <c r="M16" s="14"/>
      <c r="N16" s="14"/>
    </row>
    <row r="17" spans="1:14" x14ac:dyDescent="0.25">
      <c r="B17" s="12"/>
      <c r="C17" s="12"/>
      <c r="D17" s="12"/>
      <c r="E17" s="12"/>
      <c r="F17" s="12"/>
      <c r="H17" s="14"/>
      <c r="I17" s="14"/>
      <c r="J17" s="14"/>
      <c r="K17" s="14"/>
      <c r="M17" s="14"/>
      <c r="N17" s="14"/>
    </row>
    <row r="18" spans="1:14" x14ac:dyDescent="0.25">
      <c r="H18" s="22" t="s">
        <v>23</v>
      </c>
      <c r="I18" s="28">
        <v>2.262</v>
      </c>
      <c r="J18" s="14"/>
      <c r="K18" s="14"/>
      <c r="M18" s="14"/>
      <c r="N18" s="14"/>
    </row>
    <row r="19" spans="1:14" x14ac:dyDescent="0.25">
      <c r="F19" s="14"/>
    </row>
    <row r="20" spans="1:14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4" x14ac:dyDescent="0.25">
      <c r="A21" s="25"/>
      <c r="B21" s="27" t="s">
        <v>25</v>
      </c>
      <c r="C21" s="9"/>
      <c r="D21" s="23"/>
      <c r="E21" s="23"/>
      <c r="F21" s="14"/>
    </row>
    <row r="22" spans="1:14" x14ac:dyDescent="0.25">
      <c r="A22" s="25"/>
      <c r="B22" s="13" t="s">
        <v>3</v>
      </c>
      <c r="C22" s="21">
        <v>7.292616E-3</v>
      </c>
      <c r="D22" s="15">
        <v>-6.9897121104406379E-4</v>
      </c>
      <c r="E22" s="15">
        <v>1.5284203211044064E-2</v>
      </c>
      <c r="F22" s="14"/>
    </row>
    <row r="23" spans="1:14" x14ac:dyDescent="0.25">
      <c r="A23" s="25"/>
      <c r="B23" s="13" t="s">
        <v>4</v>
      </c>
      <c r="C23" s="21">
        <v>0.99499170000000003</v>
      </c>
      <c r="D23" s="15">
        <v>0.98727182064671715</v>
      </c>
      <c r="E23" s="15">
        <v>1.0027115793532828</v>
      </c>
      <c r="F23" s="14"/>
    </row>
    <row r="24" spans="1:14" x14ac:dyDescent="0.25">
      <c r="B24" s="13" t="s">
        <v>11</v>
      </c>
      <c r="C24" s="21">
        <v>0.99168049999999996</v>
      </c>
      <c r="D24" s="15">
        <v>0.98069607047153462</v>
      </c>
      <c r="E24" s="15">
        <v>1.0026649295284653</v>
      </c>
    </row>
    <row r="25" spans="1:14" x14ac:dyDescent="0.25">
      <c r="B25" s="8" t="s">
        <v>19</v>
      </c>
      <c r="C25" s="19">
        <v>0.99333329999999997</v>
      </c>
      <c r="D25" s="20">
        <v>0.98620796000218758</v>
      </c>
      <c r="E25" s="20">
        <v>1.0004586399978124</v>
      </c>
    </row>
    <row r="26" spans="1:14" x14ac:dyDescent="0.25">
      <c r="B26" s="26" t="s">
        <v>26</v>
      </c>
    </row>
    <row r="27" spans="1:14" x14ac:dyDescent="0.25">
      <c r="A27" s="25"/>
      <c r="B27" s="17" t="s">
        <v>3</v>
      </c>
      <c r="C27" s="18">
        <v>1.454545E-2</v>
      </c>
      <c r="D27" s="11">
        <v>6.5538627889559359E-3</v>
      </c>
      <c r="E27" s="11">
        <v>2.2537037211044064E-2</v>
      </c>
      <c r="F27" s="14"/>
    </row>
    <row r="28" spans="1:14" x14ac:dyDescent="0.25">
      <c r="A28" s="25"/>
      <c r="B28" s="13" t="s">
        <v>4</v>
      </c>
      <c r="C28" s="21">
        <v>0.98773010000000006</v>
      </c>
      <c r="D28" s="15">
        <v>0.98001022064671717</v>
      </c>
      <c r="E28" s="15">
        <v>0.99544997935328294</v>
      </c>
      <c r="F28" s="14"/>
    </row>
    <row r="29" spans="1:14" x14ac:dyDescent="0.25">
      <c r="A29" s="25"/>
      <c r="B29" s="13" t="s">
        <v>11</v>
      </c>
      <c r="C29" s="21">
        <v>0.98773010000000006</v>
      </c>
      <c r="D29" s="15">
        <v>0.97674567047153471</v>
      </c>
      <c r="E29" s="15">
        <v>0.9987145295284654</v>
      </c>
      <c r="F29" s="14"/>
    </row>
    <row r="30" spans="1:14" x14ac:dyDescent="0.25">
      <c r="A30" s="25"/>
      <c r="B30" s="8" t="s">
        <v>19</v>
      </c>
      <c r="C30" s="19">
        <v>0.98773010000000006</v>
      </c>
      <c r="D30" s="20">
        <v>0.98060476000218766</v>
      </c>
      <c r="E30" s="20">
        <v>0.99485543999781245</v>
      </c>
      <c r="F30" s="14"/>
    </row>
    <row r="31" spans="1:14" x14ac:dyDescent="0.25">
      <c r="F31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ADF6-75BF-4875-A78E-082AE315158A}">
  <dimension ref="A2:Q31"/>
  <sheetViews>
    <sheetView topLeftCell="A4" workbookViewId="0">
      <selection activeCell="A4"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6" x14ac:dyDescent="0.25">
      <c r="B3" s="5" t="s">
        <v>12</v>
      </c>
      <c r="H3" s="31" t="s">
        <v>20</v>
      </c>
      <c r="I3" s="14"/>
      <c r="J3" s="14"/>
      <c r="K3" s="14"/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32" t="s">
        <v>17</v>
      </c>
      <c r="I4" s="13" t="s">
        <v>18</v>
      </c>
      <c r="J4" s="33" t="s">
        <v>15</v>
      </c>
      <c r="K4" s="33" t="s">
        <v>16</v>
      </c>
      <c r="M4" s="31" t="s">
        <v>22</v>
      </c>
      <c r="N4" s="14"/>
      <c r="O4" s="14"/>
      <c r="P4" s="14"/>
    </row>
    <row r="5" spans="2:16" x14ac:dyDescent="0.25">
      <c r="B5" s="3">
        <v>1</v>
      </c>
      <c r="C5" s="4">
        <v>1.8181817999999999E-2</v>
      </c>
      <c r="D5" s="4">
        <v>1</v>
      </c>
      <c r="E5" s="4">
        <v>0.96610169999999995</v>
      </c>
      <c r="F5" s="4">
        <v>0.98275860000000004</v>
      </c>
      <c r="H5" s="13" t="s">
        <v>3</v>
      </c>
      <c r="I5" s="21">
        <v>2.9174311800000002E-2</v>
      </c>
      <c r="J5" s="6">
        <v>1.90391E-2</v>
      </c>
      <c r="K5" s="6">
        <v>3.9309530000000002E-2</v>
      </c>
      <c r="M5" s="32" t="s">
        <v>17</v>
      </c>
      <c r="N5" s="13" t="s">
        <v>18</v>
      </c>
      <c r="O5" s="33" t="s">
        <v>15</v>
      </c>
      <c r="P5" s="33" t="s">
        <v>16</v>
      </c>
    </row>
    <row r="6" spans="2:16" x14ac:dyDescent="0.25">
      <c r="B6" s="3">
        <v>2</v>
      </c>
      <c r="C6" s="4">
        <v>3.6363635999999998E-2</v>
      </c>
      <c r="D6" s="4">
        <v>0.95522390000000001</v>
      </c>
      <c r="E6" s="4">
        <v>0.98461540000000003</v>
      </c>
      <c r="F6" s="4">
        <v>0.96969700000000003</v>
      </c>
      <c r="H6" s="13" t="s">
        <v>4</v>
      </c>
      <c r="I6" s="15">
        <v>0.96127172999999999</v>
      </c>
      <c r="J6" s="6">
        <v>0.94645639999999998</v>
      </c>
      <c r="K6" s="6">
        <v>0.97608711000000004</v>
      </c>
      <c r="M6" s="13" t="s">
        <v>3</v>
      </c>
      <c r="N6" s="21">
        <v>3.6363640000000003E-2</v>
      </c>
      <c r="O6" s="15">
        <f>N6-(($I$18*$C$16)/SQRT(10))</f>
        <v>2.6229127700447837E-2</v>
      </c>
      <c r="P6" s="15">
        <f>N6+(($I$18*$C$16)/SQRT(10))</f>
        <v>4.6498152299552169E-2</v>
      </c>
    </row>
    <row r="7" spans="2:16" x14ac:dyDescent="0.25">
      <c r="B7" s="3">
        <v>3</v>
      </c>
      <c r="C7" s="4">
        <v>3.6363635999999998E-2</v>
      </c>
      <c r="D7" s="4">
        <v>0.94444439999999996</v>
      </c>
      <c r="E7" s="4">
        <v>0.98076920000000001</v>
      </c>
      <c r="F7" s="4">
        <v>0.96226420000000001</v>
      </c>
      <c r="H7" s="13" t="s">
        <v>11</v>
      </c>
      <c r="I7" s="15">
        <v>0.98467369999999987</v>
      </c>
      <c r="J7" s="6">
        <v>0.97380869999999997</v>
      </c>
      <c r="K7" s="6">
        <v>0.9955387</v>
      </c>
      <c r="M7" s="13" t="s">
        <v>4</v>
      </c>
      <c r="N7" s="21">
        <v>0.95705519999999999</v>
      </c>
      <c r="O7" s="15">
        <f>N7-(($I$18*$D$16)/SQRT(10))</f>
        <v>0.9422408668501755</v>
      </c>
      <c r="P7" s="15">
        <f>N7+(($I$18*$D$16)/SQRT(10))</f>
        <v>0.97186953314982449</v>
      </c>
    </row>
    <row r="8" spans="2:16" x14ac:dyDescent="0.25">
      <c r="B8" s="3">
        <v>4</v>
      </c>
      <c r="C8" s="4">
        <v>1.8181817999999999E-2</v>
      </c>
      <c r="D8" s="4">
        <v>0.96825399999999995</v>
      </c>
      <c r="E8" s="4">
        <v>1</v>
      </c>
      <c r="F8" s="4">
        <v>0.98387100000000005</v>
      </c>
      <c r="H8" s="13" t="s">
        <v>19</v>
      </c>
      <c r="I8" s="15">
        <v>0.97270444</v>
      </c>
      <c r="J8" s="6">
        <v>0.96276459999999997</v>
      </c>
      <c r="K8" s="6">
        <v>0.98264428000000004</v>
      </c>
      <c r="M8" s="13" t="s">
        <v>11</v>
      </c>
      <c r="N8" s="21">
        <v>0.98113209999999995</v>
      </c>
      <c r="O8" s="15">
        <f>N8-(($I$18*$E$16)/SQRT(10))</f>
        <v>0.97026785908785806</v>
      </c>
      <c r="P8" s="15">
        <f>N8+(($I$18*$E$16)/SQRT(10))</f>
        <v>0.99199634091214184</v>
      </c>
    </row>
    <row r="9" spans="2:16" x14ac:dyDescent="0.25">
      <c r="B9" s="3">
        <v>5</v>
      </c>
      <c r="C9" s="4">
        <v>1.8181817999999999E-2</v>
      </c>
      <c r="D9" s="4">
        <v>0.96551719999999996</v>
      </c>
      <c r="E9" s="4">
        <v>1</v>
      </c>
      <c r="F9" s="4">
        <v>0.98245610000000005</v>
      </c>
      <c r="H9" s="14"/>
      <c r="I9" s="14"/>
      <c r="J9" s="14"/>
      <c r="K9" s="14"/>
      <c r="M9" s="13" t="s">
        <v>19</v>
      </c>
      <c r="N9" s="21">
        <v>0.96894409999999997</v>
      </c>
      <c r="O9" s="15">
        <f>N9-(($I$18*$F$16)/SQRT(10))</f>
        <v>0.95900494656893487</v>
      </c>
      <c r="P9" s="15">
        <f>N9+(($I$18*$F$16)/SQRT(10))</f>
        <v>0.97888325343106508</v>
      </c>
    </row>
    <row r="10" spans="2:16" x14ac:dyDescent="0.25">
      <c r="B10" s="3">
        <v>6</v>
      </c>
      <c r="C10" s="4">
        <v>4.5454544999999999E-2</v>
      </c>
      <c r="D10" s="4">
        <v>0.95161289999999998</v>
      </c>
      <c r="E10" s="4">
        <v>0.96721310000000005</v>
      </c>
      <c r="F10" s="4">
        <v>0.95934960000000002</v>
      </c>
      <c r="H10" s="31" t="s">
        <v>21</v>
      </c>
      <c r="I10" s="14"/>
      <c r="J10" s="14"/>
      <c r="K10" s="14"/>
      <c r="M10" s="14"/>
      <c r="N10" s="14"/>
      <c r="O10" s="14"/>
      <c r="P10" s="14"/>
    </row>
    <row r="11" spans="2:16" x14ac:dyDescent="0.25">
      <c r="B11" s="3">
        <v>7</v>
      </c>
      <c r="C11" s="4">
        <v>2.7272727E-2</v>
      </c>
      <c r="D11" s="4">
        <v>0.97058820000000001</v>
      </c>
      <c r="E11" s="4">
        <v>0.98507460000000002</v>
      </c>
      <c r="F11" s="4">
        <v>0.97777780000000003</v>
      </c>
      <c r="H11" s="32" t="s">
        <v>17</v>
      </c>
      <c r="I11" s="13" t="s">
        <v>18</v>
      </c>
      <c r="J11" s="33" t="s">
        <v>15</v>
      </c>
      <c r="K11" s="3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9.1743120000000004E-3</v>
      </c>
      <c r="D12" s="4">
        <v>0.9830508</v>
      </c>
      <c r="E12" s="4">
        <v>1</v>
      </c>
      <c r="F12" s="4">
        <v>0.99145300000000003</v>
      </c>
      <c r="H12" s="13" t="s">
        <v>3</v>
      </c>
      <c r="I12" s="21">
        <v>2.9170459999999999E-2</v>
      </c>
      <c r="J12" s="15">
        <f>I12-(($I$18*$C$16)/SQRT(10))</f>
        <v>1.9035947700447833E-2</v>
      </c>
      <c r="K12" s="15">
        <f>I12+(($I$18*$C$16)/SQRT(10))</f>
        <v>3.9304972299552168E-2</v>
      </c>
      <c r="M12" s="14"/>
      <c r="N12" s="14"/>
      <c r="O12" s="14"/>
      <c r="P12" s="14"/>
    </row>
    <row r="13" spans="2:16" x14ac:dyDescent="0.25">
      <c r="B13" s="3">
        <v>9</v>
      </c>
      <c r="C13" s="4">
        <v>2.7522936000000001E-2</v>
      </c>
      <c r="D13" s="4">
        <v>0.94545449999999998</v>
      </c>
      <c r="E13" s="4">
        <v>1</v>
      </c>
      <c r="F13" s="4">
        <v>0.97196260000000001</v>
      </c>
      <c r="H13" s="13" t="s">
        <v>4</v>
      </c>
      <c r="I13" s="21">
        <v>0.966611</v>
      </c>
      <c r="J13" s="15">
        <f>I13-(($I$18*$D$16)/SQRT(10))</f>
        <v>0.9517966668501755</v>
      </c>
      <c r="K13" s="15">
        <f>I13+(($I$18*$D$16)/SQRT(10))</f>
        <v>0.9814253331498245</v>
      </c>
      <c r="M13" s="14"/>
      <c r="N13" s="14"/>
      <c r="O13" s="14"/>
      <c r="P13" s="14"/>
    </row>
    <row r="14" spans="2:16" x14ac:dyDescent="0.25">
      <c r="B14" s="3">
        <v>10</v>
      </c>
      <c r="C14" s="4">
        <v>5.5045872000000003E-2</v>
      </c>
      <c r="D14" s="4">
        <v>0.92857140000000005</v>
      </c>
      <c r="E14" s="4">
        <v>0.96296300000000001</v>
      </c>
      <c r="F14" s="4">
        <v>0.94545449999999998</v>
      </c>
      <c r="H14" s="13" t="s">
        <v>11</v>
      </c>
      <c r="I14" s="21">
        <v>0.97969539999999999</v>
      </c>
      <c r="J14" s="15">
        <f>I14-(($I$18*$E$16)/SQRT(10))</f>
        <v>0.96883115908785811</v>
      </c>
      <c r="K14" s="15">
        <f>I14+(($I$18*$E$16)/SQRT(10))</f>
        <v>0.99055964091214188</v>
      </c>
      <c r="M14" s="14"/>
      <c r="N14" s="14"/>
      <c r="O14" s="14"/>
      <c r="P14" s="14"/>
    </row>
    <row r="15" spans="2:16" x14ac:dyDescent="0.25">
      <c r="B15" s="10" t="s">
        <v>13</v>
      </c>
      <c r="C15" s="11">
        <f>AVERAGE(C5:C14)</f>
        <v>2.9174311800000002E-2</v>
      </c>
      <c r="D15" s="11">
        <f t="shared" ref="D15:F15" si="0">AVERAGE(D5:D14)</f>
        <v>0.96127172999999999</v>
      </c>
      <c r="E15" s="11">
        <f t="shared" si="0"/>
        <v>0.98467369999999987</v>
      </c>
      <c r="F15" s="11">
        <f t="shared" si="0"/>
        <v>0.97270444</v>
      </c>
      <c r="H15" s="13" t="s">
        <v>19</v>
      </c>
      <c r="I15" s="21">
        <v>0.97310920000000001</v>
      </c>
      <c r="J15" s="15">
        <f>I15-(($I$18*$F$16)/SQRT(10))</f>
        <v>0.9631700465689349</v>
      </c>
      <c r="K15" s="15">
        <f>I15+(($I$18*$F$16)/SQRT(10))</f>
        <v>0.98304835343106511</v>
      </c>
      <c r="M15" s="21"/>
      <c r="N15" s="15"/>
      <c r="O15" s="15"/>
      <c r="P15" s="14"/>
    </row>
    <row r="16" spans="2:16" x14ac:dyDescent="0.25">
      <c r="B16" s="7" t="s">
        <v>14</v>
      </c>
      <c r="C16" s="6">
        <f>_xlfn.STDEV.S(C5:C14)</f>
        <v>1.4168055632880408E-2</v>
      </c>
      <c r="D16" s="6">
        <f t="shared" ref="D16:F16" si="1">_xlfn.STDEV.S(D5:D14)</f>
        <v>2.0710448616260771E-2</v>
      </c>
      <c r="E16" s="6">
        <f t="shared" si="1"/>
        <v>1.518821676885663E-2</v>
      </c>
      <c r="F16" s="6">
        <f t="shared" si="1"/>
        <v>1.3894943791354083E-2</v>
      </c>
      <c r="H16" s="14"/>
      <c r="I16" s="14"/>
      <c r="J16" s="14"/>
      <c r="K16" s="14"/>
      <c r="M16" s="21"/>
      <c r="N16" s="15"/>
      <c r="O16" s="15"/>
      <c r="P16" s="14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H18" s="22" t="s">
        <v>23</v>
      </c>
      <c r="I18" s="28">
        <v>2.262</v>
      </c>
      <c r="J18" s="14"/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2.9170459999999999E-2</v>
      </c>
      <c r="D22" s="15">
        <v>1.9035947700447833E-2</v>
      </c>
      <c r="E22" s="15">
        <v>3.9304972299552168E-2</v>
      </c>
      <c r="F22" s="14"/>
    </row>
    <row r="23" spans="1:11" x14ac:dyDescent="0.25">
      <c r="A23" s="25"/>
      <c r="B23" s="13" t="s">
        <v>4</v>
      </c>
      <c r="C23" s="21">
        <v>0.966611</v>
      </c>
      <c r="D23" s="15">
        <v>0.9517966668501755</v>
      </c>
      <c r="E23" s="15">
        <v>0.9814253331498245</v>
      </c>
      <c r="F23" s="14"/>
    </row>
    <row r="24" spans="1:11" x14ac:dyDescent="0.25">
      <c r="B24" s="13" t="s">
        <v>11</v>
      </c>
      <c r="C24" s="21">
        <v>0.97969539999999999</v>
      </c>
      <c r="D24" s="15">
        <v>0.96883115908785811</v>
      </c>
      <c r="E24" s="15">
        <v>0.99055964091214188</v>
      </c>
    </row>
    <row r="25" spans="1:11" x14ac:dyDescent="0.25">
      <c r="B25" s="8" t="s">
        <v>19</v>
      </c>
      <c r="C25" s="19">
        <v>0.97310920000000001</v>
      </c>
      <c r="D25" s="20">
        <v>0.9631700465689349</v>
      </c>
      <c r="E25" s="20">
        <v>0.98304835343106511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3.6363640000000003E-2</v>
      </c>
      <c r="D27" s="11">
        <v>2.6229127700447837E-2</v>
      </c>
      <c r="E27" s="11">
        <v>4.6498152299552169E-2</v>
      </c>
      <c r="F27" s="14"/>
    </row>
    <row r="28" spans="1:11" x14ac:dyDescent="0.25">
      <c r="A28" s="25"/>
      <c r="B28" s="13" t="s">
        <v>4</v>
      </c>
      <c r="C28" s="21">
        <v>0.95705519999999999</v>
      </c>
      <c r="D28" s="15">
        <v>0.9422408668501755</v>
      </c>
      <c r="E28" s="15">
        <v>0.97186953314982449</v>
      </c>
      <c r="F28" s="14"/>
    </row>
    <row r="29" spans="1:11" x14ac:dyDescent="0.25">
      <c r="A29" s="25"/>
      <c r="B29" s="13" t="s">
        <v>11</v>
      </c>
      <c r="C29" s="21">
        <v>0.98113209999999995</v>
      </c>
      <c r="D29" s="15">
        <v>0.97026785908785806</v>
      </c>
      <c r="E29" s="15">
        <v>0.99199634091214184</v>
      </c>
      <c r="F29" s="14"/>
    </row>
    <row r="30" spans="1:11" x14ac:dyDescent="0.25">
      <c r="A30" s="25"/>
      <c r="B30" s="8" t="s">
        <v>19</v>
      </c>
      <c r="C30" s="19">
        <v>0.96894409999999997</v>
      </c>
      <c r="D30" s="20">
        <v>0.95900494656893487</v>
      </c>
      <c r="E30" s="20">
        <v>0.97888325343106508</v>
      </c>
      <c r="F30" s="14"/>
    </row>
    <row r="31" spans="1:11" x14ac:dyDescent="0.25">
      <c r="F31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5960-608E-4FA2-B21D-60C4659FD31D}">
  <dimension ref="A2:Q49"/>
  <sheetViews>
    <sheetView tabSelected="1" workbookViewId="0">
      <selection activeCell="M13" sqref="M13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6" x14ac:dyDescent="0.25">
      <c r="B3" s="5" t="s">
        <v>56</v>
      </c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14"/>
      <c r="N4" s="14"/>
      <c r="O4" s="14"/>
      <c r="P4" s="14"/>
    </row>
    <row r="5" spans="2:16" x14ac:dyDescent="0.25">
      <c r="B5" s="3">
        <v>1</v>
      </c>
      <c r="C5" s="6">
        <v>1.4492753623188401E-2</v>
      </c>
      <c r="D5" s="6">
        <v>0.97058823529411797</v>
      </c>
      <c r="E5" s="6">
        <v>1</v>
      </c>
      <c r="F5" s="6">
        <v>0.98507462686567204</v>
      </c>
      <c r="H5" s="31" t="s">
        <v>58</v>
      </c>
      <c r="I5" s="14"/>
      <c r="J5" s="14"/>
      <c r="K5" s="14"/>
      <c r="M5" s="14"/>
      <c r="N5" s="14"/>
      <c r="O5" s="14"/>
      <c r="P5" s="14"/>
    </row>
    <row r="6" spans="2:16" x14ac:dyDescent="0.25">
      <c r="B6" s="3">
        <v>2</v>
      </c>
      <c r="C6" s="6">
        <v>2.1739130434782601E-2</v>
      </c>
      <c r="D6" s="6">
        <v>0.95833333333333304</v>
      </c>
      <c r="E6" s="6">
        <v>1</v>
      </c>
      <c r="F6" s="6">
        <v>0.97872340425531901</v>
      </c>
      <c r="H6" s="24" t="s">
        <v>17</v>
      </c>
      <c r="I6" s="9" t="s">
        <v>18</v>
      </c>
      <c r="J6" s="23" t="s">
        <v>15</v>
      </c>
      <c r="K6" s="23" t="s">
        <v>16</v>
      </c>
      <c r="M6" s="14"/>
      <c r="N6" s="14"/>
      <c r="O6" s="14"/>
      <c r="P6" s="14"/>
    </row>
    <row r="7" spans="2:16" x14ac:dyDescent="0.25">
      <c r="B7" s="3">
        <v>3</v>
      </c>
      <c r="C7" s="6">
        <v>1.4598540145985399E-2</v>
      </c>
      <c r="D7" s="6">
        <v>0.98876404494381998</v>
      </c>
      <c r="E7" s="6">
        <v>0.98876404494381998</v>
      </c>
      <c r="F7" s="6">
        <v>0.98876404494381998</v>
      </c>
      <c r="H7" s="13" t="s">
        <v>3</v>
      </c>
      <c r="I7" s="14">
        <v>2.4791071617475933E-2</v>
      </c>
      <c r="J7" s="15">
        <f>I7-(($I$13*$C$16)/SQRT(10))</f>
        <v>1.4875559460369791E-2</v>
      </c>
      <c r="K7" s="15">
        <f>I7+(($I$13*$C$16)/SQRT(10))</f>
        <v>3.4706583774582078E-2</v>
      </c>
      <c r="M7" s="14"/>
      <c r="N7" s="14"/>
      <c r="O7" s="14"/>
      <c r="P7" s="14"/>
    </row>
    <row r="8" spans="2:16" x14ac:dyDescent="0.25">
      <c r="B8" s="3">
        <v>4</v>
      </c>
      <c r="C8" s="6">
        <v>7.2992700729926901E-3</v>
      </c>
      <c r="D8" s="6">
        <v>0.98684210526315796</v>
      </c>
      <c r="E8" s="6">
        <v>1</v>
      </c>
      <c r="F8" s="6">
        <v>0.99337748344370902</v>
      </c>
      <c r="H8" s="13" t="s">
        <v>4</v>
      </c>
      <c r="I8" s="14">
        <v>0.9673473735417859</v>
      </c>
      <c r="J8" s="15">
        <f>I8-(($I$13*$D$16)/SQRT(10))</f>
        <v>0.95628302120457986</v>
      </c>
      <c r="K8" s="15">
        <f>I8+(($I$13*$D$16)/SQRT(10))</f>
        <v>0.97841172587899194</v>
      </c>
      <c r="M8" s="21"/>
      <c r="N8" s="15"/>
      <c r="O8" s="15"/>
      <c r="P8" s="14"/>
    </row>
    <row r="9" spans="2:16" x14ac:dyDescent="0.25">
      <c r="B9" s="3">
        <v>5</v>
      </c>
      <c r="C9" s="6">
        <v>1.4598540145985399E-2</v>
      </c>
      <c r="D9" s="6">
        <v>0.984375</v>
      </c>
      <c r="E9" s="6">
        <v>0.984375</v>
      </c>
      <c r="F9" s="6">
        <v>0.984375</v>
      </c>
      <c r="H9" s="13" t="s">
        <v>11</v>
      </c>
      <c r="I9" s="14">
        <v>0.98795539793386311</v>
      </c>
      <c r="J9" s="15">
        <f>I9-(($I$13*$E$16)/SQRT(10))</f>
        <v>0.97794591425479416</v>
      </c>
      <c r="K9" s="15">
        <f>I9+(($I$13*$E$16)/SQRT(10))</f>
        <v>0.99796488161293206</v>
      </c>
      <c r="M9" s="21"/>
      <c r="N9" s="15"/>
      <c r="O9" s="15"/>
      <c r="P9" s="14"/>
    </row>
    <row r="10" spans="2:16" x14ac:dyDescent="0.25">
      <c r="B10" s="3">
        <v>6</v>
      </c>
      <c r="C10" s="6">
        <v>3.6496350364963501E-2</v>
      </c>
      <c r="D10" s="6">
        <v>0.95180722891566305</v>
      </c>
      <c r="E10" s="6">
        <v>0.98750000000000004</v>
      </c>
      <c r="F10" s="6">
        <v>0.96932515337423297</v>
      </c>
      <c r="H10" s="8" t="s">
        <v>19</v>
      </c>
      <c r="I10" s="36">
        <v>0.97748119889238994</v>
      </c>
      <c r="J10" s="20">
        <f>I10-(($I$13*$F$16)/SQRT(10))</f>
        <v>0.96867054853982204</v>
      </c>
      <c r="K10" s="20">
        <f>I10+(($I$13*$F$16)/SQRT(10))</f>
        <v>0.98629184924495783</v>
      </c>
    </row>
    <row r="11" spans="2:16" x14ac:dyDescent="0.25">
      <c r="B11" s="3">
        <v>7</v>
      </c>
      <c r="C11" s="6">
        <v>4.3795620437956199E-2</v>
      </c>
      <c r="D11" s="6">
        <v>0.95348837209302295</v>
      </c>
      <c r="E11" s="6">
        <v>0.97619047619047605</v>
      </c>
      <c r="F11" s="6">
        <v>0.96470588235294097</v>
      </c>
      <c r="H11" s="14"/>
      <c r="I11" s="14"/>
      <c r="J11" s="14"/>
      <c r="K11" s="14"/>
    </row>
    <row r="12" spans="2:16" x14ac:dyDescent="0.25">
      <c r="B12" s="3">
        <v>8</v>
      </c>
      <c r="C12" s="6">
        <v>3.6496350364963501E-2</v>
      </c>
      <c r="D12" s="6">
        <v>0.949367088607595</v>
      </c>
      <c r="E12" s="6">
        <v>0.98684210526315796</v>
      </c>
      <c r="F12" s="6">
        <v>0.967741935483871</v>
      </c>
      <c r="H12" s="14"/>
      <c r="I12" s="14"/>
      <c r="J12" s="14"/>
      <c r="K12" s="14"/>
    </row>
    <row r="13" spans="2:16" x14ac:dyDescent="0.25">
      <c r="B13" s="3">
        <v>9</v>
      </c>
      <c r="C13" s="6">
        <v>4.3795620437956199E-2</v>
      </c>
      <c r="D13" s="6">
        <v>0.95588235294117696</v>
      </c>
      <c r="E13" s="6">
        <v>0.95588235294117696</v>
      </c>
      <c r="F13" s="6">
        <v>0.95588235294117696</v>
      </c>
      <c r="H13" s="22" t="s">
        <v>23</v>
      </c>
      <c r="I13" s="28">
        <v>2.262</v>
      </c>
      <c r="J13" s="14"/>
      <c r="K13" s="14"/>
    </row>
    <row r="14" spans="2:16" x14ac:dyDescent="0.25">
      <c r="B14" s="3">
        <v>10</v>
      </c>
      <c r="C14" s="6">
        <v>1.4598540145985399E-2</v>
      </c>
      <c r="D14" s="6">
        <v>0.97402597402597402</v>
      </c>
      <c r="E14" s="6">
        <v>1</v>
      </c>
      <c r="F14" s="6">
        <v>0.98684210526315796</v>
      </c>
    </row>
    <row r="15" spans="2:16" x14ac:dyDescent="0.25">
      <c r="B15" s="10" t="s">
        <v>13</v>
      </c>
      <c r="C15" s="11">
        <f>AVERAGE(C5:C14)</f>
        <v>2.4791071617475933E-2</v>
      </c>
      <c r="D15" s="11">
        <f t="shared" ref="D15:F15" si="0">AVERAGE(D5:D14)</f>
        <v>0.9673473735417859</v>
      </c>
      <c r="E15" s="11">
        <f t="shared" si="0"/>
        <v>0.98795539793386311</v>
      </c>
      <c r="F15" s="11">
        <f t="shared" si="0"/>
        <v>0.97748119889238994</v>
      </c>
    </row>
    <row r="16" spans="2:16" x14ac:dyDescent="0.25">
      <c r="B16" s="7" t="s">
        <v>55</v>
      </c>
      <c r="C16" s="6">
        <f>_xlfn.STDEV.S(C5:C14)</f>
        <v>1.3861893273008279E-2</v>
      </c>
      <c r="D16" s="6">
        <f t="shared" ref="D16:F16" si="1">_xlfn.STDEV.S(D5:D14)</f>
        <v>1.5467972687965743E-2</v>
      </c>
      <c r="E16" s="6">
        <f t="shared" si="1"/>
        <v>1.3993265529681624E-2</v>
      </c>
      <c r="F16" s="6">
        <f t="shared" si="1"/>
        <v>1.2317295659363492E-2</v>
      </c>
    </row>
    <row r="17" spans="1:17" x14ac:dyDescent="0.25">
      <c r="B17" s="12"/>
      <c r="C17" s="12"/>
      <c r="D17" s="12"/>
      <c r="E17" s="12"/>
      <c r="F17" s="12"/>
    </row>
    <row r="18" spans="1:17" x14ac:dyDescent="0.25">
      <c r="F18" s="14"/>
      <c r="G18"/>
      <c r="L18"/>
      <c r="Q18"/>
    </row>
    <row r="19" spans="1:17" x14ac:dyDescent="0.25">
      <c r="F19" s="14"/>
      <c r="G19"/>
      <c r="L19"/>
      <c r="Q19"/>
    </row>
    <row r="20" spans="1:17" x14ac:dyDescent="0.25">
      <c r="A20" s="25"/>
      <c r="F20" s="14"/>
      <c r="G20"/>
      <c r="L20"/>
      <c r="Q20"/>
    </row>
    <row r="21" spans="1:17" x14ac:dyDescent="0.25">
      <c r="A21" s="25"/>
      <c r="F21" s="14"/>
      <c r="G21"/>
      <c r="L21"/>
      <c r="Q21"/>
    </row>
    <row r="22" spans="1:17" x14ac:dyDescent="0.25">
      <c r="A22" s="25"/>
      <c r="F22" s="14"/>
      <c r="G22"/>
      <c r="L22"/>
      <c r="Q22"/>
    </row>
    <row r="23" spans="1:17" x14ac:dyDescent="0.25">
      <c r="A23" s="25"/>
      <c r="F23" s="14"/>
      <c r="G23"/>
      <c r="L23"/>
      <c r="Q23"/>
    </row>
    <row r="24" spans="1:17" x14ac:dyDescent="0.25">
      <c r="F24" s="14"/>
      <c r="G24"/>
      <c r="L24"/>
      <c r="Q24"/>
    </row>
    <row r="25" spans="1:17" x14ac:dyDescent="0.25">
      <c r="F25" s="14"/>
      <c r="G25"/>
      <c r="L25"/>
      <c r="Q25"/>
    </row>
    <row r="26" spans="1:17" x14ac:dyDescent="0.25">
      <c r="F26" s="14"/>
      <c r="G26"/>
      <c r="L26"/>
      <c r="Q26"/>
    </row>
    <row r="27" spans="1:17" x14ac:dyDescent="0.25">
      <c r="A27" s="25"/>
      <c r="F27" s="14"/>
      <c r="G27"/>
      <c r="L27"/>
      <c r="Q27"/>
    </row>
    <row r="28" spans="1:17" x14ac:dyDescent="0.25">
      <c r="A28" s="25"/>
      <c r="F28" s="14"/>
      <c r="G28"/>
      <c r="L28"/>
      <c r="Q28"/>
    </row>
    <row r="29" spans="1:17" x14ac:dyDescent="0.25">
      <c r="A29" s="25"/>
      <c r="F29" s="14"/>
      <c r="G29"/>
      <c r="L29"/>
      <c r="Q29"/>
    </row>
    <row r="30" spans="1:17" x14ac:dyDescent="0.25">
      <c r="A30" s="25"/>
      <c r="F30" s="14"/>
      <c r="G30"/>
      <c r="L30"/>
      <c r="Q30"/>
    </row>
    <row r="31" spans="1:17" x14ac:dyDescent="0.25">
      <c r="F31" s="14"/>
      <c r="G31"/>
      <c r="L31"/>
      <c r="Q31"/>
    </row>
    <row r="32" spans="1:17" x14ac:dyDescent="0.25">
      <c r="F32" s="14"/>
      <c r="G32"/>
      <c r="L32"/>
      <c r="Q32"/>
    </row>
    <row r="33" spans="6:17" x14ac:dyDescent="0.25">
      <c r="F33" s="14"/>
      <c r="G33"/>
      <c r="L33"/>
      <c r="Q33"/>
    </row>
    <row r="34" spans="6:17" x14ac:dyDescent="0.25">
      <c r="F34" s="14"/>
      <c r="G34"/>
      <c r="L34"/>
      <c r="Q34"/>
    </row>
    <row r="35" spans="6:17" x14ac:dyDescent="0.25">
      <c r="F35" s="14"/>
      <c r="G35"/>
      <c r="L35"/>
      <c r="Q35"/>
    </row>
    <row r="36" spans="6:17" x14ac:dyDescent="0.25">
      <c r="F36" s="14"/>
      <c r="G36"/>
      <c r="L36"/>
      <c r="Q36"/>
    </row>
    <row r="37" spans="6:17" x14ac:dyDescent="0.25">
      <c r="F37" s="14"/>
      <c r="G37"/>
      <c r="L37"/>
      <c r="Q37"/>
    </row>
    <row r="38" spans="6:17" x14ac:dyDescent="0.25">
      <c r="F38" s="14"/>
      <c r="G38"/>
      <c r="L38"/>
      <c r="Q38"/>
    </row>
    <row r="39" spans="6:17" x14ac:dyDescent="0.25">
      <c r="F39" s="14"/>
      <c r="G39"/>
      <c r="L39"/>
      <c r="Q39"/>
    </row>
    <row r="40" spans="6:17" x14ac:dyDescent="0.25">
      <c r="F40" s="14"/>
      <c r="G40"/>
      <c r="L40"/>
      <c r="Q40"/>
    </row>
    <row r="41" spans="6:17" x14ac:dyDescent="0.25">
      <c r="F41" s="14"/>
      <c r="G41"/>
      <c r="L41"/>
      <c r="Q41"/>
    </row>
    <row r="42" spans="6:17" x14ac:dyDescent="0.25">
      <c r="F42" s="14"/>
      <c r="G42"/>
      <c r="L42"/>
      <c r="Q42"/>
    </row>
    <row r="43" spans="6:17" x14ac:dyDescent="0.25">
      <c r="F43" s="14"/>
      <c r="G43"/>
      <c r="L43"/>
      <c r="Q43"/>
    </row>
    <row r="44" spans="6:17" x14ac:dyDescent="0.25">
      <c r="F44" s="14"/>
      <c r="G44"/>
      <c r="L44"/>
      <c r="Q44"/>
    </row>
    <row r="45" spans="6:17" x14ac:dyDescent="0.25">
      <c r="F45" s="14"/>
      <c r="G45"/>
      <c r="L45"/>
      <c r="Q45"/>
    </row>
    <row r="46" spans="6:17" x14ac:dyDescent="0.25">
      <c r="F46" s="14"/>
      <c r="G46"/>
      <c r="L46"/>
      <c r="Q46"/>
    </row>
    <row r="47" spans="6:17" x14ac:dyDescent="0.25">
      <c r="F47" s="14"/>
      <c r="G47"/>
      <c r="L47"/>
      <c r="Q47"/>
    </row>
    <row r="48" spans="6:17" x14ac:dyDescent="0.25">
      <c r="F48" s="14"/>
      <c r="G48"/>
      <c r="L48"/>
      <c r="Q48"/>
    </row>
    <row r="49" spans="6:17" x14ac:dyDescent="0.25">
      <c r="F49" s="14"/>
      <c r="G49"/>
      <c r="L49"/>
      <c r="Q4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7D0E-F70D-42FE-80A7-6D4B5C34882C}">
  <dimension ref="A1:E7"/>
  <sheetViews>
    <sheetView workbookViewId="0">
      <selection activeCell="E7" sqref="B2:E7"/>
    </sheetView>
  </sheetViews>
  <sheetFormatPr defaultRowHeight="15" x14ac:dyDescent="0.25"/>
  <sheetData>
    <row r="1" spans="1:5" x14ac:dyDescent="0.25">
      <c r="A1" s="3"/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25">
      <c r="A2" s="2" t="s">
        <v>40</v>
      </c>
      <c r="B2" s="4">
        <v>0.134545454545455</v>
      </c>
      <c r="C2" s="4">
        <v>0.91411042944785303</v>
      </c>
      <c r="D2" s="4">
        <v>0.86627906976744196</v>
      </c>
      <c r="E2" s="4">
        <v>0.88955223880597001</v>
      </c>
    </row>
    <row r="3" spans="1:5" x14ac:dyDescent="0.25">
      <c r="A3" s="2" t="s">
        <v>41</v>
      </c>
      <c r="B3" s="4">
        <v>0</v>
      </c>
      <c r="C3" s="4">
        <v>1</v>
      </c>
      <c r="D3" s="4">
        <v>1</v>
      </c>
      <c r="E3" s="4">
        <v>1</v>
      </c>
    </row>
    <row r="4" spans="1:5" x14ac:dyDescent="0.25">
      <c r="A4" s="2" t="s">
        <v>42</v>
      </c>
      <c r="B4" s="4">
        <v>5.0909090909090897E-2</v>
      </c>
      <c r="C4" s="4">
        <v>0.92638036809815905</v>
      </c>
      <c r="D4" s="4">
        <v>0.986928104575163</v>
      </c>
      <c r="E4" s="4">
        <v>0.955696202531646</v>
      </c>
    </row>
    <row r="5" spans="1:5" x14ac:dyDescent="0.25">
      <c r="A5" s="2" t="s">
        <v>43</v>
      </c>
      <c r="B5" s="4">
        <v>1.45454545454545E-2</v>
      </c>
      <c r="C5" s="4">
        <v>0.98773006134969299</v>
      </c>
      <c r="D5" s="4">
        <v>0.98773006134969299</v>
      </c>
      <c r="E5" s="4">
        <v>0.98773006134969299</v>
      </c>
    </row>
    <row r="6" spans="1:5" x14ac:dyDescent="0.25">
      <c r="A6" s="2" t="s">
        <v>44</v>
      </c>
      <c r="B6" s="4">
        <v>3.2727272727272702E-2</v>
      </c>
      <c r="C6" s="4">
        <v>0.95705521472392596</v>
      </c>
      <c r="D6" s="4">
        <v>0.987341772151899</v>
      </c>
      <c r="E6" s="4">
        <v>0.97196261682243001</v>
      </c>
    </row>
    <row r="7" spans="1:5" x14ac:dyDescent="0.25">
      <c r="A7" s="2" t="s">
        <v>45</v>
      </c>
      <c r="B7" s="4">
        <v>1.45454545454545E-2</v>
      </c>
      <c r="C7" s="4">
        <v>0.98159509202453998</v>
      </c>
      <c r="D7" s="4">
        <v>0.99378881987577605</v>
      </c>
      <c r="E7" s="4">
        <v>0.98765432098765404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2-35DA-4179-8663-B4E3D8DD6E82}">
  <dimension ref="A1:E11"/>
  <sheetViews>
    <sheetView workbookViewId="0">
      <selection activeCell="B2" sqref="B2:E11"/>
    </sheetView>
  </sheetViews>
  <sheetFormatPr defaultRowHeight="15" x14ac:dyDescent="0.25"/>
  <cols>
    <col min="2" max="3" width="9.5703125" bestFit="1" customWidth="1"/>
  </cols>
  <sheetData>
    <row r="1" spans="1:5" x14ac:dyDescent="0.25">
      <c r="B1" s="34" t="s">
        <v>3</v>
      </c>
      <c r="C1" s="34" t="s">
        <v>4</v>
      </c>
      <c r="D1" t="s">
        <v>5</v>
      </c>
      <c r="E1" t="s">
        <v>6</v>
      </c>
    </row>
    <row r="2" spans="1:5" x14ac:dyDescent="0.25">
      <c r="A2">
        <v>1</v>
      </c>
      <c r="B2">
        <v>0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0</v>
      </c>
      <c r="C3">
        <v>1</v>
      </c>
      <c r="D3">
        <v>1</v>
      </c>
      <c r="E3">
        <v>1</v>
      </c>
    </row>
    <row r="4" spans="1:5" x14ac:dyDescent="0.25">
      <c r="A4">
        <v>3</v>
      </c>
      <c r="B4">
        <v>0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7.2992700729926901E-3</v>
      </c>
      <c r="C5">
        <v>0.98529411764705899</v>
      </c>
      <c r="D5">
        <v>1</v>
      </c>
      <c r="E5">
        <v>0.99259259259259303</v>
      </c>
    </row>
    <row r="6" spans="1:5" x14ac:dyDescent="0.25">
      <c r="A6">
        <v>5</v>
      </c>
      <c r="B6">
        <v>0</v>
      </c>
      <c r="C6">
        <v>1</v>
      </c>
      <c r="D6">
        <v>1</v>
      </c>
      <c r="E6">
        <v>1</v>
      </c>
    </row>
    <row r="7" spans="1:5" x14ac:dyDescent="0.25">
      <c r="A7">
        <v>6</v>
      </c>
      <c r="B7">
        <v>0</v>
      </c>
      <c r="C7">
        <v>1</v>
      </c>
      <c r="D7">
        <v>1</v>
      </c>
      <c r="E7">
        <v>1</v>
      </c>
    </row>
    <row r="8" spans="1:5" x14ac:dyDescent="0.25">
      <c r="A8">
        <v>7</v>
      </c>
      <c r="B8">
        <v>7.2992700729926901E-3</v>
      </c>
      <c r="C8">
        <v>0.987179487179487</v>
      </c>
      <c r="D8">
        <v>1</v>
      </c>
      <c r="E8">
        <v>0.99354838709677396</v>
      </c>
    </row>
    <row r="9" spans="1:5" x14ac:dyDescent="0.25">
      <c r="A9">
        <v>8</v>
      </c>
      <c r="B9">
        <v>0</v>
      </c>
      <c r="C9">
        <v>1</v>
      </c>
      <c r="D9">
        <v>1</v>
      </c>
      <c r="E9">
        <v>1</v>
      </c>
    </row>
    <row r="10" spans="1:5" x14ac:dyDescent="0.25">
      <c r="A10">
        <v>9</v>
      </c>
      <c r="B10">
        <v>0</v>
      </c>
      <c r="C10">
        <v>1</v>
      </c>
      <c r="D10">
        <v>1</v>
      </c>
      <c r="E10">
        <v>1</v>
      </c>
    </row>
    <row r="11" spans="1:5" x14ac:dyDescent="0.25">
      <c r="A11">
        <v>10</v>
      </c>
      <c r="B11">
        <v>0</v>
      </c>
      <c r="C11">
        <v>1</v>
      </c>
      <c r="D11">
        <v>1</v>
      </c>
      <c r="E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6F3-C5DC-4911-8B13-A3635AD2C868}">
  <dimension ref="A2:Q31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12</v>
      </c>
      <c r="H3" s="5" t="s">
        <v>20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16" t="s">
        <v>17</v>
      </c>
      <c r="I4" s="17" t="s">
        <v>18</v>
      </c>
      <c r="J4" s="10" t="s">
        <v>15</v>
      </c>
      <c r="K4" s="10" t="s">
        <v>16</v>
      </c>
      <c r="M4" s="5" t="s">
        <v>22</v>
      </c>
    </row>
    <row r="5" spans="2:16" x14ac:dyDescent="0.25">
      <c r="B5" s="3">
        <v>1</v>
      </c>
      <c r="C5" s="4">
        <v>0.109090909090909</v>
      </c>
      <c r="D5" s="4">
        <v>0.89552238805970197</v>
      </c>
      <c r="E5" s="4">
        <v>0.92307692307692302</v>
      </c>
      <c r="F5" s="4">
        <v>0.90909090909090895</v>
      </c>
      <c r="H5" s="17" t="s">
        <v>3</v>
      </c>
      <c r="I5" s="18">
        <v>0.15955800000000001</v>
      </c>
      <c r="J5" s="11">
        <v>0.13872473147162501</v>
      </c>
      <c r="K5" s="11">
        <v>0.18039119846999299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0.145454545454546</v>
      </c>
      <c r="D6" s="4">
        <v>0.87037037037037002</v>
      </c>
      <c r="E6" s="4">
        <v>0.83928571428571397</v>
      </c>
      <c r="F6" s="4">
        <v>0.85454545454545505</v>
      </c>
      <c r="H6" s="13" t="s">
        <v>4</v>
      </c>
      <c r="I6" s="4">
        <v>0.88075210000000004</v>
      </c>
      <c r="J6" s="15">
        <v>0.85513957426825205</v>
      </c>
      <c r="K6" s="15">
        <v>0.90636456732231596</v>
      </c>
      <c r="M6" s="13" t="s">
        <v>3</v>
      </c>
      <c r="N6" s="21">
        <v>0.14545449999999999</v>
      </c>
      <c r="O6" s="15">
        <f>N6-(($I$18*$C$16)/SQRT(10))</f>
        <v>0.12462271388445784</v>
      </c>
      <c r="P6" s="15">
        <f>N6+(($I$18*$C$16)/SQRT(10))</f>
        <v>0.16628628611554214</v>
      </c>
    </row>
    <row r="7" spans="2:16" x14ac:dyDescent="0.25">
      <c r="B7" s="3">
        <v>3</v>
      </c>
      <c r="C7" s="4">
        <v>0.13636363636363599</v>
      </c>
      <c r="D7" s="4">
        <v>0.921875</v>
      </c>
      <c r="E7" s="4">
        <v>0.85507246376811596</v>
      </c>
      <c r="F7" s="4">
        <v>0.88721804511278202</v>
      </c>
      <c r="H7" s="13" t="s">
        <v>11</v>
      </c>
      <c r="I7" s="4">
        <v>0.83481609999999995</v>
      </c>
      <c r="J7" s="15">
        <v>0.79357943810047704</v>
      </c>
      <c r="K7" s="15">
        <v>0.87605271725213296</v>
      </c>
      <c r="M7" s="13" t="s">
        <v>4</v>
      </c>
      <c r="N7" s="21">
        <v>0.90184050000000004</v>
      </c>
      <c r="O7" s="15">
        <f>N7-(($I$18*$D$16)/SQRT(10))</f>
        <v>0.87622978289470288</v>
      </c>
      <c r="P7" s="15">
        <f>N7+(($I$18*$D$16)/SQRT(10))</f>
        <v>0.92745121710529721</v>
      </c>
    </row>
    <row r="8" spans="2:16" x14ac:dyDescent="0.25">
      <c r="B8" s="3">
        <v>4</v>
      </c>
      <c r="C8" s="4">
        <v>0.18181818181818199</v>
      </c>
      <c r="D8" s="4">
        <v>0.82352941176470595</v>
      </c>
      <c r="E8" s="4">
        <v>0.875</v>
      </c>
      <c r="F8" s="4">
        <v>0.84848484848484895</v>
      </c>
      <c r="H8" s="8" t="s">
        <v>19</v>
      </c>
      <c r="I8" s="19">
        <v>0.85564379999999995</v>
      </c>
      <c r="J8" s="20">
        <v>0.83303708119076203</v>
      </c>
      <c r="K8" s="20">
        <v>0.87825053556716504</v>
      </c>
      <c r="M8" s="13" t="s">
        <v>11</v>
      </c>
      <c r="N8" s="21">
        <v>0.85964910000000005</v>
      </c>
      <c r="O8" s="15">
        <f>N8-(($I$18*$E$16)/SQRT(10))</f>
        <v>0.81841532532930361</v>
      </c>
      <c r="P8" s="15">
        <f>N8+(($I$18*$E$16)/SQRT(10))</f>
        <v>0.9008828746706965</v>
      </c>
    </row>
    <row r="9" spans="2:16" x14ac:dyDescent="0.25">
      <c r="B9" s="3">
        <v>5</v>
      </c>
      <c r="C9" s="4">
        <v>0.15454545454545501</v>
      </c>
      <c r="D9" s="4">
        <v>0.88461538461538503</v>
      </c>
      <c r="E9" s="4">
        <v>0.80701754385964897</v>
      </c>
      <c r="F9" s="4">
        <v>0.84403669724770602</v>
      </c>
      <c r="H9" s="14"/>
      <c r="I9" s="14"/>
      <c r="J9" s="14"/>
      <c r="K9" s="14"/>
      <c r="M9" s="8" t="s">
        <v>19</v>
      </c>
      <c r="N9" s="19">
        <v>0.88023949999999995</v>
      </c>
      <c r="O9" s="20">
        <f>N9-(($I$18*$F$16)/SQRT(10))</f>
        <v>0.85763434340846689</v>
      </c>
      <c r="P9" s="20">
        <f>N9+(($I$18*$F$16)/SQRT(10))</f>
        <v>0.90284465659153301</v>
      </c>
    </row>
    <row r="10" spans="2:16" x14ac:dyDescent="0.25">
      <c r="B10" s="3">
        <v>6</v>
      </c>
      <c r="C10" s="4">
        <v>0.17272727272727301</v>
      </c>
      <c r="D10" s="4">
        <v>0.92156862745098</v>
      </c>
      <c r="E10" s="4">
        <v>0.75806451612903203</v>
      </c>
      <c r="F10" s="4">
        <v>0.83185840707964598</v>
      </c>
      <c r="H10" s="5" t="s">
        <v>21</v>
      </c>
      <c r="M10" s="14"/>
      <c r="N10" s="14"/>
      <c r="O10" s="14"/>
      <c r="P10" s="14"/>
    </row>
    <row r="11" spans="2:16" x14ac:dyDescent="0.25">
      <c r="B11" s="3">
        <v>7</v>
      </c>
      <c r="C11" s="4">
        <v>0.18181818181818199</v>
      </c>
      <c r="D11" s="4">
        <v>0.82608695652173902</v>
      </c>
      <c r="E11" s="4">
        <v>0.87692307692307703</v>
      </c>
      <c r="F11" s="4">
        <v>0.85074626865671599</v>
      </c>
      <c r="H11" s="24" t="s">
        <v>17</v>
      </c>
      <c r="I11" s="9" t="s">
        <v>18</v>
      </c>
      <c r="J11" s="23" t="s">
        <v>15</v>
      </c>
      <c r="K11" s="2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0.13761467889908299</v>
      </c>
      <c r="D12" s="4">
        <v>0.91304347826086996</v>
      </c>
      <c r="E12" s="4">
        <v>0.875</v>
      </c>
      <c r="F12" s="4">
        <v>0.89361702127659604</v>
      </c>
      <c r="H12" s="13" t="s">
        <v>3</v>
      </c>
      <c r="I12" s="21">
        <v>0.1613491</v>
      </c>
      <c r="J12" s="15">
        <f>I12-(($I$18*$C$16)/SQRT(10))</f>
        <v>0.14051731388445785</v>
      </c>
      <c r="K12" s="15">
        <f>I12+(($I$18*$C$16)/SQRT(10))</f>
        <v>0.18218088611554215</v>
      </c>
      <c r="M12" s="14"/>
      <c r="N12" s="14"/>
      <c r="O12" s="14"/>
      <c r="P12" s="14"/>
    </row>
    <row r="13" spans="2:16" x14ac:dyDescent="0.25">
      <c r="B13" s="3">
        <v>9</v>
      </c>
      <c r="C13" s="4">
        <v>0.16513761467889901</v>
      </c>
      <c r="D13" s="4">
        <v>0.86</v>
      </c>
      <c r="E13" s="4">
        <v>0.79629629629629595</v>
      </c>
      <c r="F13" s="4">
        <v>0.82692307692307698</v>
      </c>
      <c r="H13" s="13" t="s">
        <v>4</v>
      </c>
      <c r="I13" s="21">
        <v>0.87646080000000004</v>
      </c>
      <c r="J13" s="15">
        <f>I13-(($I$18*$D$16)/SQRT(10))</f>
        <v>0.85085008289470287</v>
      </c>
      <c r="K13" s="15">
        <f>I13+(($I$18*$D$16)/SQRT(10))</f>
        <v>0.9020715171052972</v>
      </c>
    </row>
    <row r="14" spans="2:16" x14ac:dyDescent="0.25">
      <c r="B14" s="3">
        <v>10</v>
      </c>
      <c r="C14" s="4">
        <v>0.21100917431192701</v>
      </c>
      <c r="D14" s="4">
        <v>0.89090909090909098</v>
      </c>
      <c r="E14" s="4">
        <v>0.74242424242424199</v>
      </c>
      <c r="F14" s="4">
        <v>0.80991735537190102</v>
      </c>
      <c r="H14" s="13" t="s">
        <v>11</v>
      </c>
      <c r="I14" s="21">
        <v>0.83598729999999999</v>
      </c>
      <c r="J14" s="15">
        <f>I14-(($I$18*$E$16)/SQRT(10))</f>
        <v>0.79475352532930355</v>
      </c>
      <c r="K14" s="15">
        <f>I14+(($I$18*$E$16)/SQRT(10))</f>
        <v>0.87722107467069643</v>
      </c>
    </row>
    <row r="15" spans="2:16" x14ac:dyDescent="0.25">
      <c r="B15" s="10" t="s">
        <v>13</v>
      </c>
      <c r="C15" s="11">
        <f>AVERAGE(C5:C14)</f>
        <v>0.15955796497080921</v>
      </c>
      <c r="D15" s="11">
        <f t="shared" ref="D15:F15" si="0">AVERAGE(D5:D14)</f>
        <v>0.88075207079528428</v>
      </c>
      <c r="E15" s="11">
        <f t="shared" si="0"/>
        <v>0.83481607767630484</v>
      </c>
      <c r="F15" s="11">
        <f t="shared" si="0"/>
        <v>0.8556438083789637</v>
      </c>
      <c r="H15" s="8" t="s">
        <v>19</v>
      </c>
      <c r="I15" s="19">
        <v>0.85574570000000005</v>
      </c>
      <c r="J15" s="20">
        <f>I15-(($I$18*$F$16)/SQRT(10))</f>
        <v>0.83314054340846699</v>
      </c>
      <c r="K15" s="20">
        <f>I15+(($I$18*$F$16)/SQRT(10))</f>
        <v>0.87835085659153311</v>
      </c>
    </row>
    <row r="16" spans="2:16" x14ac:dyDescent="0.25">
      <c r="B16" s="7" t="s">
        <v>14</v>
      </c>
      <c r="C16" s="6">
        <f>_xlfn.STDEV.S(C5:C14)</f>
        <v>2.9122852278773106E-2</v>
      </c>
      <c r="D16" s="6">
        <f t="shared" ref="D16:F16" si="1">_xlfn.STDEV.S(D5:D14)</f>
        <v>3.5803801309890915E-2</v>
      </c>
      <c r="E16" s="6">
        <f t="shared" si="1"/>
        <v>5.7644847252679043E-2</v>
      </c>
      <c r="F16" s="6">
        <f t="shared" si="1"/>
        <v>3.1602025505752834E-2</v>
      </c>
      <c r="H16" s="14"/>
      <c r="I16" s="14"/>
      <c r="J16" s="14"/>
      <c r="K16" s="14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H18" s="22" t="s">
        <v>23</v>
      </c>
      <c r="I18" s="28">
        <v>2.262</v>
      </c>
      <c r="J18" s="14"/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0.1613491</v>
      </c>
      <c r="D22" s="15">
        <f>C22-(($I$18*$C$16)/SQRT(10))</f>
        <v>0.14051731388445785</v>
      </c>
      <c r="E22" s="15">
        <f>C22+(($I$18*$C$16)/SQRT(10))</f>
        <v>0.18218088611554215</v>
      </c>
      <c r="F22" s="14"/>
    </row>
    <row r="23" spans="1:11" x14ac:dyDescent="0.25">
      <c r="A23" s="25"/>
      <c r="B23" s="13" t="s">
        <v>4</v>
      </c>
      <c r="C23" s="21">
        <v>0.87646080000000004</v>
      </c>
      <c r="D23" s="15">
        <f>C23-(($I$18*$D$16)/SQRT(10))</f>
        <v>0.85085008289470287</v>
      </c>
      <c r="E23" s="15">
        <f>C23+(($I$18*$D$16)/SQRT(10))</f>
        <v>0.9020715171052972</v>
      </c>
      <c r="F23" s="14"/>
    </row>
    <row r="24" spans="1:11" x14ac:dyDescent="0.25">
      <c r="B24" s="13" t="s">
        <v>11</v>
      </c>
      <c r="C24" s="21">
        <v>0.83598729999999999</v>
      </c>
      <c r="D24" s="15">
        <f>C24-(($I$18*$E$16)/SQRT(10))</f>
        <v>0.79475352532930355</v>
      </c>
      <c r="E24" s="15">
        <f>C24+(($I$18*$E$16)/SQRT(10))</f>
        <v>0.87722107467069643</v>
      </c>
    </row>
    <row r="25" spans="1:11" x14ac:dyDescent="0.25">
      <c r="B25" s="8" t="s">
        <v>19</v>
      </c>
      <c r="C25" s="19">
        <v>0.85574570000000005</v>
      </c>
      <c r="D25" s="20">
        <f>C25-(($I$18*$F$16)/SQRT(10))</f>
        <v>0.83314054340846699</v>
      </c>
      <c r="E25" s="20">
        <f>C25+(($I$18*$F$16)/SQRT(10))</f>
        <v>0.87835085659153311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0.14545449999999999</v>
      </c>
      <c r="D27" s="11">
        <f>C27-(($I$18*$C$16)/SQRT(10))</f>
        <v>0.12462271388445784</v>
      </c>
      <c r="E27" s="11">
        <f>C27+(($I$18*$C$16)/SQRT(10))</f>
        <v>0.16628628611554214</v>
      </c>
      <c r="F27" s="14"/>
    </row>
    <row r="28" spans="1:11" x14ac:dyDescent="0.25">
      <c r="A28" s="25"/>
      <c r="B28" s="13" t="s">
        <v>4</v>
      </c>
      <c r="C28" s="21">
        <v>0.90184050000000004</v>
      </c>
      <c r="D28" s="15">
        <f>C28-(($I$18*$D$16)/SQRT(10))</f>
        <v>0.87622978289470288</v>
      </c>
      <c r="E28" s="15">
        <f>C28+(($I$18*$D$16)/SQRT(10))</f>
        <v>0.92745121710529721</v>
      </c>
      <c r="F28" s="14"/>
    </row>
    <row r="29" spans="1:11" x14ac:dyDescent="0.25">
      <c r="A29" s="25"/>
      <c r="B29" s="13" t="s">
        <v>11</v>
      </c>
      <c r="C29" s="21">
        <v>0.85964910000000005</v>
      </c>
      <c r="D29" s="15">
        <f>C29-(($I$18*$E$16)/SQRT(10))</f>
        <v>0.81841532532930361</v>
      </c>
      <c r="E29" s="15">
        <f>C29+(($I$18*$E$16)/SQRT(10))</f>
        <v>0.9008828746706965</v>
      </c>
      <c r="F29" s="14"/>
    </row>
    <row r="30" spans="1:11" x14ac:dyDescent="0.25">
      <c r="A30" s="25"/>
      <c r="B30" s="8" t="s">
        <v>19</v>
      </c>
      <c r="C30" s="19">
        <v>0.88023949999999995</v>
      </c>
      <c r="D30" s="20">
        <f>C30-(($I$18*$F$16)/SQRT(10))</f>
        <v>0.85763434340846689</v>
      </c>
      <c r="E30" s="20">
        <f>C30+(($I$18*$F$16)/SQRT(10))</f>
        <v>0.90284465659153301</v>
      </c>
      <c r="F30" s="14"/>
    </row>
    <row r="31" spans="1:11" x14ac:dyDescent="0.25">
      <c r="F31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C0C-1A92-4980-8285-01695ECC7B1E}">
  <dimension ref="A2:Q50"/>
  <sheetViews>
    <sheetView workbookViewId="0">
      <selection activeCell="B16" sqref="B1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46</v>
      </c>
      <c r="H3" s="14"/>
      <c r="I3" s="14"/>
      <c r="J3" s="14"/>
      <c r="K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31"/>
      <c r="N4" s="14"/>
      <c r="O4" s="14"/>
      <c r="P4" s="14"/>
    </row>
    <row r="5" spans="2:16" x14ac:dyDescent="0.25">
      <c r="B5" s="3">
        <v>1</v>
      </c>
      <c r="C5" s="4">
        <v>0.18115942028985499</v>
      </c>
      <c r="D5" s="4">
        <v>0.82894736842105299</v>
      </c>
      <c r="E5" s="4">
        <v>0.84</v>
      </c>
      <c r="F5" s="4">
        <v>0.83443708609271505</v>
      </c>
      <c r="M5" s="32"/>
      <c r="N5" s="13"/>
      <c r="O5" s="33"/>
      <c r="P5" s="33"/>
    </row>
    <row r="6" spans="2:16" x14ac:dyDescent="0.25">
      <c r="B6" s="3">
        <v>2</v>
      </c>
      <c r="C6" s="4">
        <v>0.14492753623188401</v>
      </c>
      <c r="D6" s="4">
        <v>0.94594594594594605</v>
      </c>
      <c r="E6" s="4">
        <v>0.81395348837209303</v>
      </c>
      <c r="F6" s="4">
        <v>0.875</v>
      </c>
      <c r="H6" s="5" t="s">
        <v>47</v>
      </c>
      <c r="M6" s="13"/>
      <c r="N6" s="21"/>
      <c r="O6" s="15"/>
      <c r="P6" s="15"/>
    </row>
    <row r="7" spans="2:16" x14ac:dyDescent="0.25">
      <c r="B7" s="3">
        <v>3</v>
      </c>
      <c r="C7" s="4">
        <v>0.160583941605839</v>
      </c>
      <c r="D7" s="4">
        <v>0.91549295774647899</v>
      </c>
      <c r="E7" s="4">
        <v>0.80246913580246904</v>
      </c>
      <c r="F7" s="4">
        <v>0.85526315789473695</v>
      </c>
      <c r="H7" s="24" t="s">
        <v>17</v>
      </c>
      <c r="I7" s="9" t="s">
        <v>18</v>
      </c>
      <c r="J7" s="23" t="s">
        <v>15</v>
      </c>
      <c r="K7" s="23" t="s">
        <v>16</v>
      </c>
      <c r="M7" s="13"/>
      <c r="N7" s="21"/>
      <c r="O7" s="15"/>
      <c r="P7" s="15"/>
    </row>
    <row r="8" spans="2:16" x14ac:dyDescent="0.25">
      <c r="B8" s="3">
        <v>4</v>
      </c>
      <c r="C8" s="4">
        <v>0.160583941605839</v>
      </c>
      <c r="D8" s="4">
        <v>0.84415584415584399</v>
      </c>
      <c r="E8" s="4">
        <v>0.86666666666666703</v>
      </c>
      <c r="F8" s="4">
        <v>0.85526315789473695</v>
      </c>
      <c r="H8" s="13" t="s">
        <v>3</v>
      </c>
      <c r="I8" s="21">
        <v>0.1613491</v>
      </c>
      <c r="J8" s="15">
        <f>I8-(($I$14*$C$16)/SQRT(10))</f>
        <v>0.14305402483189883</v>
      </c>
      <c r="K8" s="15">
        <f>I8+(($I$14*$C$16)/SQRT(10))</f>
        <v>0.17964417516810116</v>
      </c>
      <c r="M8" s="13"/>
      <c r="N8" s="21"/>
      <c r="O8" s="15"/>
      <c r="P8" s="15"/>
    </row>
    <row r="9" spans="2:16" x14ac:dyDescent="0.25">
      <c r="B9" s="3">
        <v>5</v>
      </c>
      <c r="C9" s="4">
        <v>0.124087591240876</v>
      </c>
      <c r="D9" s="4">
        <v>0.92424242424242398</v>
      </c>
      <c r="E9" s="4">
        <v>0.83561643835616395</v>
      </c>
      <c r="F9" s="4">
        <v>0.87769784172661902</v>
      </c>
      <c r="H9" s="13" t="s">
        <v>4</v>
      </c>
      <c r="I9" s="21">
        <v>0.87646080000000004</v>
      </c>
      <c r="J9" s="15">
        <f>I9-(($I$14*$D$16)/SQRT(10))</f>
        <v>0.83845506101117095</v>
      </c>
      <c r="K9" s="15">
        <f>I9+(($I$14*$D$16)/SQRT(10))</f>
        <v>0.91446653898882913</v>
      </c>
      <c r="M9" s="13"/>
      <c r="N9" s="21"/>
      <c r="O9" s="15"/>
      <c r="P9" s="15"/>
    </row>
    <row r="10" spans="2:16" x14ac:dyDescent="0.25">
      <c r="B10" s="3">
        <v>6</v>
      </c>
      <c r="C10" s="4">
        <v>0.167883211678832</v>
      </c>
      <c r="D10" s="4">
        <v>0.822784810126582</v>
      </c>
      <c r="E10" s="4">
        <v>0.87837837837837796</v>
      </c>
      <c r="F10" s="4">
        <v>0.84967320261437895</v>
      </c>
      <c r="H10" s="13" t="s">
        <v>11</v>
      </c>
      <c r="I10" s="21">
        <v>0.83598729999999999</v>
      </c>
      <c r="J10" s="15">
        <f>I10-(($I$14*$E$16)/SQRT(10))</f>
        <v>0.81127578419112611</v>
      </c>
      <c r="K10" s="15">
        <f>I10+(($I$14*$E$16)/SQRT(10))</f>
        <v>0.86069881580887386</v>
      </c>
      <c r="M10" s="14"/>
      <c r="N10" s="14"/>
      <c r="O10" s="14"/>
      <c r="P10" s="14"/>
    </row>
    <row r="11" spans="2:16" x14ac:dyDescent="0.25">
      <c r="B11" s="3">
        <v>7</v>
      </c>
      <c r="C11" s="4">
        <v>0.116788321167883</v>
      </c>
      <c r="D11" s="4">
        <v>0.918604651162791</v>
      </c>
      <c r="E11" s="4">
        <v>0.89772727272727304</v>
      </c>
      <c r="F11" s="4">
        <v>0.90804597701149403</v>
      </c>
      <c r="H11" s="8" t="s">
        <v>19</v>
      </c>
      <c r="I11" s="19">
        <v>0.85574570000000005</v>
      </c>
      <c r="J11" s="20">
        <f>I11-(($I$14*$F$16)/SQRT(10))</f>
        <v>0.83851420378548791</v>
      </c>
      <c r="K11" s="20">
        <f>I11+(($I$14*$F$16)/SQRT(10))</f>
        <v>0.8729771962145122</v>
      </c>
      <c r="M11" s="14"/>
      <c r="N11" s="14"/>
      <c r="O11" s="14"/>
      <c r="P11" s="14"/>
    </row>
    <row r="12" spans="2:16" x14ac:dyDescent="0.25">
      <c r="B12" s="3">
        <v>8</v>
      </c>
      <c r="C12" s="4">
        <v>0.18978102189780999</v>
      </c>
      <c r="D12" s="4">
        <v>0.79487179487179505</v>
      </c>
      <c r="E12" s="4">
        <v>0.86111111111111105</v>
      </c>
      <c r="F12" s="4">
        <v>0.82666666666666699</v>
      </c>
      <c r="H12" s="14"/>
      <c r="I12" s="14"/>
      <c r="J12" s="14"/>
      <c r="K12" s="14"/>
      <c r="M12" s="14"/>
      <c r="N12" s="14"/>
      <c r="O12" s="14"/>
      <c r="P12" s="14"/>
    </row>
    <row r="13" spans="2:16" x14ac:dyDescent="0.25">
      <c r="B13" s="3">
        <v>9</v>
      </c>
      <c r="C13" s="4">
        <v>0.17518248175182499</v>
      </c>
      <c r="D13" s="4">
        <v>0.92307692307692302</v>
      </c>
      <c r="E13" s="4">
        <v>0.8</v>
      </c>
      <c r="F13" s="4">
        <v>0.85714285714285698</v>
      </c>
      <c r="H13" s="14"/>
      <c r="I13" s="14"/>
      <c r="J13" s="14"/>
      <c r="K13" s="14"/>
    </row>
    <row r="14" spans="2:16" x14ac:dyDescent="0.25">
      <c r="B14" s="3">
        <v>10</v>
      </c>
      <c r="C14" s="4">
        <v>0.18978102189780999</v>
      </c>
      <c r="D14" s="4">
        <v>0.87012987012986998</v>
      </c>
      <c r="E14" s="4">
        <v>0.80722891566265098</v>
      </c>
      <c r="F14" s="4">
        <v>0.83750000000000002</v>
      </c>
      <c r="H14" s="22" t="s">
        <v>23</v>
      </c>
      <c r="I14" s="28">
        <v>2.262</v>
      </c>
      <c r="J14" s="14"/>
      <c r="K14" s="14"/>
    </row>
    <row r="15" spans="2:16" x14ac:dyDescent="0.25">
      <c r="B15" s="10" t="s">
        <v>13</v>
      </c>
      <c r="C15" s="11">
        <f>AVERAGE(C5:C14)</f>
        <v>0.16107584893684529</v>
      </c>
      <c r="D15" s="11">
        <f t="shared" ref="D15:F15" si="0">AVERAGE(D5:D14)</f>
        <v>0.87882525898797081</v>
      </c>
      <c r="E15" s="11">
        <f t="shared" si="0"/>
        <v>0.84031514070768076</v>
      </c>
      <c r="F15" s="11">
        <f t="shared" si="0"/>
        <v>0.85766899470442048</v>
      </c>
    </row>
    <row r="16" spans="2:16" x14ac:dyDescent="0.25">
      <c r="B16" s="7" t="s">
        <v>55</v>
      </c>
      <c r="C16" s="6">
        <f>_xlfn.STDEV.S(C5:C14)</f>
        <v>2.557652851246137E-2</v>
      </c>
      <c r="D16" s="6">
        <f t="shared" ref="D16:F16" si="1">_xlfn.STDEV.S(D5:D14)</f>
        <v>5.3132051000249661E-2</v>
      </c>
      <c r="E16" s="6">
        <f t="shared" si="1"/>
        <v>3.4546717237532935E-2</v>
      </c>
      <c r="F16" s="6">
        <f t="shared" si="1"/>
        <v>2.408964435474252E-2</v>
      </c>
    </row>
    <row r="17" spans="1:17" x14ac:dyDescent="0.25">
      <c r="B17" s="12"/>
      <c r="C17" s="12"/>
      <c r="D17" s="12"/>
      <c r="E17" s="12"/>
      <c r="F17" s="12"/>
    </row>
    <row r="19" spans="1:17" x14ac:dyDescent="0.25">
      <c r="A19" s="14"/>
      <c r="G19"/>
      <c r="L19"/>
      <c r="Q19"/>
    </row>
    <row r="20" spans="1:17" x14ac:dyDescent="0.25">
      <c r="A20" s="14"/>
      <c r="G20"/>
      <c r="L20"/>
      <c r="Q20"/>
    </row>
    <row r="21" spans="1:17" x14ac:dyDescent="0.25">
      <c r="A21" s="14"/>
      <c r="G21"/>
      <c r="L21"/>
      <c r="Q21"/>
    </row>
    <row r="22" spans="1:17" x14ac:dyDescent="0.25">
      <c r="A22" s="14"/>
      <c r="G22"/>
      <c r="L22"/>
      <c r="Q22"/>
    </row>
    <row r="23" spans="1:17" x14ac:dyDescent="0.25">
      <c r="A23" s="14"/>
      <c r="G23"/>
      <c r="L23"/>
      <c r="Q23"/>
    </row>
    <row r="24" spans="1:17" x14ac:dyDescent="0.25">
      <c r="A24" s="14"/>
      <c r="G24"/>
      <c r="L24"/>
      <c r="Q24"/>
    </row>
    <row r="25" spans="1:17" x14ac:dyDescent="0.25">
      <c r="A25" s="14"/>
      <c r="G25"/>
      <c r="L25"/>
      <c r="Q25"/>
    </row>
    <row r="26" spans="1:17" x14ac:dyDescent="0.25">
      <c r="A26" s="14"/>
      <c r="G26"/>
      <c r="L26"/>
      <c r="Q26"/>
    </row>
    <row r="27" spans="1:17" x14ac:dyDescent="0.25">
      <c r="A27" s="14"/>
      <c r="G27"/>
      <c r="L27"/>
      <c r="Q27"/>
    </row>
    <row r="28" spans="1:17" x14ac:dyDescent="0.25">
      <c r="A28" s="14"/>
      <c r="G28"/>
      <c r="L28"/>
      <c r="Q28"/>
    </row>
    <row r="29" spans="1:17" x14ac:dyDescent="0.25">
      <c r="A29" s="14"/>
      <c r="G29"/>
      <c r="L29"/>
      <c r="Q29"/>
    </row>
    <row r="30" spans="1:17" x14ac:dyDescent="0.25">
      <c r="A30" s="14"/>
      <c r="G30"/>
      <c r="L30"/>
      <c r="Q30"/>
    </row>
    <row r="31" spans="1:17" x14ac:dyDescent="0.25">
      <c r="A31" s="14"/>
      <c r="G31"/>
      <c r="L31"/>
      <c r="Q31"/>
    </row>
    <row r="32" spans="1:17" x14ac:dyDescent="0.25">
      <c r="A32" s="14"/>
      <c r="G32"/>
      <c r="L32"/>
      <c r="Q32"/>
    </row>
    <row r="33" spans="1:17" x14ac:dyDescent="0.25">
      <c r="A33" s="14"/>
      <c r="G33"/>
      <c r="L33"/>
      <c r="Q33"/>
    </row>
    <row r="34" spans="1:17" x14ac:dyDescent="0.25">
      <c r="A34" s="14"/>
      <c r="G34"/>
      <c r="L34"/>
      <c r="Q34"/>
    </row>
    <row r="35" spans="1:17" x14ac:dyDescent="0.25">
      <c r="A35" s="14"/>
      <c r="G35"/>
      <c r="L35"/>
      <c r="Q35"/>
    </row>
    <row r="36" spans="1:17" x14ac:dyDescent="0.25">
      <c r="A36" s="14"/>
      <c r="G36"/>
      <c r="L36"/>
      <c r="Q36"/>
    </row>
    <row r="37" spans="1:17" x14ac:dyDescent="0.25">
      <c r="A37" s="14"/>
      <c r="G37"/>
      <c r="L37"/>
      <c r="Q37"/>
    </row>
    <row r="38" spans="1:17" x14ac:dyDescent="0.25">
      <c r="A38" s="14"/>
      <c r="G38"/>
      <c r="L38"/>
      <c r="Q38"/>
    </row>
    <row r="39" spans="1:17" x14ac:dyDescent="0.25">
      <c r="A39" s="14"/>
      <c r="G39"/>
      <c r="L39"/>
      <c r="Q39"/>
    </row>
    <row r="40" spans="1:17" x14ac:dyDescent="0.25">
      <c r="A40" s="14"/>
      <c r="G40"/>
      <c r="L40"/>
      <c r="Q40"/>
    </row>
    <row r="41" spans="1:17" x14ac:dyDescent="0.25">
      <c r="A41" s="14"/>
      <c r="G41"/>
      <c r="L41"/>
      <c r="Q41"/>
    </row>
    <row r="42" spans="1:17" x14ac:dyDescent="0.25">
      <c r="A42" s="14"/>
      <c r="G42"/>
      <c r="L42"/>
      <c r="Q42"/>
    </row>
    <row r="43" spans="1:17" x14ac:dyDescent="0.25">
      <c r="A43" s="14"/>
      <c r="G43"/>
      <c r="L43"/>
      <c r="Q43"/>
    </row>
    <row r="44" spans="1:17" x14ac:dyDescent="0.25">
      <c r="A44" s="14"/>
      <c r="G44"/>
      <c r="L44"/>
      <c r="Q44"/>
    </row>
    <row r="45" spans="1:17" x14ac:dyDescent="0.25">
      <c r="A45" s="14"/>
      <c r="G45"/>
      <c r="L45"/>
      <c r="Q45"/>
    </row>
    <row r="46" spans="1:17" x14ac:dyDescent="0.25">
      <c r="A46" s="14"/>
      <c r="G46"/>
      <c r="L46"/>
      <c r="Q46"/>
    </row>
    <row r="47" spans="1:17" x14ac:dyDescent="0.25">
      <c r="A47" s="14"/>
      <c r="G47"/>
      <c r="L47"/>
      <c r="Q47"/>
    </row>
    <row r="48" spans="1:17" x14ac:dyDescent="0.25">
      <c r="A48" s="14"/>
      <c r="G48"/>
      <c r="L48"/>
      <c r="Q48"/>
    </row>
    <row r="49" spans="1:17" x14ac:dyDescent="0.25">
      <c r="A49" s="14"/>
      <c r="G49"/>
      <c r="L49"/>
      <c r="Q49"/>
    </row>
    <row r="50" spans="1:17" x14ac:dyDescent="0.25">
      <c r="A50" s="14"/>
      <c r="G50"/>
      <c r="L50"/>
      <c r="Q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580F-4DA1-4B4B-A8BE-4B972478CE8A}">
  <dimension ref="B3:K16"/>
  <sheetViews>
    <sheetView workbookViewId="0">
      <selection activeCell="B16" sqref="B16"/>
    </sheetView>
  </sheetViews>
  <sheetFormatPr defaultRowHeight="15" x14ac:dyDescent="0.25"/>
  <cols>
    <col min="3" max="6" width="9.5703125" bestFit="1" customWidth="1"/>
  </cols>
  <sheetData>
    <row r="3" spans="2:11" x14ac:dyDescent="0.25">
      <c r="B3" s="5" t="s">
        <v>48</v>
      </c>
    </row>
    <row r="4" spans="2:11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</row>
    <row r="5" spans="2:11" x14ac:dyDescent="0.25">
      <c r="B5" s="3">
        <v>1</v>
      </c>
      <c r="C5" s="6">
        <v>0</v>
      </c>
      <c r="D5" s="6">
        <v>1</v>
      </c>
      <c r="E5" s="6">
        <v>1</v>
      </c>
      <c r="F5" s="6">
        <v>1</v>
      </c>
    </row>
    <row r="6" spans="2:11" x14ac:dyDescent="0.25">
      <c r="B6" s="3">
        <v>2</v>
      </c>
      <c r="C6" s="6">
        <v>0</v>
      </c>
      <c r="D6" s="6">
        <v>1</v>
      </c>
      <c r="E6" s="6">
        <v>1</v>
      </c>
      <c r="F6" s="6">
        <v>1</v>
      </c>
      <c r="H6" s="5" t="s">
        <v>49</v>
      </c>
    </row>
    <row r="7" spans="2:11" x14ac:dyDescent="0.25">
      <c r="B7" s="3">
        <v>3</v>
      </c>
      <c r="C7" s="6">
        <v>0</v>
      </c>
      <c r="D7" s="6">
        <v>1</v>
      </c>
      <c r="E7" s="6">
        <v>1</v>
      </c>
      <c r="F7" s="6">
        <v>1</v>
      </c>
      <c r="H7" s="24" t="s">
        <v>17</v>
      </c>
      <c r="I7" s="9" t="s">
        <v>18</v>
      </c>
      <c r="J7" s="23" t="s">
        <v>15</v>
      </c>
      <c r="K7" s="23" t="s">
        <v>16</v>
      </c>
    </row>
    <row r="8" spans="2:11" x14ac:dyDescent="0.25">
      <c r="B8" s="3">
        <v>4</v>
      </c>
      <c r="C8" s="6">
        <v>7.2992700729926901E-3</v>
      </c>
      <c r="D8" s="6">
        <v>0.98529411764705899</v>
      </c>
      <c r="E8" s="6">
        <v>1</v>
      </c>
      <c r="F8" s="6">
        <v>0.99259259259259303</v>
      </c>
      <c r="H8" s="13" t="s">
        <v>3</v>
      </c>
      <c r="I8" s="21">
        <v>0</v>
      </c>
      <c r="J8" s="15">
        <v>0</v>
      </c>
      <c r="K8" s="15">
        <f>I8+((D16*$I$13)/SQRT(10))</f>
        <v>4.1631335655006752E-3</v>
      </c>
    </row>
    <row r="9" spans="2:11" x14ac:dyDescent="0.25">
      <c r="B9" s="3">
        <v>5</v>
      </c>
      <c r="C9" s="6">
        <v>0</v>
      </c>
      <c r="D9" s="6">
        <v>1</v>
      </c>
      <c r="E9" s="6">
        <v>1</v>
      </c>
      <c r="F9" s="6">
        <v>1</v>
      </c>
      <c r="H9" s="13" t="s">
        <v>4</v>
      </c>
      <c r="I9" s="21">
        <v>1</v>
      </c>
      <c r="J9" s="15">
        <f>I9-((I13*$D$16)/SQRT(10))</f>
        <v>0.99583686643449931</v>
      </c>
      <c r="K9" s="15">
        <v>1</v>
      </c>
    </row>
    <row r="10" spans="2:11" x14ac:dyDescent="0.25">
      <c r="B10" s="3">
        <v>6</v>
      </c>
      <c r="C10" s="6">
        <v>0</v>
      </c>
      <c r="D10" s="6">
        <v>1</v>
      </c>
      <c r="E10" s="6">
        <v>1</v>
      </c>
      <c r="F10" s="6">
        <v>1</v>
      </c>
      <c r="H10" s="13" t="s">
        <v>11</v>
      </c>
      <c r="I10" s="21">
        <v>1</v>
      </c>
      <c r="J10" s="15">
        <f>I10-((I13*$E$16)/SQRT(10))</f>
        <v>1</v>
      </c>
      <c r="K10" s="15">
        <f>I10+((I13*$E$16)/SQRT(10))</f>
        <v>1</v>
      </c>
    </row>
    <row r="11" spans="2:11" x14ac:dyDescent="0.25">
      <c r="B11" s="3">
        <v>7</v>
      </c>
      <c r="C11" s="6">
        <v>7.2992700729926901E-3</v>
      </c>
      <c r="D11" s="6">
        <v>0.987179487179487</v>
      </c>
      <c r="E11" s="6">
        <v>1</v>
      </c>
      <c r="F11" s="6">
        <v>0.99354838709677396</v>
      </c>
      <c r="H11" s="8" t="s">
        <v>19</v>
      </c>
      <c r="I11" s="19">
        <v>1</v>
      </c>
      <c r="J11" s="20">
        <f>I11-((I13*$F$16)/SQRT(10))</f>
        <v>0.99790385627957456</v>
      </c>
      <c r="K11" s="20">
        <v>1</v>
      </c>
    </row>
    <row r="12" spans="2:11" x14ac:dyDescent="0.25">
      <c r="B12" s="3">
        <v>8</v>
      </c>
      <c r="C12" s="6">
        <v>0</v>
      </c>
      <c r="D12" s="6">
        <v>1</v>
      </c>
      <c r="E12" s="6">
        <v>1</v>
      </c>
      <c r="F12" s="6">
        <v>1</v>
      </c>
    </row>
    <row r="13" spans="2:11" x14ac:dyDescent="0.25">
      <c r="B13" s="3">
        <v>9</v>
      </c>
      <c r="C13" s="6">
        <v>0</v>
      </c>
      <c r="D13" s="6">
        <v>1</v>
      </c>
      <c r="E13" s="6">
        <v>1</v>
      </c>
      <c r="F13" s="6">
        <v>1</v>
      </c>
      <c r="H13" s="22" t="s">
        <v>23</v>
      </c>
      <c r="I13" s="28">
        <v>2.262</v>
      </c>
    </row>
    <row r="14" spans="2:11" x14ac:dyDescent="0.25">
      <c r="B14" s="3">
        <v>10</v>
      </c>
      <c r="C14" s="6">
        <v>0</v>
      </c>
      <c r="D14" s="6">
        <v>1</v>
      </c>
      <c r="E14" s="6">
        <v>1</v>
      </c>
      <c r="F14" s="6">
        <v>1</v>
      </c>
    </row>
    <row r="15" spans="2:11" x14ac:dyDescent="0.25">
      <c r="B15" s="10" t="s">
        <v>13</v>
      </c>
      <c r="C15" s="11">
        <f>AVERAGE(C5:C14)</f>
        <v>1.4598540145985381E-3</v>
      </c>
      <c r="D15" s="11">
        <f t="shared" ref="D15:F15" si="0">AVERAGE(D5:D14)</f>
        <v>0.99724736048265472</v>
      </c>
      <c r="E15" s="11">
        <f t="shared" si="0"/>
        <v>1</v>
      </c>
      <c r="F15" s="11">
        <f t="shared" si="0"/>
        <v>0.99861409796893663</v>
      </c>
    </row>
    <row r="16" spans="2:11" x14ac:dyDescent="0.25">
      <c r="B16" s="29" t="s">
        <v>55</v>
      </c>
      <c r="C16" s="20">
        <f>_xlfn.STDEV.S(C5:C14)</f>
        <v>3.0776424916480532E-3</v>
      </c>
      <c r="D16" s="20">
        <f t="shared" ref="D16:F16" si="1">_xlfn.STDEV.S(D5:D14)</f>
        <v>5.8200637800530147E-3</v>
      </c>
      <c r="E16" s="20">
        <f t="shared" si="1"/>
        <v>0</v>
      </c>
      <c r="F16" s="20">
        <f t="shared" si="1"/>
        <v>2.9304104595948605E-3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3D1D-E4E5-4594-9CE2-2395742BC0EB}">
  <dimension ref="B3:P18"/>
  <sheetViews>
    <sheetView workbookViewId="0">
      <selection sqref="A1:XFD1048576"/>
    </sheetView>
  </sheetViews>
  <sheetFormatPr defaultRowHeight="15" x14ac:dyDescent="0.25"/>
  <sheetData>
    <row r="3" spans="2:16" x14ac:dyDescent="0.25">
      <c r="B3" s="5" t="s">
        <v>27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5" t="s">
        <v>28</v>
      </c>
    </row>
    <row r="5" spans="2:16" x14ac:dyDescent="0.25">
      <c r="B5" s="3">
        <v>1</v>
      </c>
      <c r="C5" s="4">
        <v>0</v>
      </c>
      <c r="D5" s="4">
        <v>1</v>
      </c>
      <c r="E5" s="4">
        <v>1</v>
      </c>
      <c r="F5" s="4">
        <v>1</v>
      </c>
      <c r="H5" s="16" t="s">
        <v>17</v>
      </c>
      <c r="I5" s="17" t="s">
        <v>18</v>
      </c>
      <c r="J5" s="10" t="s">
        <v>15</v>
      </c>
      <c r="K5" s="10" t="s">
        <v>16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0</v>
      </c>
      <c r="D6" s="4">
        <v>1</v>
      </c>
      <c r="E6" s="4">
        <v>1</v>
      </c>
      <c r="F6" s="4">
        <v>1</v>
      </c>
      <c r="H6" s="17" t="s">
        <v>3</v>
      </c>
      <c r="I6" s="18">
        <v>9.1743119999999998E-4</v>
      </c>
      <c r="J6" s="11">
        <v>-1.1579419999999999E-3</v>
      </c>
      <c r="K6" s="11">
        <v>2.9928049999999999E-3</v>
      </c>
      <c r="M6" s="27" t="s">
        <v>30</v>
      </c>
      <c r="N6" s="9"/>
      <c r="O6" s="23"/>
      <c r="P6" s="23"/>
    </row>
    <row r="7" spans="2:16" x14ac:dyDescent="0.25">
      <c r="B7" s="3">
        <v>3</v>
      </c>
      <c r="C7" s="4">
        <v>0</v>
      </c>
      <c r="D7" s="4">
        <v>1</v>
      </c>
      <c r="E7" s="4">
        <v>1</v>
      </c>
      <c r="F7" s="4">
        <v>1</v>
      </c>
      <c r="H7" s="13" t="s">
        <v>4</v>
      </c>
      <c r="I7" s="4">
        <v>0.99833329999999998</v>
      </c>
      <c r="J7" s="15">
        <v>0.99456310000000003</v>
      </c>
      <c r="K7" s="15">
        <v>1.0021036000000001</v>
      </c>
      <c r="M7" s="13" t="s">
        <v>3</v>
      </c>
      <c r="N7" s="21">
        <v>9.1743119999999998E-4</v>
      </c>
      <c r="O7" s="15">
        <v>-1.1579419999999999E-3</v>
      </c>
      <c r="P7" s="15">
        <v>2.9928049999999999E-3</v>
      </c>
    </row>
    <row r="8" spans="2:16" x14ac:dyDescent="0.25">
      <c r="B8" s="3">
        <v>4</v>
      </c>
      <c r="C8" s="4">
        <v>0</v>
      </c>
      <c r="D8" s="4">
        <v>1</v>
      </c>
      <c r="E8" s="4">
        <v>1</v>
      </c>
      <c r="F8" s="4">
        <v>1</v>
      </c>
      <c r="H8" s="13" t="s">
        <v>11</v>
      </c>
      <c r="I8" s="4">
        <v>1</v>
      </c>
      <c r="J8" s="15">
        <v>1</v>
      </c>
      <c r="K8" s="15">
        <v>1</v>
      </c>
      <c r="M8" s="13" t="s">
        <v>4</v>
      </c>
      <c r="N8" s="21">
        <v>0.99833329999999998</v>
      </c>
      <c r="O8" s="15">
        <v>0.99456310000000003</v>
      </c>
      <c r="P8" s="15">
        <v>1.0021036000000001</v>
      </c>
    </row>
    <row r="9" spans="2:16" x14ac:dyDescent="0.25">
      <c r="B9" s="3">
        <v>5</v>
      </c>
      <c r="C9" s="4">
        <v>0</v>
      </c>
      <c r="D9" s="4">
        <v>1</v>
      </c>
      <c r="E9" s="4">
        <v>1</v>
      </c>
      <c r="F9" s="4">
        <v>1</v>
      </c>
      <c r="H9" s="8" t="s">
        <v>19</v>
      </c>
      <c r="I9" s="19">
        <v>0.99915969999999998</v>
      </c>
      <c r="J9" s="20">
        <v>0.99725870000000005</v>
      </c>
      <c r="K9" s="20">
        <v>1.0010606</v>
      </c>
      <c r="M9" s="13" t="s">
        <v>11</v>
      </c>
      <c r="N9" s="21">
        <v>1</v>
      </c>
      <c r="O9" s="15">
        <v>1</v>
      </c>
      <c r="P9" s="15">
        <v>1</v>
      </c>
    </row>
    <row r="10" spans="2:16" x14ac:dyDescent="0.25">
      <c r="B10" s="3">
        <v>6</v>
      </c>
      <c r="C10" s="4">
        <v>0</v>
      </c>
      <c r="D10" s="4">
        <v>1</v>
      </c>
      <c r="E10" s="4">
        <v>1</v>
      </c>
      <c r="F10" s="4">
        <v>1</v>
      </c>
      <c r="M10" s="8" t="s">
        <v>19</v>
      </c>
      <c r="N10" s="19">
        <v>0.99915969999999998</v>
      </c>
      <c r="O10" s="20">
        <v>0.99725870000000005</v>
      </c>
      <c r="P10" s="20">
        <v>1.0010606</v>
      </c>
    </row>
    <row r="11" spans="2:16" x14ac:dyDescent="0.25">
      <c r="B11" s="3">
        <v>7</v>
      </c>
      <c r="C11" s="4">
        <v>0</v>
      </c>
      <c r="D11" s="4">
        <v>1</v>
      </c>
      <c r="E11" s="4">
        <v>1</v>
      </c>
      <c r="F11" s="4">
        <v>1</v>
      </c>
      <c r="H11" s="5" t="s">
        <v>29</v>
      </c>
      <c r="M11" s="26" t="s">
        <v>26</v>
      </c>
    </row>
    <row r="12" spans="2:16" x14ac:dyDescent="0.25">
      <c r="B12" s="3">
        <v>8</v>
      </c>
      <c r="C12" s="4">
        <v>0</v>
      </c>
      <c r="D12" s="4">
        <v>1</v>
      </c>
      <c r="E12" s="4">
        <v>1</v>
      </c>
      <c r="F12" s="4">
        <v>1</v>
      </c>
      <c r="H12" s="24" t="s">
        <v>17</v>
      </c>
      <c r="I12" s="9" t="s">
        <v>18</v>
      </c>
      <c r="J12" s="23" t="s">
        <v>15</v>
      </c>
      <c r="K12" s="23" t="s">
        <v>16</v>
      </c>
      <c r="M12" s="17" t="s">
        <v>3</v>
      </c>
      <c r="N12" s="18">
        <v>0</v>
      </c>
      <c r="O12" s="11">
        <v>-2.0752293744000002E-3</v>
      </c>
      <c r="P12" s="11">
        <v>3.7700075400000075E-3</v>
      </c>
    </row>
    <row r="13" spans="2:16" x14ac:dyDescent="0.25">
      <c r="B13" s="3">
        <v>9</v>
      </c>
      <c r="C13" s="4">
        <v>0</v>
      </c>
      <c r="D13" s="4">
        <v>1</v>
      </c>
      <c r="E13" s="4">
        <v>1</v>
      </c>
      <c r="F13" s="4">
        <v>1</v>
      </c>
      <c r="H13" s="13" t="s">
        <v>3</v>
      </c>
      <c r="I13" s="21">
        <v>0</v>
      </c>
      <c r="J13" s="15">
        <f>I13-((I18*$C$16)/SQRT(10))</f>
        <v>-2.0752293744000002E-3</v>
      </c>
      <c r="K13" s="15">
        <f>I13+((D16*$I$18)/SQRT(10))</f>
        <v>3.7700075400000075E-3</v>
      </c>
      <c r="M13" s="13" t="s">
        <v>4</v>
      </c>
      <c r="N13" s="21">
        <v>1</v>
      </c>
      <c r="O13" s="15">
        <v>0.99622999245999999</v>
      </c>
      <c r="P13" s="15">
        <v>1.00377000754</v>
      </c>
    </row>
    <row r="14" spans="2:16" x14ac:dyDescent="0.25">
      <c r="B14" s="3">
        <v>10</v>
      </c>
      <c r="C14" s="4">
        <v>9.1743120000000004E-3</v>
      </c>
      <c r="D14" s="4">
        <v>0.98333329999999997</v>
      </c>
      <c r="E14" s="4">
        <v>1</v>
      </c>
      <c r="F14" s="4">
        <v>0.99159660000000005</v>
      </c>
      <c r="H14" s="13" t="s">
        <v>4</v>
      </c>
      <c r="I14" s="21">
        <v>1</v>
      </c>
      <c r="J14" s="15">
        <f>I14-((I18*$D$16)/SQRT(10))</f>
        <v>0.99622999245999999</v>
      </c>
      <c r="K14" s="15">
        <f>I14+((I18*$D$16)/SQRT(10))</f>
        <v>1.00377000754</v>
      </c>
      <c r="M14" s="13" t="s">
        <v>11</v>
      </c>
      <c r="N14" s="21">
        <v>1</v>
      </c>
      <c r="O14" s="15">
        <v>1</v>
      </c>
      <c r="P14" s="15">
        <v>1</v>
      </c>
    </row>
    <row r="15" spans="2:16" x14ac:dyDescent="0.25">
      <c r="B15" s="10" t="s">
        <v>13</v>
      </c>
      <c r="C15" s="11">
        <f>AVERAGE(C5:C14)</f>
        <v>9.1743120000000009E-4</v>
      </c>
      <c r="D15" s="11">
        <f t="shared" ref="D15:F15" si="0">AVERAGE(D5:D14)</f>
        <v>0.99833333000000002</v>
      </c>
      <c r="E15" s="11">
        <f t="shared" si="0"/>
        <v>1</v>
      </c>
      <c r="F15" s="11">
        <f t="shared" si="0"/>
        <v>0.99915965999999989</v>
      </c>
      <c r="H15" s="13" t="s">
        <v>11</v>
      </c>
      <c r="I15" s="21">
        <v>1</v>
      </c>
      <c r="J15" s="15">
        <f>I15-((I18*$E$16)/SQRT(10))</f>
        <v>1</v>
      </c>
      <c r="K15" s="15">
        <f>I15+((I18*$E$16)/SQRT(10))</f>
        <v>1</v>
      </c>
      <c r="M15" s="8" t="s">
        <v>19</v>
      </c>
      <c r="N15" s="19">
        <v>1</v>
      </c>
      <c r="O15" s="20">
        <v>0.99809915092000001</v>
      </c>
      <c r="P15" s="20">
        <v>1.0019008490799999</v>
      </c>
    </row>
    <row r="16" spans="2:16" x14ac:dyDescent="0.25">
      <c r="B16" s="29" t="s">
        <v>14</v>
      </c>
      <c r="C16" s="20">
        <f>_xlfn.STDEV.S(C5:C14)</f>
        <v>2.9011721885014688E-3</v>
      </c>
      <c r="D16" s="20">
        <f t="shared" ref="D16:F16" si="1">_xlfn.STDEV.S(D5:D14)</f>
        <v>5.2704733078728439E-3</v>
      </c>
      <c r="E16" s="20">
        <f t="shared" si="1"/>
        <v>0</v>
      </c>
      <c r="F16" s="20">
        <f t="shared" si="1"/>
        <v>2.6573884089458799E-3</v>
      </c>
      <c r="H16" s="8" t="s">
        <v>19</v>
      </c>
      <c r="I16" s="19">
        <v>1</v>
      </c>
      <c r="J16" s="20">
        <f>I16-((I18*$F$16)/SQRT(10))</f>
        <v>0.99809915092000001</v>
      </c>
      <c r="K16" s="20">
        <f>I16+((I18*$F$16)/SQRT(10))</f>
        <v>1.0019008490799999</v>
      </c>
    </row>
    <row r="18" spans="8:9" x14ac:dyDescent="0.25">
      <c r="H18" s="22" t="s">
        <v>23</v>
      </c>
      <c r="I18" s="28">
        <v>2.262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74B2-F831-4F43-9A63-89420B873B16}">
  <dimension ref="A2:Q31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4" max="6" width="10.5703125" bestFit="1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7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7" x14ac:dyDescent="0.25">
      <c r="B3" s="5" t="s">
        <v>35</v>
      </c>
      <c r="I3" s="31" t="s">
        <v>36</v>
      </c>
      <c r="J3" s="14"/>
      <c r="K3" s="14"/>
      <c r="M3" s="14"/>
      <c r="N3" s="14"/>
      <c r="O3" s="14"/>
      <c r="P3" s="14"/>
    </row>
    <row r="4" spans="2:17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G4" s="9" t="s">
        <v>39</v>
      </c>
      <c r="I4" s="32" t="s">
        <v>17</v>
      </c>
      <c r="J4" s="13" t="s">
        <v>18</v>
      </c>
      <c r="K4" s="33" t="s">
        <v>15</v>
      </c>
      <c r="L4" s="33" t="s">
        <v>16</v>
      </c>
      <c r="M4" s="14"/>
      <c r="N4" s="31" t="s">
        <v>38</v>
      </c>
      <c r="O4" s="14"/>
      <c r="P4" s="14"/>
    </row>
    <row r="5" spans="2:17" x14ac:dyDescent="0.25">
      <c r="B5" s="3">
        <v>1</v>
      </c>
      <c r="C5" s="6">
        <v>0.21818180000000001</v>
      </c>
      <c r="D5" s="6">
        <v>0.85507250000000001</v>
      </c>
      <c r="E5" s="6">
        <v>0.80821920000000003</v>
      </c>
      <c r="F5" s="6">
        <v>0.83098590000000006</v>
      </c>
      <c r="G5" s="1">
        <v>0.01</v>
      </c>
      <c r="I5" s="13" t="s">
        <v>3</v>
      </c>
      <c r="J5" s="21">
        <f>C15</f>
        <v>0.23247707000000001</v>
      </c>
      <c r="K5" s="34">
        <v>0.2065726</v>
      </c>
      <c r="L5" s="34">
        <v>0.25838149999999999</v>
      </c>
      <c r="M5" s="14"/>
      <c r="N5" s="32" t="s">
        <v>17</v>
      </c>
      <c r="O5" s="13" t="s">
        <v>18</v>
      </c>
      <c r="P5" s="33" t="s">
        <v>15</v>
      </c>
      <c r="Q5" s="33" t="s">
        <v>16</v>
      </c>
    </row>
    <row r="6" spans="2:17" x14ac:dyDescent="0.25">
      <c r="B6" s="3">
        <v>2</v>
      </c>
      <c r="C6" s="6">
        <v>0.21818180000000001</v>
      </c>
      <c r="D6" s="6">
        <v>0.88524590000000003</v>
      </c>
      <c r="E6" s="6">
        <v>0.7605634</v>
      </c>
      <c r="F6" s="6">
        <v>0.81818179999999996</v>
      </c>
      <c r="G6" s="1">
        <v>0.01</v>
      </c>
      <c r="I6" s="13" t="s">
        <v>4</v>
      </c>
      <c r="J6" s="15">
        <f>D15</f>
        <v>0.89027361999999999</v>
      </c>
      <c r="K6">
        <v>0.86361520000000003</v>
      </c>
      <c r="L6">
        <v>0.91693210000000003</v>
      </c>
      <c r="M6" s="14"/>
      <c r="N6" s="13" t="s">
        <v>3</v>
      </c>
      <c r="O6" s="21">
        <v>5.0909089999999997E-2</v>
      </c>
      <c r="P6" s="15">
        <f>O6-(($J$18*$C$16)/SQRT(10))</f>
        <v>2.5006400474438525E-2</v>
      </c>
      <c r="Q6" s="15">
        <f>O6+(($J$18*$C$16)/SQRT(10))</f>
        <v>7.6811779525561466E-2</v>
      </c>
    </row>
    <row r="7" spans="2:17" x14ac:dyDescent="0.25">
      <c r="B7" s="3">
        <v>3</v>
      </c>
      <c r="C7" s="6">
        <v>0.2</v>
      </c>
      <c r="D7" s="6">
        <v>0.89230770000000004</v>
      </c>
      <c r="E7" s="6">
        <v>0.79452049999999996</v>
      </c>
      <c r="F7" s="6">
        <v>0.84057970000000004</v>
      </c>
      <c r="G7" s="1">
        <v>0.01</v>
      </c>
      <c r="I7" s="13" t="s">
        <v>11</v>
      </c>
      <c r="J7" s="15">
        <f>E15</f>
        <v>0.73890846999999993</v>
      </c>
      <c r="K7">
        <v>0.7010419</v>
      </c>
      <c r="L7">
        <v>0.77677499999999999</v>
      </c>
      <c r="M7" s="14"/>
      <c r="N7" s="13" t="s">
        <v>4</v>
      </c>
      <c r="O7" s="21">
        <v>0.92638039999999999</v>
      </c>
      <c r="P7" s="15">
        <f>O7-(($J$18*$D$16)/SQRT(10))</f>
        <v>0.89972379980298312</v>
      </c>
      <c r="Q7" s="15">
        <f>O7+(($J$18*$D$16)/SQRT(10))</f>
        <v>0.95303700019701687</v>
      </c>
    </row>
    <row r="8" spans="2:17" x14ac:dyDescent="0.25">
      <c r="B8" s="3">
        <v>4</v>
      </c>
      <c r="C8" s="6">
        <v>0.27272730000000001</v>
      </c>
      <c r="D8" s="6">
        <v>0.92156859999999996</v>
      </c>
      <c r="E8" s="6">
        <v>0.64383559999999995</v>
      </c>
      <c r="F8" s="6">
        <v>0.75806450000000003</v>
      </c>
      <c r="G8" s="1">
        <v>0.01</v>
      </c>
      <c r="I8" s="13" t="s">
        <v>19</v>
      </c>
      <c r="J8" s="15">
        <f>F15</f>
        <v>0.80607582999999994</v>
      </c>
      <c r="K8">
        <v>0.78286770000000006</v>
      </c>
      <c r="L8">
        <v>0.82928389999999996</v>
      </c>
      <c r="M8" s="14"/>
      <c r="N8" s="13" t="s">
        <v>11</v>
      </c>
      <c r="O8" s="21">
        <v>0.98692809999999997</v>
      </c>
      <c r="P8" s="15">
        <f>O8-(($J$18*$E$16)/SQRT(10))</f>
        <v>0.94906417017026434</v>
      </c>
      <c r="Q8" s="15">
        <f>O8+(($J$18*$E$16)/SQRT(10))</f>
        <v>1.0247920298297355</v>
      </c>
    </row>
    <row r="9" spans="2:17" x14ac:dyDescent="0.25">
      <c r="B9" s="3">
        <v>5</v>
      </c>
      <c r="C9" s="6">
        <v>0.2090909</v>
      </c>
      <c r="D9" s="6">
        <v>0.94827589999999995</v>
      </c>
      <c r="E9" s="6">
        <v>0.73333329999999997</v>
      </c>
      <c r="F9" s="6">
        <v>0.82706769999999996</v>
      </c>
      <c r="G9" s="1">
        <v>0.01</v>
      </c>
      <c r="I9" s="14"/>
      <c r="J9" s="14"/>
      <c r="K9" s="14"/>
      <c r="M9" s="14"/>
      <c r="N9" s="13" t="s">
        <v>19</v>
      </c>
      <c r="O9" s="21">
        <v>0.9556962</v>
      </c>
      <c r="P9" s="15">
        <f>O9-(($J$18*$F$16)/SQRT(10))</f>
        <v>0.93248971515084245</v>
      </c>
      <c r="Q9" s="15">
        <f>O9+(($J$18*$F$16)/SQRT(10))</f>
        <v>0.97890268484915754</v>
      </c>
    </row>
    <row r="10" spans="2:17" x14ac:dyDescent="0.25">
      <c r="B10" s="3">
        <v>6</v>
      </c>
      <c r="C10" s="6">
        <v>0.28181820000000002</v>
      </c>
      <c r="D10" s="6">
        <v>0.83582089999999998</v>
      </c>
      <c r="E10" s="6">
        <v>0.73684210000000006</v>
      </c>
      <c r="F10" s="6">
        <v>0.78321680000000005</v>
      </c>
      <c r="G10" s="1">
        <v>0.01</v>
      </c>
      <c r="I10" s="31" t="s">
        <v>37</v>
      </c>
      <c r="J10" s="14"/>
      <c r="K10" s="14"/>
      <c r="M10" s="14"/>
      <c r="N10" s="14"/>
      <c r="O10" s="14"/>
      <c r="P10" s="14"/>
    </row>
    <row r="11" spans="2:17" x14ac:dyDescent="0.25">
      <c r="B11" s="3">
        <v>7</v>
      </c>
      <c r="C11" s="6">
        <v>0.2</v>
      </c>
      <c r="D11" s="6">
        <v>0.88709680000000002</v>
      </c>
      <c r="E11" s="6">
        <v>0.78571429999999998</v>
      </c>
      <c r="F11" s="6">
        <v>0.83333330000000005</v>
      </c>
      <c r="G11" s="1">
        <v>0.01</v>
      </c>
      <c r="I11" s="32" t="s">
        <v>17</v>
      </c>
      <c r="J11" s="13" t="s">
        <v>18</v>
      </c>
      <c r="K11" s="33" t="s">
        <v>15</v>
      </c>
      <c r="L11" s="33" t="s">
        <v>16</v>
      </c>
      <c r="M11" s="14"/>
      <c r="N11" s="14"/>
      <c r="O11" s="14"/>
      <c r="P11" s="14"/>
    </row>
    <row r="12" spans="2:17" x14ac:dyDescent="0.25">
      <c r="B12" s="3">
        <v>8</v>
      </c>
      <c r="C12" s="6">
        <v>0.29357800000000001</v>
      </c>
      <c r="D12" s="6">
        <v>0.84210529999999995</v>
      </c>
      <c r="E12" s="6">
        <v>0.67605630000000005</v>
      </c>
      <c r="F12" s="6">
        <v>0.75</v>
      </c>
      <c r="G12" s="1">
        <v>0.01</v>
      </c>
      <c r="I12" s="13" t="s">
        <v>3</v>
      </c>
      <c r="J12" s="21">
        <v>3.7374659999999997E-2</v>
      </c>
      <c r="K12" s="15">
        <f>J12-(($J$18*$C$16)/SQRT(10))</f>
        <v>1.1471970474438525E-2</v>
      </c>
      <c r="L12" s="15">
        <f>J12+(($J$18*$C$16)/SQRT(10))</f>
        <v>6.3277349525561466E-2</v>
      </c>
      <c r="M12" s="14"/>
      <c r="N12" s="14"/>
      <c r="O12" s="14"/>
      <c r="P12" s="14"/>
    </row>
    <row r="13" spans="2:17" x14ac:dyDescent="0.25">
      <c r="B13" s="3">
        <v>9</v>
      </c>
      <c r="C13" s="6">
        <v>0.20183490000000001</v>
      </c>
      <c r="D13" s="6">
        <v>0.91071429999999998</v>
      </c>
      <c r="E13" s="6">
        <v>0.75</v>
      </c>
      <c r="F13" s="6">
        <v>0.8225806</v>
      </c>
      <c r="G13" s="1">
        <v>0.01</v>
      </c>
      <c r="I13" s="13" t="s">
        <v>4</v>
      </c>
      <c r="J13" s="21">
        <v>0.94156930000000005</v>
      </c>
      <c r="K13" s="15">
        <f>J13-(($J$18*$D$16)/SQRT(10))</f>
        <v>0.91491269980298318</v>
      </c>
      <c r="L13" s="15">
        <f>J13+(($J$18*$D$16)/SQRT(10))</f>
        <v>0.96822590019701693</v>
      </c>
      <c r="M13" s="14"/>
      <c r="N13" s="14"/>
      <c r="O13" s="14"/>
      <c r="P13" s="14"/>
    </row>
    <row r="14" spans="2:17" x14ac:dyDescent="0.25">
      <c r="B14" s="3">
        <v>10</v>
      </c>
      <c r="C14" s="6">
        <v>0.2293578</v>
      </c>
      <c r="D14" s="6">
        <v>0.92452829999999997</v>
      </c>
      <c r="E14" s="6">
        <v>0.7</v>
      </c>
      <c r="F14" s="6">
        <v>0.79674800000000001</v>
      </c>
      <c r="G14" s="1">
        <v>0.01</v>
      </c>
      <c r="I14" s="13" t="s">
        <v>11</v>
      </c>
      <c r="J14" s="21">
        <v>0.98947370000000001</v>
      </c>
      <c r="K14" s="15">
        <f>J14-(($J$18*$E$16)/SQRT(10))</f>
        <v>0.95160977017026438</v>
      </c>
      <c r="L14" s="15">
        <f>J14+(($J$18*$E$16)/SQRT(10))</f>
        <v>1.0273376298297356</v>
      </c>
      <c r="M14" s="14"/>
      <c r="N14" s="14"/>
      <c r="O14" s="14"/>
      <c r="P14" s="14"/>
    </row>
    <row r="15" spans="2:17" x14ac:dyDescent="0.25">
      <c r="B15" s="10" t="s">
        <v>13</v>
      </c>
      <c r="C15" s="11">
        <f>AVERAGE(C5:C14)</f>
        <v>0.23247707000000001</v>
      </c>
      <c r="D15" s="11">
        <f t="shared" ref="D15:F15" si="0">AVERAGE(D5:D14)</f>
        <v>0.89027361999999999</v>
      </c>
      <c r="E15" s="11">
        <f t="shared" si="0"/>
        <v>0.73890846999999993</v>
      </c>
      <c r="F15" s="11">
        <f t="shared" si="0"/>
        <v>0.80607582999999994</v>
      </c>
      <c r="G15" s="11"/>
      <c r="I15" s="13" t="s">
        <v>19</v>
      </c>
      <c r="J15" s="21">
        <v>0.96492730000000004</v>
      </c>
      <c r="K15" s="15">
        <f>J15-(($J$18*$F$16)/SQRT(10))</f>
        <v>0.94172081515084249</v>
      </c>
      <c r="L15" s="15">
        <f>J15+(($J$18*$F$16)/SQRT(10))</f>
        <v>0.98813378484915759</v>
      </c>
      <c r="M15" s="14"/>
      <c r="N15" s="21"/>
      <c r="O15" s="15"/>
      <c r="P15" s="15"/>
    </row>
    <row r="16" spans="2:17" x14ac:dyDescent="0.25">
      <c r="B16" s="7" t="s">
        <v>14</v>
      </c>
      <c r="C16" s="6">
        <f>_xlfn.STDEV.S(C5:C14)</f>
        <v>3.6211978967710223E-2</v>
      </c>
      <c r="D16" s="6">
        <f t="shared" ref="D16:F16" si="1">_xlfn.STDEV.S(D5:D14)</f>
        <v>3.726594663972875E-2</v>
      </c>
      <c r="E16" s="6">
        <f t="shared" si="1"/>
        <v>5.293380169175773E-2</v>
      </c>
      <c r="F16" s="6">
        <f t="shared" si="1"/>
        <v>3.24426828512498E-2</v>
      </c>
      <c r="G16" s="20"/>
      <c r="I16" s="14"/>
      <c r="J16" s="14"/>
      <c r="K16" s="14"/>
      <c r="M16" s="14"/>
      <c r="N16" s="21"/>
      <c r="O16" s="15"/>
      <c r="P16" s="15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I18" s="22" t="s">
        <v>23</v>
      </c>
      <c r="J18" s="28">
        <v>2.262</v>
      </c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3.7374659999999997E-2</v>
      </c>
      <c r="D22" s="15">
        <v>1.1471970474438525E-2</v>
      </c>
      <c r="E22" s="15">
        <v>6.3277349525561466E-2</v>
      </c>
      <c r="F22" s="14"/>
    </row>
    <row r="23" spans="1:11" x14ac:dyDescent="0.25">
      <c r="A23" s="25"/>
      <c r="B23" s="13" t="s">
        <v>4</v>
      </c>
      <c r="C23" s="21">
        <v>0.94156930000000005</v>
      </c>
      <c r="D23" s="15">
        <v>0.91491269980298318</v>
      </c>
      <c r="E23" s="15">
        <v>0.96822590019701693</v>
      </c>
      <c r="F23" s="14"/>
    </row>
    <row r="24" spans="1:11" x14ac:dyDescent="0.25">
      <c r="B24" s="13" t="s">
        <v>11</v>
      </c>
      <c r="C24" s="21">
        <v>0.98947370000000001</v>
      </c>
      <c r="D24" s="15">
        <v>0.95160977017026438</v>
      </c>
      <c r="E24" s="15">
        <v>1.0273376298297356</v>
      </c>
    </row>
    <row r="25" spans="1:11" x14ac:dyDescent="0.25">
      <c r="B25" s="8" t="s">
        <v>19</v>
      </c>
      <c r="C25" s="19">
        <v>0.96492730000000004</v>
      </c>
      <c r="D25" s="20">
        <v>0.94172081515084249</v>
      </c>
      <c r="E25" s="20">
        <v>0.98813378484915759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5.0909089999999997E-2</v>
      </c>
      <c r="D27" s="11">
        <v>2.5006400474438525E-2</v>
      </c>
      <c r="E27" s="11">
        <v>7.6811779525561466E-2</v>
      </c>
      <c r="F27" s="14"/>
    </row>
    <row r="28" spans="1:11" x14ac:dyDescent="0.25">
      <c r="A28" s="25"/>
      <c r="B28" s="13" t="s">
        <v>4</v>
      </c>
      <c r="C28" s="21">
        <v>0.92638039999999999</v>
      </c>
      <c r="D28" s="15">
        <v>0.89972379980298312</v>
      </c>
      <c r="E28" s="15">
        <v>0.95303700019701687</v>
      </c>
      <c r="F28" s="14"/>
    </row>
    <row r="29" spans="1:11" x14ac:dyDescent="0.25">
      <c r="A29" s="25"/>
      <c r="B29" s="13" t="s">
        <v>11</v>
      </c>
      <c r="C29" s="21">
        <v>0.98692809999999997</v>
      </c>
      <c r="D29" s="15">
        <v>0.94906417017026434</v>
      </c>
      <c r="E29" s="15">
        <v>1.0247920298297355</v>
      </c>
      <c r="F29" s="14"/>
    </row>
    <row r="30" spans="1:11" x14ac:dyDescent="0.25">
      <c r="A30" s="25"/>
      <c r="B30" s="8" t="s">
        <v>19</v>
      </c>
      <c r="C30" s="19">
        <v>0.9556962</v>
      </c>
      <c r="D30" s="20">
        <v>0.93248971515084245</v>
      </c>
      <c r="E30" s="20">
        <v>0.97890268484915754</v>
      </c>
      <c r="F30" s="14"/>
    </row>
    <row r="31" spans="1:11" x14ac:dyDescent="0.25">
      <c r="F3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3C8D-0FB4-4B99-A926-5035098C4B91}">
  <dimension ref="A2:P30"/>
  <sheetViews>
    <sheetView workbookViewId="0">
      <selection activeCell="B4" sqref="B4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4" max="6" width="10.5703125" bestFit="1" customWidth="1"/>
    <col min="7" max="7" width="10.42578125" style="14" customWidth="1"/>
    <col min="8" max="8" width="9.85546875" customWidth="1"/>
    <col min="9" max="10" width="9.7109375" bestFit="1" customWidth="1"/>
    <col min="11" max="11" width="9.5703125" style="14" bestFit="1" customWidth="1"/>
    <col min="12" max="12" width="9.140625" style="14"/>
    <col min="16" max="16" width="9.140625" style="14"/>
  </cols>
  <sheetData>
    <row r="2" spans="2:15" x14ac:dyDescent="0.25">
      <c r="B2" s="3"/>
      <c r="H2" s="14"/>
      <c r="I2" s="14"/>
      <c r="J2" s="14"/>
      <c r="M2" s="14"/>
      <c r="N2" s="14"/>
      <c r="O2" s="14"/>
    </row>
    <row r="3" spans="2:15" x14ac:dyDescent="0.25">
      <c r="B3" s="5" t="s">
        <v>50</v>
      </c>
      <c r="M3" s="14"/>
      <c r="N3" s="14"/>
      <c r="O3" s="14"/>
    </row>
    <row r="4" spans="2:15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14"/>
      <c r="N4" s="14"/>
      <c r="O4" s="14"/>
    </row>
    <row r="5" spans="2:15" x14ac:dyDescent="0.25">
      <c r="B5" s="3">
        <v>1</v>
      </c>
      <c r="C5" s="6">
        <v>3.6231884057971099E-2</v>
      </c>
      <c r="D5" s="6">
        <v>0.938271604938272</v>
      </c>
      <c r="E5" s="6">
        <v>1</v>
      </c>
      <c r="F5" s="6">
        <v>0.968152866242038</v>
      </c>
      <c r="M5" s="14"/>
      <c r="N5" s="14"/>
      <c r="O5" s="14"/>
    </row>
    <row r="6" spans="2:15" x14ac:dyDescent="0.25">
      <c r="B6" s="3">
        <v>2</v>
      </c>
      <c r="C6" s="6">
        <v>3.6231884057971099E-2</v>
      </c>
      <c r="D6" s="6">
        <v>0.94117647058823495</v>
      </c>
      <c r="E6" s="6">
        <v>1</v>
      </c>
      <c r="F6" s="6">
        <v>0.96969696969696995</v>
      </c>
      <c r="H6" s="31" t="s">
        <v>53</v>
      </c>
      <c r="I6" s="14"/>
      <c r="J6" s="14"/>
      <c r="M6" s="14"/>
      <c r="N6" s="14"/>
      <c r="O6" s="14"/>
    </row>
    <row r="7" spans="2:15" x14ac:dyDescent="0.25">
      <c r="B7" s="3">
        <v>3</v>
      </c>
      <c r="C7" s="6">
        <v>2.9197080291970798E-2</v>
      </c>
      <c r="D7" s="6">
        <v>0.95652173913043503</v>
      </c>
      <c r="E7" s="6">
        <v>0.98507462686567204</v>
      </c>
      <c r="F7" s="6">
        <v>0.97058823529411797</v>
      </c>
      <c r="H7" s="24" t="s">
        <v>17</v>
      </c>
      <c r="I7" s="9" t="s">
        <v>18</v>
      </c>
      <c r="J7" s="23" t="s">
        <v>51</v>
      </c>
      <c r="K7" s="23" t="s">
        <v>52</v>
      </c>
      <c r="M7" s="14"/>
      <c r="N7" s="14"/>
      <c r="O7" s="14"/>
    </row>
    <row r="8" spans="2:15" x14ac:dyDescent="0.25">
      <c r="B8" s="3">
        <v>4</v>
      </c>
      <c r="C8" s="6">
        <v>2.9197080291970798E-2</v>
      </c>
      <c r="D8" s="6">
        <v>0.96103896103896103</v>
      </c>
      <c r="E8" s="6">
        <v>0.98666666666666702</v>
      </c>
      <c r="F8" s="6">
        <v>0.97368421052631604</v>
      </c>
      <c r="H8" s="13" t="s">
        <v>3</v>
      </c>
      <c r="I8" s="15">
        <v>4.155294615465991E-2</v>
      </c>
      <c r="J8" s="15">
        <f>I8-(($I$14*$C$16)/SQRT(10))</f>
        <v>2.8505285547644758E-2</v>
      </c>
      <c r="K8" s="15">
        <f>I8+(($I$14*$C$16)/SQRT(10))</f>
        <v>5.4600606761675066E-2</v>
      </c>
      <c r="M8" s="21"/>
      <c r="N8" s="15"/>
      <c r="O8" s="15"/>
    </row>
    <row r="9" spans="2:15" x14ac:dyDescent="0.25">
      <c r="B9" s="3">
        <v>5</v>
      </c>
      <c r="C9" s="6">
        <v>4.3795620437956199E-2</v>
      </c>
      <c r="D9" s="6">
        <v>0.93589743589743601</v>
      </c>
      <c r="E9" s="6">
        <v>0.98648648648648696</v>
      </c>
      <c r="F9" s="6">
        <v>0.96052631578947401</v>
      </c>
      <c r="H9" s="13" t="s">
        <v>4</v>
      </c>
      <c r="I9" s="15">
        <v>0.93657794748587597</v>
      </c>
      <c r="J9" s="15">
        <f>I9-(($I$14*$D$16)/SQRT(10))</f>
        <v>0.9153702163750469</v>
      </c>
      <c r="K9" s="15">
        <f>I9+(($I$14*$D$16)/SQRT(10))</f>
        <v>0.95778567859670505</v>
      </c>
      <c r="M9" s="21"/>
      <c r="N9" s="15"/>
      <c r="O9" s="15"/>
    </row>
    <row r="10" spans="2:15" x14ac:dyDescent="0.25">
      <c r="B10" s="3">
        <v>6</v>
      </c>
      <c r="C10" s="6">
        <v>6.5693430656934296E-2</v>
      </c>
      <c r="D10" s="6">
        <v>0.93333333333333302</v>
      </c>
      <c r="E10" s="6">
        <v>0.94594594594594605</v>
      </c>
      <c r="F10" s="6">
        <v>0.93959731543624203</v>
      </c>
      <c r="H10" s="13" t="s">
        <v>11</v>
      </c>
      <c r="I10" s="15">
        <v>0.98742667698283082</v>
      </c>
      <c r="J10" s="15">
        <f>I10-(($I$14*$E$16)/SQRT(10))</f>
        <v>0.97580559259932143</v>
      </c>
      <c r="K10" s="15">
        <f>I10+(($I$14*$E$16)/SQRT(10))</f>
        <v>0.99904776136634021</v>
      </c>
    </row>
    <row r="11" spans="2:15" x14ac:dyDescent="0.25">
      <c r="B11" s="3">
        <v>7</v>
      </c>
      <c r="C11" s="6">
        <v>2.9197080291970798E-2</v>
      </c>
      <c r="D11" s="6">
        <v>0.95061728395061695</v>
      </c>
      <c r="E11" s="6">
        <v>1</v>
      </c>
      <c r="F11" s="6">
        <v>0.974683544303797</v>
      </c>
      <c r="H11" s="8" t="s">
        <v>19</v>
      </c>
      <c r="I11" s="20">
        <v>0.96109299164521311</v>
      </c>
      <c r="J11" s="20">
        <f>I11-(($I$14*$F$16)/SQRT(10))</f>
        <v>0.94735870847508652</v>
      </c>
      <c r="K11" s="20">
        <f>I11+(($I$14*$F$16)/SQRT(10))</f>
        <v>0.97482727481533971</v>
      </c>
    </row>
    <row r="12" spans="2:15" x14ac:dyDescent="0.25">
      <c r="B12" s="3">
        <v>8</v>
      </c>
      <c r="C12" s="6">
        <v>4.3795620437956199E-2</v>
      </c>
      <c r="D12" s="6">
        <v>0.93589743589743601</v>
      </c>
      <c r="E12" s="6">
        <v>0.98648648648648696</v>
      </c>
      <c r="F12" s="6">
        <v>0.96052631578947401</v>
      </c>
      <c r="H12" s="14"/>
      <c r="I12" s="14"/>
      <c r="J12" s="14"/>
    </row>
    <row r="13" spans="2:15" x14ac:dyDescent="0.25">
      <c r="B13" s="3">
        <v>9</v>
      </c>
      <c r="C13" s="6">
        <v>2.18978102189781E-2</v>
      </c>
      <c r="D13" s="6">
        <v>0.95588235294117696</v>
      </c>
      <c r="E13" s="6">
        <v>1</v>
      </c>
      <c r="F13" s="6">
        <v>0.977443609022556</v>
      </c>
      <c r="H13" s="14"/>
      <c r="I13" s="14"/>
      <c r="J13" s="14"/>
    </row>
    <row r="14" spans="2:15" x14ac:dyDescent="0.25">
      <c r="B14" s="3">
        <v>10</v>
      </c>
      <c r="C14" s="6">
        <v>8.0291970802919693E-2</v>
      </c>
      <c r="D14" s="6">
        <v>0.85714285714285698</v>
      </c>
      <c r="E14" s="6">
        <v>0.98360655737704905</v>
      </c>
      <c r="F14" s="6">
        <v>0.91603053435114501</v>
      </c>
      <c r="H14" s="24" t="s">
        <v>23</v>
      </c>
      <c r="I14" s="28">
        <v>2.262</v>
      </c>
      <c r="J14" s="14"/>
    </row>
    <row r="15" spans="2:15" x14ac:dyDescent="0.25">
      <c r="B15" s="10" t="s">
        <v>13</v>
      </c>
      <c r="C15" s="11">
        <f>AVERAGE(C5:C14)</f>
        <v>4.155294615465991E-2</v>
      </c>
      <c r="D15" s="11">
        <f t="shared" ref="D15:F15" si="0">AVERAGE(D5:D14)</f>
        <v>0.93657794748587597</v>
      </c>
      <c r="E15" s="11">
        <f t="shared" si="0"/>
        <v>0.98742667698283082</v>
      </c>
      <c r="F15" s="11">
        <f t="shared" si="0"/>
        <v>0.96109299164521311</v>
      </c>
    </row>
    <row r="16" spans="2:15" x14ac:dyDescent="0.25">
      <c r="B16" s="7" t="s">
        <v>14</v>
      </c>
      <c r="C16" s="6">
        <f>_xlfn.STDEV.S(C5:C14)</f>
        <v>1.8240639104784712E-2</v>
      </c>
      <c r="D16" s="6">
        <f t="shared" ref="D16:F16" si="1">_xlfn.STDEV.S(D5:D14)</f>
        <v>2.9648423658104609E-2</v>
      </c>
      <c r="E16" s="6">
        <f t="shared" si="1"/>
        <v>1.6246284497304784E-2</v>
      </c>
      <c r="F16" s="6">
        <f t="shared" si="1"/>
        <v>1.9200537951953089E-2</v>
      </c>
    </row>
    <row r="17" spans="1:6" x14ac:dyDescent="0.25">
      <c r="B17" s="12"/>
      <c r="C17" s="12"/>
      <c r="D17" s="12"/>
      <c r="E17" s="12"/>
      <c r="F17" s="12"/>
    </row>
    <row r="18" spans="1:6" x14ac:dyDescent="0.25">
      <c r="F18" s="14"/>
    </row>
    <row r="19" spans="1:6" x14ac:dyDescent="0.25">
      <c r="A19" s="25"/>
      <c r="B19" s="24" t="s">
        <v>17</v>
      </c>
      <c r="C19" s="9" t="s">
        <v>18</v>
      </c>
      <c r="D19" s="23" t="s">
        <v>15</v>
      </c>
      <c r="E19" s="23" t="s">
        <v>16</v>
      </c>
      <c r="F19" s="14"/>
    </row>
    <row r="20" spans="1:6" x14ac:dyDescent="0.25">
      <c r="A20" s="25"/>
      <c r="B20" s="27" t="s">
        <v>25</v>
      </c>
      <c r="C20" s="9"/>
      <c r="D20" s="23"/>
      <c r="E20" s="23"/>
      <c r="F20" s="14"/>
    </row>
    <row r="21" spans="1:6" x14ac:dyDescent="0.25">
      <c r="A21" s="25"/>
      <c r="B21" s="13" t="s">
        <v>3</v>
      </c>
      <c r="C21" s="21">
        <v>3.7374659999999997E-2</v>
      </c>
      <c r="D21" s="15">
        <v>1.1471970474438525E-2</v>
      </c>
      <c r="E21" s="15">
        <v>6.3277349525561466E-2</v>
      </c>
      <c r="F21" s="14"/>
    </row>
    <row r="22" spans="1:6" x14ac:dyDescent="0.25">
      <c r="A22" s="25"/>
      <c r="B22" s="13" t="s">
        <v>4</v>
      </c>
      <c r="C22" s="21">
        <v>0.94156930000000005</v>
      </c>
      <c r="D22" s="15">
        <v>0.91491269980298318</v>
      </c>
      <c r="E22" s="15">
        <v>0.96822590019701693</v>
      </c>
      <c r="F22" s="14"/>
    </row>
    <row r="23" spans="1:6" x14ac:dyDescent="0.25">
      <c r="B23" s="13" t="s">
        <v>11</v>
      </c>
      <c r="C23" s="21">
        <v>0.98947370000000001</v>
      </c>
      <c r="D23" s="15">
        <v>0.95160977017026438</v>
      </c>
      <c r="E23" s="15">
        <v>1.0273376298297356</v>
      </c>
    </row>
    <row r="24" spans="1:6" x14ac:dyDescent="0.25">
      <c r="B24" s="8" t="s">
        <v>19</v>
      </c>
      <c r="C24" s="19">
        <v>0.96492730000000004</v>
      </c>
      <c r="D24" s="20">
        <v>0.94172081515084249</v>
      </c>
      <c r="E24" s="20">
        <v>0.98813378484915759</v>
      </c>
    </row>
    <row r="25" spans="1:6" x14ac:dyDescent="0.25">
      <c r="B25" s="26" t="s">
        <v>26</v>
      </c>
    </row>
    <row r="26" spans="1:6" x14ac:dyDescent="0.25">
      <c r="A26" s="25"/>
      <c r="B26" s="17" t="s">
        <v>3</v>
      </c>
      <c r="C26" s="18">
        <v>5.0909089999999997E-2</v>
      </c>
      <c r="D26" s="11">
        <v>2.5006400474438525E-2</v>
      </c>
      <c r="E26" s="11">
        <v>7.6811779525561466E-2</v>
      </c>
      <c r="F26" s="14"/>
    </row>
    <row r="27" spans="1:6" x14ac:dyDescent="0.25">
      <c r="A27" s="25"/>
      <c r="B27" s="13" t="s">
        <v>4</v>
      </c>
      <c r="C27" s="21">
        <v>0.92638039999999999</v>
      </c>
      <c r="D27" s="15">
        <v>0.89972379980298312</v>
      </c>
      <c r="E27" s="15">
        <v>0.95303700019701687</v>
      </c>
      <c r="F27" s="14"/>
    </row>
    <row r="28" spans="1:6" x14ac:dyDescent="0.25">
      <c r="A28" s="25"/>
      <c r="B28" s="13" t="s">
        <v>11</v>
      </c>
      <c r="C28" s="21">
        <v>0.98692809999999997</v>
      </c>
      <c r="D28" s="15">
        <v>0.94906417017026434</v>
      </c>
      <c r="E28" s="15">
        <v>1.0247920298297355</v>
      </c>
      <c r="F28" s="14"/>
    </row>
    <row r="29" spans="1:6" x14ac:dyDescent="0.25">
      <c r="A29" s="25"/>
      <c r="B29" s="8" t="s">
        <v>19</v>
      </c>
      <c r="C29" s="19">
        <v>0.9556962</v>
      </c>
      <c r="D29" s="20">
        <v>0.93248971515084245</v>
      </c>
      <c r="E29" s="20">
        <v>0.97890268484915754</v>
      </c>
      <c r="F29" s="14"/>
    </row>
    <row r="30" spans="1:6" x14ac:dyDescent="0.25">
      <c r="F3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2B63-DE13-40AC-B926-8763B4E50EFA}">
  <dimension ref="A2:Q31"/>
  <sheetViews>
    <sheetView workbookViewId="0">
      <selection activeCell="H6" sqref="H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57</v>
      </c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14"/>
      <c r="N4" s="14"/>
      <c r="O4" s="14"/>
      <c r="P4" s="14"/>
    </row>
    <row r="5" spans="2:16" x14ac:dyDescent="0.25">
      <c r="B5" s="3">
        <v>1</v>
      </c>
      <c r="C5" s="6">
        <v>1.4492753623188401E-2</v>
      </c>
      <c r="D5" s="6">
        <v>0.98591549295774605</v>
      </c>
      <c r="E5" s="6">
        <v>0.98591549295774605</v>
      </c>
      <c r="F5" s="6">
        <v>0.98591549295774605</v>
      </c>
      <c r="M5" s="14"/>
      <c r="N5" s="14"/>
      <c r="O5" s="14"/>
      <c r="P5" s="14"/>
    </row>
    <row r="6" spans="2:16" x14ac:dyDescent="0.25">
      <c r="B6" s="3">
        <v>2</v>
      </c>
      <c r="C6" s="6">
        <v>7.2463768115942403E-3</v>
      </c>
      <c r="D6" s="6">
        <v>1</v>
      </c>
      <c r="E6" s="6">
        <v>0.984375</v>
      </c>
      <c r="F6" s="6">
        <v>0.99212598425196896</v>
      </c>
      <c r="H6" s="5" t="s">
        <v>54</v>
      </c>
      <c r="M6" s="21"/>
      <c r="N6" s="14"/>
    </row>
    <row r="7" spans="2:16" x14ac:dyDescent="0.25">
      <c r="B7" s="3">
        <v>3</v>
      </c>
      <c r="C7" s="6">
        <v>2.18978102189781E-2</v>
      </c>
      <c r="D7" s="6">
        <v>0.98360655737704905</v>
      </c>
      <c r="E7" s="6">
        <v>0.967741935483871</v>
      </c>
      <c r="F7" s="6">
        <v>0.97560975609756095</v>
      </c>
      <c r="H7" s="24" t="s">
        <v>17</v>
      </c>
      <c r="I7" s="9" t="s">
        <v>18</v>
      </c>
      <c r="J7" s="23" t="s">
        <v>15</v>
      </c>
      <c r="K7" s="23" t="s">
        <v>16</v>
      </c>
      <c r="M7" s="15"/>
      <c r="N7" s="14"/>
    </row>
    <row r="8" spans="2:16" x14ac:dyDescent="0.25">
      <c r="B8" s="3">
        <v>4</v>
      </c>
      <c r="C8" s="6">
        <v>7.2992700729926901E-3</v>
      </c>
      <c r="D8" s="6">
        <v>1</v>
      </c>
      <c r="E8" s="6">
        <v>0.98823529411764699</v>
      </c>
      <c r="F8" s="6">
        <v>0.99408284023668603</v>
      </c>
      <c r="H8" s="13" t="s">
        <v>3</v>
      </c>
      <c r="I8" s="15">
        <v>9.473183116470961E-3</v>
      </c>
      <c r="J8" s="15">
        <f>I8-(($I$14*$C$16)/SQRT(10))</f>
        <v>4.5247093621642821E-3</v>
      </c>
      <c r="K8" s="15">
        <f>I8+(($I$14*$C$16)/SQRT(10))</f>
        <v>1.4421656870777639E-2</v>
      </c>
      <c r="M8" s="15"/>
      <c r="N8" s="14"/>
    </row>
    <row r="9" spans="2:16" x14ac:dyDescent="0.25">
      <c r="B9" s="3">
        <v>5</v>
      </c>
      <c r="C9" s="6">
        <v>1.4598540145985399E-2</v>
      </c>
      <c r="D9" s="6">
        <v>0.98850574712643702</v>
      </c>
      <c r="E9" s="6">
        <v>0.98850574712643702</v>
      </c>
      <c r="F9" s="6">
        <v>0.98850574712643702</v>
      </c>
      <c r="H9" s="13" t="s">
        <v>4</v>
      </c>
      <c r="I9" s="15">
        <v>0.99338048294180381</v>
      </c>
      <c r="J9" s="15">
        <f>I9-(($I$14*$D$16)/SQRT(10))</f>
        <v>0.98828908276809402</v>
      </c>
      <c r="K9" s="15">
        <f>I9+(($I$14*$D$16)/SQRT(10))</f>
        <v>0.9984718831155136</v>
      </c>
      <c r="M9" s="14"/>
      <c r="N9" s="14"/>
    </row>
    <row r="10" spans="2:16" x14ac:dyDescent="0.25">
      <c r="B10" s="3">
        <v>6</v>
      </c>
      <c r="C10" s="6">
        <v>7.2992700729926901E-3</v>
      </c>
      <c r="D10" s="6">
        <v>0.98876404494381998</v>
      </c>
      <c r="E10" s="6">
        <v>1</v>
      </c>
      <c r="F10" s="6">
        <v>0.99435028248587598</v>
      </c>
      <c r="H10" s="13" t="s">
        <v>11</v>
      </c>
      <c r="I10" s="6">
        <v>0.98872937030754993</v>
      </c>
      <c r="J10" s="15">
        <f>I10-(($I$14*$E$16)/SQRT(10))</f>
        <v>0.9817287155220098</v>
      </c>
      <c r="K10" s="15">
        <f>I10+(($I$14*$E$16)/SQRT(10))</f>
        <v>0.99573002509309005</v>
      </c>
      <c r="M10" s="14"/>
      <c r="N10" s="14"/>
    </row>
    <row r="11" spans="2:16" x14ac:dyDescent="0.25">
      <c r="B11" s="3">
        <v>7</v>
      </c>
      <c r="C11" s="6">
        <v>7.2992700729926901E-3</v>
      </c>
      <c r="D11" s="6">
        <v>1</v>
      </c>
      <c r="E11" s="6">
        <v>0.98550724637681197</v>
      </c>
      <c r="F11" s="6">
        <v>0.99270072992700698</v>
      </c>
      <c r="H11" s="8" t="s">
        <v>19</v>
      </c>
      <c r="I11" s="20">
        <v>0.9910303820096269</v>
      </c>
      <c r="J11" s="20">
        <f>I11-(($I$14*$F$16)/SQRT(10))</f>
        <v>0.98585183020782541</v>
      </c>
      <c r="K11" s="20">
        <f>I11+(($I$14*$F$16)/SQRT(10))</f>
        <v>0.99620893381142839</v>
      </c>
      <c r="M11" s="14"/>
      <c r="N11" s="14"/>
    </row>
    <row r="12" spans="2:16" x14ac:dyDescent="0.25">
      <c r="B12" s="3">
        <v>8</v>
      </c>
      <c r="C12" s="6">
        <v>1.4598540145985399E-2</v>
      </c>
      <c r="D12" s="6">
        <v>0.98701298701298701</v>
      </c>
      <c r="E12" s="6">
        <v>0.98701298701298701</v>
      </c>
      <c r="F12" s="6">
        <v>0.98701298701298701</v>
      </c>
      <c r="H12" s="14"/>
      <c r="I12" s="14"/>
      <c r="J12" s="14"/>
      <c r="K12" s="14"/>
    </row>
    <row r="13" spans="2:16" x14ac:dyDescent="0.25">
      <c r="B13" s="3">
        <v>9</v>
      </c>
      <c r="C13" s="6">
        <v>0</v>
      </c>
      <c r="D13" s="6">
        <v>1</v>
      </c>
      <c r="E13" s="6">
        <v>1</v>
      </c>
      <c r="F13" s="6">
        <v>1</v>
      </c>
      <c r="H13" s="14"/>
      <c r="I13" s="14"/>
      <c r="J13" s="14"/>
      <c r="K13" s="14"/>
    </row>
    <row r="14" spans="2:16" x14ac:dyDescent="0.25">
      <c r="B14" s="3">
        <v>10</v>
      </c>
      <c r="C14" s="6">
        <v>0</v>
      </c>
      <c r="D14" s="6">
        <v>1</v>
      </c>
      <c r="E14" s="6">
        <v>1</v>
      </c>
      <c r="F14" s="6">
        <v>1</v>
      </c>
      <c r="H14" s="22" t="s">
        <v>23</v>
      </c>
      <c r="I14" s="28">
        <v>2.262</v>
      </c>
      <c r="J14" s="14"/>
      <c r="K14" s="14"/>
    </row>
    <row r="15" spans="2:16" x14ac:dyDescent="0.25">
      <c r="B15" s="10" t="s">
        <v>13</v>
      </c>
      <c r="C15" s="11">
        <f>AVERAGE(C5:C14)</f>
        <v>9.473183116470961E-3</v>
      </c>
      <c r="D15" s="11">
        <f t="shared" ref="D15:F15" si="0">AVERAGE(D5:D14)</f>
        <v>0.99338048294180381</v>
      </c>
      <c r="E15" s="11">
        <f t="shared" si="0"/>
        <v>0.98872937030754993</v>
      </c>
      <c r="F15" s="11">
        <f t="shared" si="0"/>
        <v>0.9910303820096269</v>
      </c>
    </row>
    <row r="16" spans="2:16" x14ac:dyDescent="0.25">
      <c r="B16" s="7" t="s">
        <v>55</v>
      </c>
      <c r="C16" s="6">
        <f>_xlfn.STDEV.S(C5:C14)</f>
        <v>6.9179699403950313E-3</v>
      </c>
      <c r="D16" s="6">
        <f t="shared" ref="D16:F16" si="1">_xlfn.STDEV.S(D5:D14)</f>
        <v>7.1177811796197974E-3</v>
      </c>
      <c r="E16" s="6">
        <f t="shared" si="1"/>
        <v>9.7869205282336055E-3</v>
      </c>
      <c r="F16" s="6">
        <f t="shared" si="1"/>
        <v>7.2396192196557997E-3</v>
      </c>
    </row>
    <row r="17" spans="1:17" x14ac:dyDescent="0.25">
      <c r="B17" s="12"/>
      <c r="C17" s="12"/>
      <c r="D17" s="12"/>
      <c r="E17" s="12"/>
      <c r="F17" s="12"/>
    </row>
    <row r="18" spans="1:17" x14ac:dyDescent="0.25">
      <c r="A18"/>
      <c r="E18" s="14"/>
      <c r="G18"/>
      <c r="J18" s="14"/>
      <c r="L18"/>
      <c r="Q18"/>
    </row>
    <row r="19" spans="1:17" x14ac:dyDescent="0.25">
      <c r="A19"/>
      <c r="E19" s="14"/>
      <c r="G19"/>
      <c r="J19" s="14"/>
      <c r="L19"/>
      <c r="Q19"/>
    </row>
    <row r="20" spans="1:17" x14ac:dyDescent="0.25">
      <c r="A20"/>
      <c r="E20" s="14"/>
      <c r="G20"/>
      <c r="J20" s="14"/>
      <c r="L20"/>
      <c r="Q20"/>
    </row>
    <row r="21" spans="1:17" x14ac:dyDescent="0.25">
      <c r="A21"/>
      <c r="E21" s="14"/>
      <c r="G21"/>
      <c r="J21" s="14"/>
      <c r="L21"/>
      <c r="Q21"/>
    </row>
    <row r="22" spans="1:17" x14ac:dyDescent="0.25">
      <c r="A22"/>
      <c r="E22" s="14"/>
      <c r="G22"/>
      <c r="J22" s="14"/>
      <c r="L22"/>
      <c r="Q22"/>
    </row>
    <row r="23" spans="1:17" x14ac:dyDescent="0.25">
      <c r="A23"/>
      <c r="E23" s="14"/>
      <c r="G23"/>
      <c r="J23" s="14"/>
      <c r="L23"/>
      <c r="Q23"/>
    </row>
    <row r="24" spans="1:17" x14ac:dyDescent="0.25">
      <c r="A24"/>
      <c r="E24" s="14"/>
      <c r="G24"/>
      <c r="J24" s="14"/>
      <c r="L24"/>
      <c r="Q24"/>
    </row>
    <row r="25" spans="1:17" x14ac:dyDescent="0.25">
      <c r="A25"/>
      <c r="E25" s="14"/>
      <c r="G25"/>
      <c r="J25" s="14"/>
      <c r="L25"/>
      <c r="Q25"/>
    </row>
    <row r="26" spans="1:17" x14ac:dyDescent="0.25">
      <c r="A26"/>
      <c r="E26" s="14"/>
      <c r="G26"/>
      <c r="J26" s="14"/>
      <c r="L26"/>
      <c r="Q26"/>
    </row>
    <row r="27" spans="1:17" x14ac:dyDescent="0.25">
      <c r="A27"/>
      <c r="E27" s="14"/>
      <c r="G27"/>
      <c r="J27" s="14"/>
      <c r="L27"/>
      <c r="Q27"/>
    </row>
    <row r="28" spans="1:17" x14ac:dyDescent="0.25">
      <c r="A28"/>
      <c r="E28" s="14"/>
      <c r="G28"/>
      <c r="J28" s="14"/>
      <c r="L28"/>
      <c r="Q28"/>
    </row>
    <row r="29" spans="1:17" x14ac:dyDescent="0.25">
      <c r="A29"/>
      <c r="E29" s="14"/>
      <c r="G29"/>
      <c r="J29" s="14"/>
      <c r="L29"/>
      <c r="Q29"/>
    </row>
    <row r="30" spans="1:17" x14ac:dyDescent="0.25">
      <c r="A30"/>
      <c r="E30" s="14"/>
      <c r="G30"/>
      <c r="J30" s="14"/>
      <c r="L30"/>
      <c r="Q30"/>
    </row>
    <row r="31" spans="1:17" x14ac:dyDescent="0.25">
      <c r="F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General</vt:lpstr>
      <vt:lpstr>Folha1</vt:lpstr>
      <vt:lpstr>CBG</vt:lpstr>
      <vt:lpstr>CBG_cv</vt:lpstr>
      <vt:lpstr>KNN_cv</vt:lpstr>
      <vt:lpstr>KNN</vt:lpstr>
      <vt:lpstr>Parzen</vt:lpstr>
      <vt:lpstr>CBP_cv</vt:lpstr>
      <vt:lpstr>RL_cv</vt:lpstr>
      <vt:lpstr>RL</vt:lpstr>
      <vt:lpstr>RLR</vt:lpstr>
      <vt:lpstr>RLR_cv</vt:lpstr>
      <vt:lpstr>enm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2021-03-09T21:17:07Z</dcterms:modified>
</cp:coreProperties>
</file>