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jairp\Documents\GitHub\AM-Projeto_UFPE2020\Results\"/>
    </mc:Choice>
  </mc:AlternateContent>
  <xr:revisionPtr revIDLastSave="0" documentId="13_ncr:1_{80AF1578-EB96-4F39-A93D-C46DD17F89DB}" xr6:coauthVersionLast="46" xr6:coauthVersionMax="46" xr10:uidLastSave="{00000000-0000-0000-0000-000000000000}"/>
  <bookViews>
    <workbookView xWindow="-19680" yWindow="-120" windowWidth="19800" windowHeight="11760" activeTab="4" xr2:uid="{00000000-000D-0000-FFFF-FFFF00000000}"/>
  </bookViews>
  <sheets>
    <sheet name="General" sheetId="1" r:id="rId1"/>
    <sheet name="Folha1" sheetId="2" r:id="rId2"/>
    <sheet name="CBG" sheetId="3" r:id="rId3"/>
    <sheet name="KNN" sheetId="4" r:id="rId4"/>
    <sheet name="Parzen" sheetId="7" r:id="rId5"/>
    <sheet name="RL" sheetId="5" r:id="rId6"/>
    <sheet name="RLR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2" i="7" l="1"/>
  <c r="K13" i="7"/>
  <c r="K12" i="7"/>
  <c r="J8" i="7"/>
  <c r="J7" i="7"/>
  <c r="J6" i="7"/>
  <c r="J5" i="7"/>
  <c r="C15" i="7"/>
  <c r="F16" i="7"/>
  <c r="K15" i="7" s="1"/>
  <c r="E16" i="7"/>
  <c r="D16" i="7"/>
  <c r="C16" i="7"/>
  <c r="Q6" i="7" s="1"/>
  <c r="L15" i="7"/>
  <c r="F15" i="7"/>
  <c r="E15" i="7"/>
  <c r="D15" i="7"/>
  <c r="L14" i="7"/>
  <c r="K14" i="7"/>
  <c r="L13" i="7"/>
  <c r="Q9" i="7"/>
  <c r="P9" i="7"/>
  <c r="Q8" i="7"/>
  <c r="P8" i="7"/>
  <c r="P7" i="7"/>
  <c r="P9" i="5"/>
  <c r="O9" i="5"/>
  <c r="J12" i="5"/>
  <c r="F16" i="6"/>
  <c r="E16" i="6"/>
  <c r="D16" i="6"/>
  <c r="C16" i="6"/>
  <c r="K15" i="6"/>
  <c r="F15" i="6"/>
  <c r="E15" i="6"/>
  <c r="D15" i="6"/>
  <c r="C15" i="6"/>
  <c r="K14" i="6"/>
  <c r="J14" i="6"/>
  <c r="K13" i="6"/>
  <c r="O9" i="6"/>
  <c r="P8" i="6"/>
  <c r="O8" i="6"/>
  <c r="P7" i="6"/>
  <c r="O7" i="6"/>
  <c r="F16" i="5"/>
  <c r="E16" i="5"/>
  <c r="D16" i="5"/>
  <c r="C16" i="5"/>
  <c r="K15" i="5"/>
  <c r="F15" i="5"/>
  <c r="E15" i="5"/>
  <c r="D15" i="5"/>
  <c r="C15" i="5"/>
  <c r="K14" i="5"/>
  <c r="P8" i="5"/>
  <c r="O8" i="5"/>
  <c r="O6" i="5"/>
  <c r="K16" i="4"/>
  <c r="J16" i="4"/>
  <c r="K15" i="4"/>
  <c r="J15" i="4"/>
  <c r="K14" i="4"/>
  <c r="J14" i="4"/>
  <c r="K13" i="4"/>
  <c r="J13" i="4"/>
  <c r="J12" i="3"/>
  <c r="F16" i="4"/>
  <c r="E16" i="4"/>
  <c r="D16" i="4"/>
  <c r="C16" i="4"/>
  <c r="F15" i="4"/>
  <c r="E15" i="4"/>
  <c r="D15" i="4"/>
  <c r="C15" i="4"/>
  <c r="D16" i="3"/>
  <c r="D28" i="3" s="1"/>
  <c r="E16" i="3"/>
  <c r="E29" i="3" s="1"/>
  <c r="F16" i="3"/>
  <c r="E30" i="3" s="1"/>
  <c r="C16" i="3"/>
  <c r="E27" i="3" s="1"/>
  <c r="D15" i="3"/>
  <c r="E15" i="3"/>
  <c r="F15" i="3"/>
  <c r="C15" i="3"/>
  <c r="Q7" i="7" l="1"/>
  <c r="P6" i="7"/>
  <c r="P9" i="6"/>
  <c r="J12" i="6"/>
  <c r="O6" i="6"/>
  <c r="J13" i="6"/>
  <c r="J15" i="6"/>
  <c r="J13" i="5"/>
  <c r="O7" i="5"/>
  <c r="K13" i="5"/>
  <c r="P7" i="5"/>
  <c r="J15" i="5"/>
  <c r="P6" i="6"/>
  <c r="K12" i="6"/>
  <c r="J14" i="5"/>
  <c r="P6" i="5"/>
  <c r="K12" i="5"/>
  <c r="O6" i="3"/>
  <c r="J15" i="3"/>
  <c r="P9" i="3"/>
  <c r="E25" i="3"/>
  <c r="K15" i="3"/>
  <c r="O8" i="3"/>
  <c r="D24" i="3"/>
  <c r="J14" i="3"/>
  <c r="P8" i="3"/>
  <c r="D25" i="3"/>
  <c r="D29" i="3"/>
  <c r="P6" i="3"/>
  <c r="D22" i="3"/>
  <c r="D27" i="3"/>
  <c r="K12" i="3"/>
  <c r="K14" i="3"/>
  <c r="O7" i="3"/>
  <c r="O9" i="3"/>
  <c r="E22" i="3"/>
  <c r="E24" i="3"/>
  <c r="K13" i="3"/>
  <c r="E23" i="3"/>
  <c r="E28" i="3"/>
  <c r="J13" i="3"/>
  <c r="P7" i="3"/>
  <c r="D23" i="3"/>
  <c r="D30" i="3"/>
</calcChain>
</file>

<file path=xl/sharedStrings.xml><?xml version="1.0" encoding="utf-8"?>
<sst xmlns="http://schemas.openxmlformats.org/spreadsheetml/2006/main" count="266" uniqueCount="40">
  <si>
    <t>rl</t>
  </si>
  <si>
    <t>rl_reg</t>
  </si>
  <si>
    <t>cbg</t>
  </si>
  <si>
    <t>ErroRate</t>
  </si>
  <si>
    <t>Precision</t>
  </si>
  <si>
    <t>recall</t>
  </si>
  <si>
    <t>F1</t>
  </si>
  <si>
    <t>knn</t>
  </si>
  <si>
    <t>parzen</t>
  </si>
  <si>
    <t>model</t>
  </si>
  <si>
    <t>evm</t>
  </si>
  <si>
    <t>Recall</t>
  </si>
  <si>
    <t>Tab. 01: Validação do CBG</t>
  </si>
  <si>
    <t>média</t>
  </si>
  <si>
    <t>dp</t>
  </si>
  <si>
    <t>Inf</t>
  </si>
  <si>
    <t>Sup</t>
  </si>
  <si>
    <t>Métrica</t>
  </si>
  <si>
    <t>Média</t>
  </si>
  <si>
    <t>F1-Score</t>
  </si>
  <si>
    <t>Tab. 02: Validação do CBG</t>
  </si>
  <si>
    <t>Tab. 03: Treinameto do CBG</t>
  </si>
  <si>
    <t>Tab. 04: Teste do CBG</t>
  </si>
  <si>
    <t>tc</t>
  </si>
  <si>
    <t>Fold</t>
  </si>
  <si>
    <t>Treinamento</t>
  </si>
  <si>
    <t>Teste</t>
  </si>
  <si>
    <t>Tab. 01: Validação do KNN</t>
  </si>
  <si>
    <t>Tab. 02: Treinamento/Validação do KNN</t>
  </si>
  <si>
    <t>Tab. 03: Teste do KNN</t>
  </si>
  <si>
    <t>Treinamento/Validação</t>
  </si>
  <si>
    <t>Tab. 01: Validação do RL</t>
  </si>
  <si>
    <t>Tab. 02: Validação do RL</t>
  </si>
  <si>
    <t>Tab. 03: Treinameto do RL</t>
  </si>
  <si>
    <t>Tab. 04: Teste do RL</t>
  </si>
  <si>
    <t>Tab. 01: Validação do</t>
  </si>
  <si>
    <t>Tab. 02: Validação do</t>
  </si>
  <si>
    <t xml:space="preserve">Tab. 03: Treinameto </t>
  </si>
  <si>
    <t xml:space="preserve">Tab. 04: Teste 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</si>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</sst>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164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0" fillId="0" borderId="3" xfId="0" applyBorder="1"/>
    <xf numFmtId="0" fontId="1" fillId="0" borderId="0" xfId="0" applyFont="1" applyBorder="1" applyAlignment="1">
      <alignment horizontal="center" vertical="center"/>
    </xf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1" fillId="0" borderId="3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2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2" xfId="0" applyBorder="1"/>
    <xf numFmtId="164" fontId="0" fillId="0" borderId="5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164" fontId="0" fillId="0" borderId="0" xfId="0" applyNumberFormat="1" applyFill="1" applyBorder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0" fillId="0" borderId="0" xfId="0" applyAlignment="1">
      <alignment wrapText="1"/>
    </xf>
    <xf numFmtId="164" fontId="0" fillId="0" borderId="0" xfId="0" applyNumberForma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General!$C$2</c:f>
              <c:strCache>
                <c:ptCount val="1"/>
                <c:pt idx="0">
                  <c:v>ErroRate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General!$B$12:$B$17</c:f>
              <c:strCache>
                <c:ptCount val="6"/>
                <c:pt idx="0">
                  <c:v>cbg</c:v>
                </c:pt>
                <c:pt idx="1">
                  <c:v>knn</c:v>
                </c:pt>
                <c:pt idx="2">
                  <c:v>parzen</c:v>
                </c:pt>
                <c:pt idx="3">
                  <c:v>rl</c:v>
                </c:pt>
                <c:pt idx="4">
                  <c:v>rl_reg</c:v>
                </c:pt>
                <c:pt idx="5">
                  <c:v>evm</c:v>
                </c:pt>
              </c:strCache>
            </c:strRef>
          </c:cat>
          <c:val>
            <c:numRef>
              <c:f>General!$C$12:$C$17</c:f>
              <c:numCache>
                <c:formatCode>0.0000</c:formatCode>
                <c:ptCount val="6"/>
                <c:pt idx="0">
                  <c:v>0.14545449999999999</c:v>
                </c:pt>
                <c:pt idx="1">
                  <c:v>0</c:v>
                </c:pt>
                <c:pt idx="2">
                  <c:v>5.0909089999999997E-2</c:v>
                </c:pt>
                <c:pt idx="3">
                  <c:v>1.454545E-2</c:v>
                </c:pt>
                <c:pt idx="4">
                  <c:v>3.6363640000000003E-2</c:v>
                </c:pt>
                <c:pt idx="5">
                  <c:v>2.9090910000000001E-2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99-4C9B-B89E-4EE38002A3D5}"/>
            </c:ext>
          </c:extLst>
        </c:ser>
        <c:ser>
          <c:idx val="1"/>
          <c:order val="1"/>
          <c:tx>
            <c:strRef>
              <c:f>General!$D$2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General!$B$12:$B$17</c:f>
              <c:strCache>
                <c:ptCount val="6"/>
                <c:pt idx="0">
                  <c:v>cbg</c:v>
                </c:pt>
                <c:pt idx="1">
                  <c:v>knn</c:v>
                </c:pt>
                <c:pt idx="2">
                  <c:v>parzen</c:v>
                </c:pt>
                <c:pt idx="3">
                  <c:v>rl</c:v>
                </c:pt>
                <c:pt idx="4">
                  <c:v>rl_reg</c:v>
                </c:pt>
                <c:pt idx="5">
                  <c:v>evm</c:v>
                </c:pt>
              </c:strCache>
            </c:strRef>
          </c:cat>
          <c:val>
            <c:numRef>
              <c:f>General!$D$12:$D$17</c:f>
              <c:numCache>
                <c:formatCode>0.0000</c:formatCode>
                <c:ptCount val="6"/>
                <c:pt idx="0">
                  <c:v>0.90184050000000004</c:v>
                </c:pt>
                <c:pt idx="1">
                  <c:v>1</c:v>
                </c:pt>
                <c:pt idx="2">
                  <c:v>0.92638039999999999</c:v>
                </c:pt>
                <c:pt idx="3">
                  <c:v>0.98773010000000006</c:v>
                </c:pt>
                <c:pt idx="4">
                  <c:v>0.95705519999999999</c:v>
                </c:pt>
                <c:pt idx="5">
                  <c:v>0.9631902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99-4C9B-B89E-4EE38002A3D5}"/>
            </c:ext>
          </c:extLst>
        </c:ser>
        <c:ser>
          <c:idx val="2"/>
          <c:order val="2"/>
          <c:tx>
            <c:strRef>
              <c:f>General!$E$2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General!$B$12:$B$17</c:f>
              <c:strCache>
                <c:ptCount val="6"/>
                <c:pt idx="0">
                  <c:v>cbg</c:v>
                </c:pt>
                <c:pt idx="1">
                  <c:v>knn</c:v>
                </c:pt>
                <c:pt idx="2">
                  <c:v>parzen</c:v>
                </c:pt>
                <c:pt idx="3">
                  <c:v>rl</c:v>
                </c:pt>
                <c:pt idx="4">
                  <c:v>rl_reg</c:v>
                </c:pt>
                <c:pt idx="5">
                  <c:v>evm</c:v>
                </c:pt>
              </c:strCache>
            </c:strRef>
          </c:cat>
          <c:val>
            <c:numRef>
              <c:f>General!$E$12:$E$17</c:f>
              <c:numCache>
                <c:formatCode>0.0000</c:formatCode>
                <c:ptCount val="6"/>
                <c:pt idx="0">
                  <c:v>0.85964910000000005</c:v>
                </c:pt>
                <c:pt idx="1">
                  <c:v>1</c:v>
                </c:pt>
                <c:pt idx="2">
                  <c:v>0.98692809999999997</c:v>
                </c:pt>
                <c:pt idx="3">
                  <c:v>0.98773010000000006</c:v>
                </c:pt>
                <c:pt idx="4">
                  <c:v>0.98113209999999995</c:v>
                </c:pt>
                <c:pt idx="5">
                  <c:v>0.9874214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99-4C9B-B89E-4EE38002A3D5}"/>
            </c:ext>
          </c:extLst>
        </c:ser>
        <c:ser>
          <c:idx val="3"/>
          <c:order val="3"/>
          <c:tx>
            <c:strRef>
              <c:f>General!$F$2</c:f>
              <c:strCache>
                <c:ptCount val="1"/>
                <c:pt idx="0">
                  <c:v>F1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General!$B$12:$B$17</c:f>
              <c:strCache>
                <c:ptCount val="6"/>
                <c:pt idx="0">
                  <c:v>cbg</c:v>
                </c:pt>
                <c:pt idx="1">
                  <c:v>knn</c:v>
                </c:pt>
                <c:pt idx="2">
                  <c:v>parzen</c:v>
                </c:pt>
                <c:pt idx="3">
                  <c:v>rl</c:v>
                </c:pt>
                <c:pt idx="4">
                  <c:v>rl_reg</c:v>
                </c:pt>
                <c:pt idx="5">
                  <c:v>evm</c:v>
                </c:pt>
              </c:strCache>
            </c:strRef>
          </c:cat>
          <c:val>
            <c:numRef>
              <c:f>General!$F$12:$F$17</c:f>
              <c:numCache>
                <c:formatCode>0.0000</c:formatCode>
                <c:ptCount val="6"/>
                <c:pt idx="0">
                  <c:v>0.88023949999999995</c:v>
                </c:pt>
                <c:pt idx="1">
                  <c:v>1</c:v>
                </c:pt>
                <c:pt idx="2">
                  <c:v>0.9556962</c:v>
                </c:pt>
                <c:pt idx="3">
                  <c:v>0.98773010000000006</c:v>
                </c:pt>
                <c:pt idx="4">
                  <c:v>0.96894409999999997</c:v>
                </c:pt>
                <c:pt idx="5">
                  <c:v>0.97515499999999999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899-4C9B-B89E-4EE38002A3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4603632"/>
        <c:axId val="424603960"/>
      </c:barChart>
      <c:catAx>
        <c:axId val="424603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4603960"/>
        <c:crosses val="autoZero"/>
        <c:auto val="1"/>
        <c:lblAlgn val="ctr"/>
        <c:lblOffset val="100"/>
        <c:noMultiLvlLbl val="0"/>
      </c:catAx>
      <c:valAx>
        <c:axId val="42460396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4603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577607</xdr:colOff>
      <xdr:row>4</xdr:row>
      <xdr:rowOff>94028</xdr:rowOff>
    </xdr:from>
    <xdr:to>
      <xdr:col>12</xdr:col>
      <xdr:colOff>592261</xdr:colOff>
      <xdr:row>16</xdr:row>
      <xdr:rowOff>171816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A295312-18EA-4F49-AB17-7911A5B51A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G17"/>
  <sheetViews>
    <sheetView zoomScale="120" zoomScaleNormal="120" workbookViewId="0">
      <selection activeCell="F9" sqref="F9"/>
    </sheetView>
  </sheetViews>
  <sheetFormatPr defaultRowHeight="15" x14ac:dyDescent="0.25"/>
  <cols>
    <col min="4" max="7" width="10.5703125" bestFit="1" customWidth="1"/>
  </cols>
  <sheetData>
    <row r="1" spans="2:7" x14ac:dyDescent="0.25">
      <c r="B1" s="31" t="s">
        <v>25</v>
      </c>
      <c r="C1" s="1"/>
      <c r="D1" s="1"/>
      <c r="E1" s="1"/>
      <c r="F1" s="1"/>
      <c r="G1" s="1"/>
    </row>
    <row r="2" spans="2:7" x14ac:dyDescent="0.25">
      <c r="B2" s="2" t="s">
        <v>9</v>
      </c>
      <c r="C2" s="2" t="s">
        <v>3</v>
      </c>
      <c r="D2" s="2" t="s">
        <v>4</v>
      </c>
      <c r="E2" s="2" t="s">
        <v>5</v>
      </c>
      <c r="F2" s="2" t="s">
        <v>6</v>
      </c>
    </row>
    <row r="3" spans="2:7" ht="14.25" customHeight="1" x14ac:dyDescent="0.25">
      <c r="B3" s="2" t="s">
        <v>2</v>
      </c>
      <c r="C3" s="21">
        <v>0.1613491</v>
      </c>
      <c r="D3" s="21">
        <v>0.87646080000000004</v>
      </c>
      <c r="E3" s="21">
        <v>0.83598729999999999</v>
      </c>
      <c r="F3" s="21">
        <v>0.85574570000000005</v>
      </c>
      <c r="G3" s="14"/>
    </row>
    <row r="4" spans="2:7" x14ac:dyDescent="0.25">
      <c r="B4" s="2" t="s">
        <v>7</v>
      </c>
      <c r="C4" s="21">
        <v>9.1743119999999998E-4</v>
      </c>
      <c r="D4" s="21">
        <v>0.99833329999999998</v>
      </c>
      <c r="E4" s="21">
        <v>1</v>
      </c>
      <c r="F4" s="21">
        <v>0.99915969999999998</v>
      </c>
      <c r="G4" s="14"/>
    </row>
    <row r="5" spans="2:7" x14ac:dyDescent="0.25">
      <c r="B5" s="2" t="s">
        <v>8</v>
      </c>
      <c r="C5" s="30">
        <v>3.7374659999999997E-2</v>
      </c>
      <c r="D5" s="30">
        <v>0.94156930000000005</v>
      </c>
      <c r="E5" s="30">
        <v>0.98947370000000001</v>
      </c>
      <c r="F5" s="30">
        <v>0.96492730000000004</v>
      </c>
      <c r="G5" s="14"/>
    </row>
    <row r="6" spans="2:7" x14ac:dyDescent="0.25">
      <c r="B6" s="2" t="s">
        <v>0</v>
      </c>
      <c r="C6" s="21">
        <v>7.292616E-3</v>
      </c>
      <c r="D6" s="21">
        <v>0.99499170000000003</v>
      </c>
      <c r="E6" s="21">
        <v>0.99168049999999996</v>
      </c>
      <c r="F6" s="21">
        <v>0.99333329999999997</v>
      </c>
      <c r="G6" s="14"/>
    </row>
    <row r="7" spans="2:7" x14ac:dyDescent="0.25">
      <c r="B7" s="2" t="s">
        <v>1</v>
      </c>
      <c r="C7" s="21">
        <v>2.9170459999999999E-2</v>
      </c>
      <c r="D7" s="21">
        <v>0.966611</v>
      </c>
      <c r="E7" s="21">
        <v>0.97969539999999999</v>
      </c>
      <c r="F7" s="21">
        <v>0.97310920000000001</v>
      </c>
      <c r="G7" s="14"/>
    </row>
    <row r="8" spans="2:7" x14ac:dyDescent="0.25">
      <c r="B8" s="2" t="s">
        <v>10</v>
      </c>
      <c r="C8" s="30"/>
      <c r="D8" s="30"/>
      <c r="E8" s="30"/>
      <c r="F8" s="30"/>
      <c r="G8" s="14"/>
    </row>
    <row r="9" spans="2:7" x14ac:dyDescent="0.25">
      <c r="C9" s="14"/>
      <c r="D9" s="14"/>
      <c r="E9" s="14"/>
      <c r="F9" s="14"/>
      <c r="G9" s="14"/>
    </row>
    <row r="10" spans="2:7" x14ac:dyDescent="0.25">
      <c r="B10" s="32" t="s">
        <v>26</v>
      </c>
      <c r="C10" s="14"/>
      <c r="D10" s="14"/>
      <c r="E10" s="14"/>
      <c r="F10" s="14"/>
      <c r="G10" s="14"/>
    </row>
    <row r="11" spans="2:7" x14ac:dyDescent="0.25">
      <c r="B11" s="2" t="s">
        <v>9</v>
      </c>
      <c r="C11" s="13" t="s">
        <v>3</v>
      </c>
      <c r="D11" s="13" t="s">
        <v>4</v>
      </c>
      <c r="E11" s="13" t="s">
        <v>5</v>
      </c>
      <c r="F11" s="13" t="s">
        <v>6</v>
      </c>
      <c r="G11" s="14"/>
    </row>
    <row r="12" spans="2:7" x14ac:dyDescent="0.25">
      <c r="B12" s="2" t="s">
        <v>2</v>
      </c>
      <c r="C12" s="21">
        <v>0.14545449999999999</v>
      </c>
      <c r="D12" s="21">
        <v>0.90184050000000004</v>
      </c>
      <c r="E12" s="21">
        <v>0.85964910000000005</v>
      </c>
      <c r="F12" s="21">
        <v>0.88023949999999995</v>
      </c>
      <c r="G12" s="14"/>
    </row>
    <row r="13" spans="2:7" x14ac:dyDescent="0.25">
      <c r="B13" s="2" t="s">
        <v>7</v>
      </c>
      <c r="C13" s="21">
        <v>0</v>
      </c>
      <c r="D13" s="21">
        <v>1</v>
      </c>
      <c r="E13" s="21">
        <v>1</v>
      </c>
      <c r="F13" s="21">
        <v>1</v>
      </c>
      <c r="G13" s="14"/>
    </row>
    <row r="14" spans="2:7" x14ac:dyDescent="0.25">
      <c r="B14" s="2" t="s">
        <v>8</v>
      </c>
      <c r="C14" s="6">
        <v>5.0909089999999997E-2</v>
      </c>
      <c r="D14" s="6">
        <v>0.92638039999999999</v>
      </c>
      <c r="E14" s="6">
        <v>0.98692809999999997</v>
      </c>
      <c r="F14" s="6">
        <v>0.9556962</v>
      </c>
      <c r="G14" s="14"/>
    </row>
    <row r="15" spans="2:7" x14ac:dyDescent="0.25">
      <c r="B15" s="2" t="s">
        <v>0</v>
      </c>
      <c r="C15" s="21">
        <v>1.454545E-2</v>
      </c>
      <c r="D15" s="21">
        <v>0.98773010000000006</v>
      </c>
      <c r="E15" s="21">
        <v>0.98773010000000006</v>
      </c>
      <c r="F15" s="21">
        <v>0.98773010000000006</v>
      </c>
      <c r="G15" s="14"/>
    </row>
    <row r="16" spans="2:7" x14ac:dyDescent="0.25">
      <c r="B16" s="2" t="s">
        <v>1</v>
      </c>
      <c r="C16" s="21">
        <v>3.6363640000000003E-2</v>
      </c>
      <c r="D16" s="21">
        <v>0.95705519999999999</v>
      </c>
      <c r="E16" s="21">
        <v>0.98113209999999995</v>
      </c>
      <c r="F16" s="21">
        <v>0.96894409999999997</v>
      </c>
      <c r="G16" s="14"/>
    </row>
    <row r="17" spans="2:7" x14ac:dyDescent="0.25">
      <c r="B17" s="2" t="s">
        <v>10</v>
      </c>
      <c r="C17" s="37">
        <v>2.9090910000000001E-2</v>
      </c>
      <c r="D17" s="37">
        <v>0.9631902</v>
      </c>
      <c r="E17" s="37">
        <v>0.9874214</v>
      </c>
      <c r="F17" s="6">
        <v>0.97515499999999999</v>
      </c>
      <c r="G17" s="14"/>
    </row>
  </sheetData>
  <conditionalFormatting sqref="C3:C8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8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E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2:C17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2:D1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:E1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2:F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17A62-35DA-4179-8663-B4E3D8DD6E82}">
  <dimension ref="A1:C4"/>
  <sheetViews>
    <sheetView workbookViewId="0">
      <selection activeCell="B1" sqref="B1:C4"/>
    </sheetView>
  </sheetViews>
  <sheetFormatPr defaultRowHeight="15" x14ac:dyDescent="0.25"/>
  <cols>
    <col min="1" max="1" width="10.5703125" bestFit="1" customWidth="1"/>
    <col min="2" max="3" width="9.5703125" bestFit="1" customWidth="1"/>
  </cols>
  <sheetData>
    <row r="1" spans="1:3" x14ac:dyDescent="0.25">
      <c r="A1" s="36">
        <v>1</v>
      </c>
      <c r="B1" s="36">
        <v>0.2065726</v>
      </c>
      <c r="C1" s="36">
        <v>0.25838149999999999</v>
      </c>
    </row>
    <row r="2" spans="1:3" x14ac:dyDescent="0.25">
      <c r="A2" s="36">
        <v>2</v>
      </c>
      <c r="B2">
        <v>0.86361520000000003</v>
      </c>
      <c r="C2">
        <v>0.91693210000000003</v>
      </c>
    </row>
    <row r="3" spans="1:3" x14ac:dyDescent="0.25">
      <c r="A3">
        <v>3</v>
      </c>
      <c r="B3">
        <v>0.7010419</v>
      </c>
      <c r="C3">
        <v>0.77677499999999999</v>
      </c>
    </row>
    <row r="4" spans="1:3" x14ac:dyDescent="0.25">
      <c r="A4">
        <v>4</v>
      </c>
      <c r="B4">
        <v>0.78286770000000006</v>
      </c>
      <c r="C4">
        <v>0.82928389999999996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126F3-C5DC-4911-8B13-A3635AD2C868}">
  <dimension ref="A2:Q31"/>
  <sheetViews>
    <sheetView workbookViewId="0">
      <selection activeCell="C5" sqref="C5:F5"/>
    </sheetView>
  </sheetViews>
  <sheetFormatPr defaultRowHeight="15" x14ac:dyDescent="0.25"/>
  <cols>
    <col min="1" max="1" width="9.140625" style="3"/>
    <col min="2" max="2" width="9.85546875" customWidth="1"/>
    <col min="3" max="3" width="10.28515625" customWidth="1"/>
    <col min="7" max="7" width="9.140625" style="14"/>
    <col min="8" max="8" width="10.42578125" customWidth="1"/>
    <col min="9" max="9" width="9.85546875" customWidth="1"/>
    <col min="10" max="11" width="9.5703125" bestFit="1" customWidth="1"/>
    <col min="12" max="12" width="9.140625" style="14"/>
    <col min="17" max="17" width="9.140625" style="14"/>
  </cols>
  <sheetData>
    <row r="2" spans="2:16" x14ac:dyDescent="0.25">
      <c r="B2" s="3"/>
    </row>
    <row r="3" spans="2:16" x14ac:dyDescent="0.25">
      <c r="B3" s="5" t="s">
        <v>12</v>
      </c>
      <c r="H3" s="5" t="s">
        <v>20</v>
      </c>
    </row>
    <row r="4" spans="2:16" x14ac:dyDescent="0.25">
      <c r="B4" s="9" t="s">
        <v>24</v>
      </c>
      <c r="C4" s="9" t="s">
        <v>3</v>
      </c>
      <c r="D4" s="9" t="s">
        <v>4</v>
      </c>
      <c r="E4" s="9" t="s">
        <v>11</v>
      </c>
      <c r="F4" s="9" t="s">
        <v>19</v>
      </c>
      <c r="H4" s="16" t="s">
        <v>17</v>
      </c>
      <c r="I4" s="17" t="s">
        <v>18</v>
      </c>
      <c r="J4" s="10" t="s">
        <v>15</v>
      </c>
      <c r="K4" s="10" t="s">
        <v>16</v>
      </c>
      <c r="M4" s="5" t="s">
        <v>22</v>
      </c>
    </row>
    <row r="5" spans="2:16" x14ac:dyDescent="0.25">
      <c r="B5" s="3">
        <v>1</v>
      </c>
      <c r="C5" s="4">
        <v>0.109090909090909</v>
      </c>
      <c r="D5" s="4">
        <v>0.89552238805970197</v>
      </c>
      <c r="E5" s="4">
        <v>0.92307692307692302</v>
      </c>
      <c r="F5" s="4">
        <v>0.90909090909090895</v>
      </c>
      <c r="H5" s="17" t="s">
        <v>3</v>
      </c>
      <c r="I5" s="18">
        <v>0.15955800000000001</v>
      </c>
      <c r="J5" s="11">
        <v>0.13872473147162501</v>
      </c>
      <c r="K5" s="11">
        <v>0.18039119846999299</v>
      </c>
      <c r="M5" s="24" t="s">
        <v>17</v>
      </c>
      <c r="N5" s="9" t="s">
        <v>18</v>
      </c>
      <c r="O5" s="23" t="s">
        <v>15</v>
      </c>
      <c r="P5" s="23" t="s">
        <v>16</v>
      </c>
    </row>
    <row r="6" spans="2:16" x14ac:dyDescent="0.25">
      <c r="B6" s="3">
        <v>2</v>
      </c>
      <c r="C6" s="4">
        <v>0.145454545454546</v>
      </c>
      <c r="D6" s="4">
        <v>0.87037037037037002</v>
      </c>
      <c r="E6" s="4">
        <v>0.83928571428571397</v>
      </c>
      <c r="F6" s="4">
        <v>0.85454545454545505</v>
      </c>
      <c r="H6" s="13" t="s">
        <v>4</v>
      </c>
      <c r="I6" s="4">
        <v>0.88075210000000004</v>
      </c>
      <c r="J6" s="15">
        <v>0.85513957426825205</v>
      </c>
      <c r="K6" s="15">
        <v>0.90636456732231596</v>
      </c>
      <c r="M6" s="13" t="s">
        <v>3</v>
      </c>
      <c r="N6" s="21">
        <v>0.14545449999999999</v>
      </c>
      <c r="O6" s="15">
        <f>N6-(($I$18*$C$16)/SQRT(10))</f>
        <v>0.12462271388445784</v>
      </c>
      <c r="P6" s="15">
        <f>N6+(($I$18*$C$16)/SQRT(10))</f>
        <v>0.16628628611554214</v>
      </c>
    </row>
    <row r="7" spans="2:16" x14ac:dyDescent="0.25">
      <c r="B7" s="3">
        <v>3</v>
      </c>
      <c r="C7" s="4">
        <v>0.13636363636363599</v>
      </c>
      <c r="D7" s="4">
        <v>0.921875</v>
      </c>
      <c r="E7" s="4">
        <v>0.85507246376811596</v>
      </c>
      <c r="F7" s="4">
        <v>0.88721804511278202</v>
      </c>
      <c r="H7" s="13" t="s">
        <v>11</v>
      </c>
      <c r="I7" s="4">
        <v>0.83481609999999995</v>
      </c>
      <c r="J7" s="15">
        <v>0.79357943810047704</v>
      </c>
      <c r="K7" s="15">
        <v>0.87605271725213296</v>
      </c>
      <c r="M7" s="13" t="s">
        <v>4</v>
      </c>
      <c r="N7" s="21">
        <v>0.90184050000000004</v>
      </c>
      <c r="O7" s="15">
        <f>N7-(($I$18*$D$16)/SQRT(10))</f>
        <v>0.87622978289470288</v>
      </c>
      <c r="P7" s="15">
        <f>N7+(($I$18*$D$16)/SQRT(10))</f>
        <v>0.92745121710529721</v>
      </c>
    </row>
    <row r="8" spans="2:16" x14ac:dyDescent="0.25">
      <c r="B8" s="3">
        <v>4</v>
      </c>
      <c r="C8" s="4">
        <v>0.18181818181818199</v>
      </c>
      <c r="D8" s="4">
        <v>0.82352941176470595</v>
      </c>
      <c r="E8" s="4">
        <v>0.875</v>
      </c>
      <c r="F8" s="4">
        <v>0.84848484848484895</v>
      </c>
      <c r="H8" s="8" t="s">
        <v>19</v>
      </c>
      <c r="I8" s="19">
        <v>0.85564379999999995</v>
      </c>
      <c r="J8" s="20">
        <v>0.83303708119076203</v>
      </c>
      <c r="K8" s="20">
        <v>0.87825053556716504</v>
      </c>
      <c r="M8" s="13" t="s">
        <v>11</v>
      </c>
      <c r="N8" s="21">
        <v>0.85964910000000005</v>
      </c>
      <c r="O8" s="15">
        <f>N8-(($I$18*$E$16)/SQRT(10))</f>
        <v>0.81841532532930361</v>
      </c>
      <c r="P8" s="15">
        <f>N8+(($I$18*$E$16)/SQRT(10))</f>
        <v>0.9008828746706965</v>
      </c>
    </row>
    <row r="9" spans="2:16" x14ac:dyDescent="0.25">
      <c r="B9" s="3">
        <v>5</v>
      </c>
      <c r="C9" s="4">
        <v>0.15454545454545501</v>
      </c>
      <c r="D9" s="4">
        <v>0.88461538461538503</v>
      </c>
      <c r="E9" s="4">
        <v>0.80701754385964897</v>
      </c>
      <c r="F9" s="4">
        <v>0.84403669724770602</v>
      </c>
      <c r="H9" s="14"/>
      <c r="I9" s="14"/>
      <c r="J9" s="14"/>
      <c r="K9" s="14"/>
      <c r="M9" s="8" t="s">
        <v>19</v>
      </c>
      <c r="N9" s="19">
        <v>0.88023949999999995</v>
      </c>
      <c r="O9" s="20">
        <f>N9-(($I$18*$F$16)/SQRT(10))</f>
        <v>0.85763434340846689</v>
      </c>
      <c r="P9" s="20">
        <f>N9+(($I$18*$F$16)/SQRT(10))</f>
        <v>0.90284465659153301</v>
      </c>
    </row>
    <row r="10" spans="2:16" x14ac:dyDescent="0.25">
      <c r="B10" s="3">
        <v>6</v>
      </c>
      <c r="C10" s="4">
        <v>0.17272727272727301</v>
      </c>
      <c r="D10" s="4">
        <v>0.92156862745098</v>
      </c>
      <c r="E10" s="4">
        <v>0.75806451612903203</v>
      </c>
      <c r="F10" s="4">
        <v>0.83185840707964598</v>
      </c>
      <c r="H10" s="5" t="s">
        <v>21</v>
      </c>
      <c r="M10" s="14"/>
      <c r="N10" s="14"/>
      <c r="O10" s="14"/>
      <c r="P10" s="14"/>
    </row>
    <row r="11" spans="2:16" x14ac:dyDescent="0.25">
      <c r="B11" s="3">
        <v>7</v>
      </c>
      <c r="C11" s="4">
        <v>0.18181818181818199</v>
      </c>
      <c r="D11" s="4">
        <v>0.82608695652173902</v>
      </c>
      <c r="E11" s="4">
        <v>0.87692307692307703</v>
      </c>
      <c r="F11" s="4">
        <v>0.85074626865671599</v>
      </c>
      <c r="H11" s="24" t="s">
        <v>17</v>
      </c>
      <c r="I11" s="9" t="s">
        <v>18</v>
      </c>
      <c r="J11" s="23" t="s">
        <v>15</v>
      </c>
      <c r="K11" s="23" t="s">
        <v>16</v>
      </c>
      <c r="M11" s="14"/>
      <c r="N11" s="14"/>
      <c r="O11" s="14"/>
      <c r="P11" s="14"/>
    </row>
    <row r="12" spans="2:16" x14ac:dyDescent="0.25">
      <c r="B12" s="3">
        <v>8</v>
      </c>
      <c r="C12" s="4">
        <v>0.13761467889908299</v>
      </c>
      <c r="D12" s="4">
        <v>0.91304347826086996</v>
      </c>
      <c r="E12" s="4">
        <v>0.875</v>
      </c>
      <c r="F12" s="4">
        <v>0.89361702127659604</v>
      </c>
      <c r="H12" s="13" t="s">
        <v>3</v>
      </c>
      <c r="I12" s="21">
        <v>0.1613491</v>
      </c>
      <c r="J12" s="15">
        <f>I12-(($I$18*$C$16)/SQRT(10))</f>
        <v>0.14051731388445785</v>
      </c>
      <c r="K12" s="15">
        <f>I12+(($I$18*$C$16)/SQRT(10))</f>
        <v>0.18218088611554215</v>
      </c>
      <c r="M12" s="14"/>
      <c r="N12" s="14"/>
      <c r="O12" s="14"/>
      <c r="P12" s="14"/>
    </row>
    <row r="13" spans="2:16" x14ac:dyDescent="0.25">
      <c r="B13" s="3">
        <v>9</v>
      </c>
      <c r="C13" s="4">
        <v>0.16513761467889901</v>
      </c>
      <c r="D13" s="4">
        <v>0.86</v>
      </c>
      <c r="E13" s="4">
        <v>0.79629629629629595</v>
      </c>
      <c r="F13" s="4">
        <v>0.82692307692307698</v>
      </c>
      <c r="H13" s="13" t="s">
        <v>4</v>
      </c>
      <c r="I13" s="21">
        <v>0.87646080000000004</v>
      </c>
      <c r="J13" s="15">
        <f>I13-(($I$18*$D$16)/SQRT(10))</f>
        <v>0.85085008289470287</v>
      </c>
      <c r="K13" s="15">
        <f>I13+(($I$18*$D$16)/SQRT(10))</f>
        <v>0.9020715171052972</v>
      </c>
    </row>
    <row r="14" spans="2:16" x14ac:dyDescent="0.25">
      <c r="B14" s="3">
        <v>10</v>
      </c>
      <c r="C14" s="4">
        <v>0.21100917431192701</v>
      </c>
      <c r="D14" s="4">
        <v>0.89090909090909098</v>
      </c>
      <c r="E14" s="4">
        <v>0.74242424242424199</v>
      </c>
      <c r="F14" s="4">
        <v>0.80991735537190102</v>
      </c>
      <c r="H14" s="13" t="s">
        <v>11</v>
      </c>
      <c r="I14" s="21">
        <v>0.83598729999999999</v>
      </c>
      <c r="J14" s="15">
        <f>I14-(($I$18*$E$16)/SQRT(10))</f>
        <v>0.79475352532930355</v>
      </c>
      <c r="K14" s="15">
        <f>I14+(($I$18*$E$16)/SQRT(10))</f>
        <v>0.87722107467069643</v>
      </c>
    </row>
    <row r="15" spans="2:16" x14ac:dyDescent="0.25">
      <c r="B15" s="10" t="s">
        <v>13</v>
      </c>
      <c r="C15" s="11">
        <f>AVERAGE(C5:C14)</f>
        <v>0.15955796497080921</v>
      </c>
      <c r="D15" s="11">
        <f t="shared" ref="D15:F15" si="0">AVERAGE(D5:D14)</f>
        <v>0.88075207079528428</v>
      </c>
      <c r="E15" s="11">
        <f t="shared" si="0"/>
        <v>0.83481607767630484</v>
      </c>
      <c r="F15" s="11">
        <f t="shared" si="0"/>
        <v>0.8556438083789637</v>
      </c>
      <c r="H15" s="8" t="s">
        <v>19</v>
      </c>
      <c r="I15" s="19">
        <v>0.85574570000000005</v>
      </c>
      <c r="J15" s="20">
        <f>I15-(($I$18*$F$16)/SQRT(10))</f>
        <v>0.83314054340846699</v>
      </c>
      <c r="K15" s="20">
        <f>I15+(($I$18*$F$16)/SQRT(10))</f>
        <v>0.87835085659153311</v>
      </c>
    </row>
    <row r="16" spans="2:16" x14ac:dyDescent="0.25">
      <c r="B16" s="7" t="s">
        <v>14</v>
      </c>
      <c r="C16" s="6">
        <f>_xlfn.STDEV.S(C5:C14)</f>
        <v>2.9122852278773106E-2</v>
      </c>
      <c r="D16" s="6">
        <f t="shared" ref="D16:F16" si="1">_xlfn.STDEV.S(D5:D14)</f>
        <v>3.5803801309890915E-2</v>
      </c>
      <c r="E16" s="6">
        <f t="shared" si="1"/>
        <v>5.7644847252679043E-2</v>
      </c>
      <c r="F16" s="6">
        <f t="shared" si="1"/>
        <v>3.1602025505752834E-2</v>
      </c>
      <c r="H16" s="14"/>
      <c r="I16" s="14"/>
      <c r="J16" s="14"/>
      <c r="K16" s="14"/>
    </row>
    <row r="17" spans="1:11" x14ac:dyDescent="0.25">
      <c r="B17" s="12"/>
      <c r="C17" s="12"/>
      <c r="D17" s="12"/>
      <c r="E17" s="12"/>
      <c r="F17" s="12"/>
      <c r="H17" s="14"/>
      <c r="I17" s="14"/>
      <c r="J17" s="14"/>
      <c r="K17" s="14"/>
    </row>
    <row r="18" spans="1:11" x14ac:dyDescent="0.25">
      <c r="H18" s="22" t="s">
        <v>23</v>
      </c>
      <c r="I18" s="28">
        <v>2.262</v>
      </c>
      <c r="J18" s="14"/>
      <c r="K18" s="14"/>
    </row>
    <row r="19" spans="1:11" x14ac:dyDescent="0.25">
      <c r="F19" s="14"/>
    </row>
    <row r="20" spans="1:11" x14ac:dyDescent="0.25">
      <c r="A20" s="25"/>
      <c r="B20" s="24" t="s">
        <v>17</v>
      </c>
      <c r="C20" s="9" t="s">
        <v>18</v>
      </c>
      <c r="D20" s="23" t="s">
        <v>15</v>
      </c>
      <c r="E20" s="23" t="s">
        <v>16</v>
      </c>
      <c r="F20" s="14"/>
    </row>
    <row r="21" spans="1:11" x14ac:dyDescent="0.25">
      <c r="A21" s="25"/>
      <c r="B21" s="27" t="s">
        <v>25</v>
      </c>
      <c r="C21" s="9"/>
      <c r="D21" s="23"/>
      <c r="E21" s="23"/>
      <c r="F21" s="14"/>
    </row>
    <row r="22" spans="1:11" x14ac:dyDescent="0.25">
      <c r="A22" s="25"/>
      <c r="B22" s="13" t="s">
        <v>3</v>
      </c>
      <c r="C22" s="21">
        <v>0.1613491</v>
      </c>
      <c r="D22" s="15">
        <f>C22-(($I$18*$C$16)/SQRT(10))</f>
        <v>0.14051731388445785</v>
      </c>
      <c r="E22" s="15">
        <f>C22+(($I$18*$C$16)/SQRT(10))</f>
        <v>0.18218088611554215</v>
      </c>
      <c r="F22" s="14"/>
    </row>
    <row r="23" spans="1:11" x14ac:dyDescent="0.25">
      <c r="A23" s="25"/>
      <c r="B23" s="13" t="s">
        <v>4</v>
      </c>
      <c r="C23" s="21">
        <v>0.87646080000000004</v>
      </c>
      <c r="D23" s="15">
        <f>C23-(($I$18*$D$16)/SQRT(10))</f>
        <v>0.85085008289470287</v>
      </c>
      <c r="E23" s="15">
        <f>C23+(($I$18*$D$16)/SQRT(10))</f>
        <v>0.9020715171052972</v>
      </c>
      <c r="F23" s="14"/>
    </row>
    <row r="24" spans="1:11" x14ac:dyDescent="0.25">
      <c r="B24" s="13" t="s">
        <v>11</v>
      </c>
      <c r="C24" s="21">
        <v>0.83598729999999999</v>
      </c>
      <c r="D24" s="15">
        <f>C24-(($I$18*$E$16)/SQRT(10))</f>
        <v>0.79475352532930355</v>
      </c>
      <c r="E24" s="15">
        <f>C24+(($I$18*$E$16)/SQRT(10))</f>
        <v>0.87722107467069643</v>
      </c>
    </row>
    <row r="25" spans="1:11" x14ac:dyDescent="0.25">
      <c r="B25" s="8" t="s">
        <v>19</v>
      </c>
      <c r="C25" s="19">
        <v>0.85574570000000005</v>
      </c>
      <c r="D25" s="20">
        <f>C25-(($I$18*$F$16)/SQRT(10))</f>
        <v>0.83314054340846699</v>
      </c>
      <c r="E25" s="20">
        <f>C25+(($I$18*$F$16)/SQRT(10))</f>
        <v>0.87835085659153311</v>
      </c>
    </row>
    <row r="26" spans="1:11" x14ac:dyDescent="0.25">
      <c r="B26" s="26" t="s">
        <v>26</v>
      </c>
    </row>
    <row r="27" spans="1:11" x14ac:dyDescent="0.25">
      <c r="A27" s="25"/>
      <c r="B27" s="17" t="s">
        <v>3</v>
      </c>
      <c r="C27" s="18">
        <v>0.14545449999999999</v>
      </c>
      <c r="D27" s="11">
        <f>C27-(($I$18*$C$16)/SQRT(10))</f>
        <v>0.12462271388445784</v>
      </c>
      <c r="E27" s="11">
        <f>C27+(($I$18*$C$16)/SQRT(10))</f>
        <v>0.16628628611554214</v>
      </c>
      <c r="F27" s="14"/>
    </row>
    <row r="28" spans="1:11" x14ac:dyDescent="0.25">
      <c r="A28" s="25"/>
      <c r="B28" s="13" t="s">
        <v>4</v>
      </c>
      <c r="C28" s="21">
        <v>0.90184050000000004</v>
      </c>
      <c r="D28" s="15">
        <f>C28-(($I$18*$D$16)/SQRT(10))</f>
        <v>0.87622978289470288</v>
      </c>
      <c r="E28" s="15">
        <f>C28+(($I$18*$D$16)/SQRT(10))</f>
        <v>0.92745121710529721</v>
      </c>
      <c r="F28" s="14"/>
    </row>
    <row r="29" spans="1:11" x14ac:dyDescent="0.25">
      <c r="A29" s="25"/>
      <c r="B29" s="13" t="s">
        <v>11</v>
      </c>
      <c r="C29" s="21">
        <v>0.85964910000000005</v>
      </c>
      <c r="D29" s="15">
        <f>C29-(($I$18*$E$16)/SQRT(10))</f>
        <v>0.81841532532930361</v>
      </c>
      <c r="E29" s="15">
        <f>C29+(($I$18*$E$16)/SQRT(10))</f>
        <v>0.9008828746706965</v>
      </c>
      <c r="F29" s="14"/>
    </row>
    <row r="30" spans="1:11" x14ac:dyDescent="0.25">
      <c r="A30" s="25"/>
      <c r="B30" s="8" t="s">
        <v>19</v>
      </c>
      <c r="C30" s="19">
        <v>0.88023949999999995</v>
      </c>
      <c r="D30" s="20">
        <f>C30-(($I$18*$F$16)/SQRT(10))</f>
        <v>0.85763434340846689</v>
      </c>
      <c r="E30" s="20">
        <f>C30+(($I$18*$F$16)/SQRT(10))</f>
        <v>0.90284465659153301</v>
      </c>
      <c r="F30" s="14"/>
    </row>
    <row r="31" spans="1:11" x14ac:dyDescent="0.25">
      <c r="F31" s="14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73D1D-E4E5-4594-9CE2-2395742BC0EB}">
  <dimension ref="B3:P18"/>
  <sheetViews>
    <sheetView workbookViewId="0">
      <selection activeCell="B3" sqref="B3:F16"/>
    </sheetView>
  </sheetViews>
  <sheetFormatPr defaultRowHeight="15" x14ac:dyDescent="0.25"/>
  <sheetData>
    <row r="3" spans="2:16" x14ac:dyDescent="0.25">
      <c r="B3" s="5" t="s">
        <v>27</v>
      </c>
    </row>
    <row r="4" spans="2:16" x14ac:dyDescent="0.25">
      <c r="B4" s="9" t="s">
        <v>24</v>
      </c>
      <c r="C4" s="9" t="s">
        <v>3</v>
      </c>
      <c r="D4" s="9" t="s">
        <v>4</v>
      </c>
      <c r="E4" s="9" t="s">
        <v>11</v>
      </c>
      <c r="F4" s="9" t="s">
        <v>19</v>
      </c>
      <c r="H4" s="5" t="s">
        <v>28</v>
      </c>
    </row>
    <row r="5" spans="2:16" x14ac:dyDescent="0.25">
      <c r="B5" s="3">
        <v>1</v>
      </c>
      <c r="C5" s="4">
        <v>0</v>
      </c>
      <c r="D5" s="4">
        <v>1</v>
      </c>
      <c r="E5" s="4">
        <v>1</v>
      </c>
      <c r="F5" s="4">
        <v>1</v>
      </c>
      <c r="H5" s="16" t="s">
        <v>17</v>
      </c>
      <c r="I5" s="17" t="s">
        <v>18</v>
      </c>
      <c r="J5" s="10" t="s">
        <v>15</v>
      </c>
      <c r="K5" s="10" t="s">
        <v>16</v>
      </c>
      <c r="M5" s="24" t="s">
        <v>17</v>
      </c>
      <c r="N5" s="9" t="s">
        <v>18</v>
      </c>
      <c r="O5" s="23" t="s">
        <v>15</v>
      </c>
      <c r="P5" s="23" t="s">
        <v>16</v>
      </c>
    </row>
    <row r="6" spans="2:16" x14ac:dyDescent="0.25">
      <c r="B6" s="3">
        <v>2</v>
      </c>
      <c r="C6" s="4">
        <v>0</v>
      </c>
      <c r="D6" s="4">
        <v>1</v>
      </c>
      <c r="E6" s="4">
        <v>1</v>
      </c>
      <c r="F6" s="4">
        <v>1</v>
      </c>
      <c r="H6" s="17" t="s">
        <v>3</v>
      </c>
      <c r="I6" s="18">
        <v>9.1743119999999998E-4</v>
      </c>
      <c r="J6" s="11">
        <v>-1.1579419999999999E-3</v>
      </c>
      <c r="K6" s="11">
        <v>2.9928049999999999E-3</v>
      </c>
      <c r="M6" s="27" t="s">
        <v>30</v>
      </c>
      <c r="N6" s="9"/>
      <c r="O6" s="23"/>
      <c r="P6" s="23"/>
    </row>
    <row r="7" spans="2:16" x14ac:dyDescent="0.25">
      <c r="B7" s="3">
        <v>3</v>
      </c>
      <c r="C7" s="4">
        <v>0</v>
      </c>
      <c r="D7" s="4">
        <v>1</v>
      </c>
      <c r="E7" s="4">
        <v>1</v>
      </c>
      <c r="F7" s="4">
        <v>1</v>
      </c>
      <c r="H7" s="13" t="s">
        <v>4</v>
      </c>
      <c r="I7" s="4">
        <v>0.99833329999999998</v>
      </c>
      <c r="J7" s="15">
        <v>0.99456310000000003</v>
      </c>
      <c r="K7" s="15">
        <v>1.0021036000000001</v>
      </c>
      <c r="M7" s="13" t="s">
        <v>3</v>
      </c>
      <c r="N7" s="21">
        <v>9.1743119999999998E-4</v>
      </c>
      <c r="O7" s="15">
        <v>-1.1579419999999999E-3</v>
      </c>
      <c r="P7" s="15">
        <v>2.9928049999999999E-3</v>
      </c>
    </row>
    <row r="8" spans="2:16" x14ac:dyDescent="0.25">
      <c r="B8" s="3">
        <v>4</v>
      </c>
      <c r="C8" s="4">
        <v>0</v>
      </c>
      <c r="D8" s="4">
        <v>1</v>
      </c>
      <c r="E8" s="4">
        <v>1</v>
      </c>
      <c r="F8" s="4">
        <v>1</v>
      </c>
      <c r="H8" s="13" t="s">
        <v>11</v>
      </c>
      <c r="I8" s="4">
        <v>1</v>
      </c>
      <c r="J8" s="15">
        <v>1</v>
      </c>
      <c r="K8" s="15">
        <v>1</v>
      </c>
      <c r="M8" s="13" t="s">
        <v>4</v>
      </c>
      <c r="N8" s="21">
        <v>0.99833329999999998</v>
      </c>
      <c r="O8" s="15">
        <v>0.99456310000000003</v>
      </c>
      <c r="P8" s="15">
        <v>1.0021036000000001</v>
      </c>
    </row>
    <row r="9" spans="2:16" x14ac:dyDescent="0.25">
      <c r="B9" s="3">
        <v>5</v>
      </c>
      <c r="C9" s="4">
        <v>0</v>
      </c>
      <c r="D9" s="4">
        <v>1</v>
      </c>
      <c r="E9" s="4">
        <v>1</v>
      </c>
      <c r="F9" s="4">
        <v>1</v>
      </c>
      <c r="H9" s="8" t="s">
        <v>19</v>
      </c>
      <c r="I9" s="19">
        <v>0.99915969999999998</v>
      </c>
      <c r="J9" s="20">
        <v>0.99725870000000005</v>
      </c>
      <c r="K9" s="20">
        <v>1.0010606</v>
      </c>
      <c r="M9" s="13" t="s">
        <v>11</v>
      </c>
      <c r="N9" s="21">
        <v>1</v>
      </c>
      <c r="O9" s="15">
        <v>1</v>
      </c>
      <c r="P9" s="15">
        <v>1</v>
      </c>
    </row>
    <row r="10" spans="2:16" x14ac:dyDescent="0.25">
      <c r="B10" s="3">
        <v>6</v>
      </c>
      <c r="C10" s="4">
        <v>0</v>
      </c>
      <c r="D10" s="4">
        <v>1</v>
      </c>
      <c r="E10" s="4">
        <v>1</v>
      </c>
      <c r="F10" s="4">
        <v>1</v>
      </c>
      <c r="M10" s="8" t="s">
        <v>19</v>
      </c>
      <c r="N10" s="19">
        <v>0.99915969999999998</v>
      </c>
      <c r="O10" s="20">
        <v>0.99725870000000005</v>
      </c>
      <c r="P10" s="20">
        <v>1.0010606</v>
      </c>
    </row>
    <row r="11" spans="2:16" x14ac:dyDescent="0.25">
      <c r="B11" s="3">
        <v>7</v>
      </c>
      <c r="C11" s="4">
        <v>0</v>
      </c>
      <c r="D11" s="4">
        <v>1</v>
      </c>
      <c r="E11" s="4">
        <v>1</v>
      </c>
      <c r="F11" s="4">
        <v>1</v>
      </c>
      <c r="H11" s="5" t="s">
        <v>29</v>
      </c>
      <c r="M11" s="26" t="s">
        <v>26</v>
      </c>
    </row>
    <row r="12" spans="2:16" x14ac:dyDescent="0.25">
      <c r="B12" s="3">
        <v>8</v>
      </c>
      <c r="C12" s="4">
        <v>0</v>
      </c>
      <c r="D12" s="4">
        <v>1</v>
      </c>
      <c r="E12" s="4">
        <v>1</v>
      </c>
      <c r="F12" s="4">
        <v>1</v>
      </c>
      <c r="H12" s="24" t="s">
        <v>17</v>
      </c>
      <c r="I12" s="9" t="s">
        <v>18</v>
      </c>
      <c r="J12" s="23" t="s">
        <v>15</v>
      </c>
      <c r="K12" s="23" t="s">
        <v>16</v>
      </c>
      <c r="M12" s="17" t="s">
        <v>3</v>
      </c>
      <c r="N12" s="18">
        <v>0</v>
      </c>
      <c r="O12" s="11">
        <v>-2.0752293744000002E-3</v>
      </c>
      <c r="P12" s="11">
        <v>3.7700075400000075E-3</v>
      </c>
    </row>
    <row r="13" spans="2:16" x14ac:dyDescent="0.25">
      <c r="B13" s="3">
        <v>9</v>
      </c>
      <c r="C13" s="4">
        <v>0</v>
      </c>
      <c r="D13" s="4">
        <v>1</v>
      </c>
      <c r="E13" s="4">
        <v>1</v>
      </c>
      <c r="F13" s="4">
        <v>1</v>
      </c>
      <c r="H13" s="13" t="s">
        <v>3</v>
      </c>
      <c r="I13" s="21">
        <v>0</v>
      </c>
      <c r="J13" s="15">
        <f>I13-((I18*$C$16)/SQRT(10))</f>
        <v>-2.0752293744000002E-3</v>
      </c>
      <c r="K13" s="15">
        <f>I13+((D16*$I$18)/SQRT(10))</f>
        <v>3.7700075400000075E-3</v>
      </c>
      <c r="M13" s="13" t="s">
        <v>4</v>
      </c>
      <c r="N13" s="21">
        <v>1</v>
      </c>
      <c r="O13" s="15">
        <v>0.99622999245999999</v>
      </c>
      <c r="P13" s="15">
        <v>1.00377000754</v>
      </c>
    </row>
    <row r="14" spans="2:16" x14ac:dyDescent="0.25">
      <c r="B14" s="3">
        <v>10</v>
      </c>
      <c r="C14" s="4">
        <v>9.1743120000000004E-3</v>
      </c>
      <c r="D14" s="4">
        <v>0.98333329999999997</v>
      </c>
      <c r="E14" s="4">
        <v>1</v>
      </c>
      <c r="F14" s="4">
        <v>0.99159660000000005</v>
      </c>
      <c r="H14" s="13" t="s">
        <v>4</v>
      </c>
      <c r="I14" s="21">
        <v>1</v>
      </c>
      <c r="J14" s="15">
        <f>I14-((I18*$D$16)/SQRT(10))</f>
        <v>0.99622999245999999</v>
      </c>
      <c r="K14" s="15">
        <f>I14+((I18*$D$16)/SQRT(10))</f>
        <v>1.00377000754</v>
      </c>
      <c r="M14" s="13" t="s">
        <v>11</v>
      </c>
      <c r="N14" s="21">
        <v>1</v>
      </c>
      <c r="O14" s="15">
        <v>1</v>
      </c>
      <c r="P14" s="15">
        <v>1</v>
      </c>
    </row>
    <row r="15" spans="2:16" x14ac:dyDescent="0.25">
      <c r="B15" s="10" t="s">
        <v>13</v>
      </c>
      <c r="C15" s="11">
        <f>AVERAGE(C5:C14)</f>
        <v>9.1743120000000009E-4</v>
      </c>
      <c r="D15" s="11">
        <f t="shared" ref="D15:F15" si="0">AVERAGE(D5:D14)</f>
        <v>0.99833333000000002</v>
      </c>
      <c r="E15" s="11">
        <f t="shared" si="0"/>
        <v>1</v>
      </c>
      <c r="F15" s="11">
        <f t="shared" si="0"/>
        <v>0.99915965999999989</v>
      </c>
      <c r="H15" s="13" t="s">
        <v>11</v>
      </c>
      <c r="I15" s="21">
        <v>1</v>
      </c>
      <c r="J15" s="15">
        <f>I15-((I18*$E$16)/SQRT(10))</f>
        <v>1</v>
      </c>
      <c r="K15" s="15">
        <f>I15+((I18*$E$16)/SQRT(10))</f>
        <v>1</v>
      </c>
      <c r="M15" s="8" t="s">
        <v>19</v>
      </c>
      <c r="N15" s="19">
        <v>1</v>
      </c>
      <c r="O15" s="20">
        <v>0.99809915092000001</v>
      </c>
      <c r="P15" s="20">
        <v>1.0019008490799999</v>
      </c>
    </row>
    <row r="16" spans="2:16" x14ac:dyDescent="0.25">
      <c r="B16" s="29" t="s">
        <v>14</v>
      </c>
      <c r="C16" s="20">
        <f>_xlfn.STDEV.S(C5:C14)</f>
        <v>2.9011721885014688E-3</v>
      </c>
      <c r="D16" s="20">
        <f t="shared" ref="D16:F16" si="1">_xlfn.STDEV.S(D5:D14)</f>
        <v>5.2704733078728439E-3</v>
      </c>
      <c r="E16" s="20">
        <f t="shared" si="1"/>
        <v>0</v>
      </c>
      <c r="F16" s="20">
        <f t="shared" si="1"/>
        <v>2.6573884089458799E-3</v>
      </c>
      <c r="H16" s="8" t="s">
        <v>19</v>
      </c>
      <c r="I16" s="19">
        <v>1</v>
      </c>
      <c r="J16" s="20">
        <f>I16-((I18*$F$16)/SQRT(10))</f>
        <v>0.99809915092000001</v>
      </c>
      <c r="K16" s="20">
        <f>I16+((I18*$F$16)/SQRT(10))</f>
        <v>1.0019008490799999</v>
      </c>
    </row>
    <row r="18" spans="8:9" x14ac:dyDescent="0.25">
      <c r="H18" s="22" t="s">
        <v>23</v>
      </c>
      <c r="I18" s="28">
        <v>2.262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074B2-F831-4F43-9A63-89420B873B16}">
  <dimension ref="A2:Q31"/>
  <sheetViews>
    <sheetView tabSelected="1" workbookViewId="0">
      <selection activeCell="L13" sqref="L13"/>
    </sheetView>
  </sheetViews>
  <sheetFormatPr defaultRowHeight="15" x14ac:dyDescent="0.25"/>
  <cols>
    <col min="1" max="1" width="9.140625" style="3"/>
    <col min="2" max="2" width="9.85546875" customWidth="1"/>
    <col min="3" max="3" width="10.28515625" customWidth="1"/>
    <col min="4" max="6" width="10.5703125" bestFit="1" customWidth="1"/>
    <col min="7" max="7" width="9.140625" style="14"/>
    <col min="8" max="8" width="10.42578125" customWidth="1"/>
    <col min="9" max="9" width="9.85546875" customWidth="1"/>
    <col min="10" max="11" width="9.5703125" bestFit="1" customWidth="1"/>
    <col min="12" max="12" width="9.140625" style="14"/>
    <col min="17" max="17" width="9.140625" style="14"/>
  </cols>
  <sheetData>
    <row r="2" spans="2:17" x14ac:dyDescent="0.25">
      <c r="B2" s="3"/>
      <c r="H2" s="14"/>
      <c r="I2" s="14"/>
      <c r="J2" s="14"/>
      <c r="K2" s="14"/>
      <c r="M2" s="14"/>
      <c r="N2" s="14"/>
      <c r="O2" s="14"/>
      <c r="P2" s="14"/>
    </row>
    <row r="3" spans="2:17" x14ac:dyDescent="0.25">
      <c r="B3" s="5" t="s">
        <v>35</v>
      </c>
      <c r="I3" s="33" t="s">
        <v>36</v>
      </c>
      <c r="J3" s="14"/>
      <c r="K3" s="14"/>
      <c r="M3" s="14"/>
      <c r="N3" s="14"/>
      <c r="O3" s="14"/>
      <c r="P3" s="14"/>
    </row>
    <row r="4" spans="2:17" x14ac:dyDescent="0.25">
      <c r="B4" s="9" t="s">
        <v>24</v>
      </c>
      <c r="C4" s="9" t="s">
        <v>3</v>
      </c>
      <c r="D4" s="9" t="s">
        <v>4</v>
      </c>
      <c r="E4" s="9" t="s">
        <v>11</v>
      </c>
      <c r="F4" s="9" t="s">
        <v>19</v>
      </c>
      <c r="G4" s="9" t="s">
        <v>39</v>
      </c>
      <c r="I4" s="34" t="s">
        <v>17</v>
      </c>
      <c r="J4" s="13" t="s">
        <v>18</v>
      </c>
      <c r="K4" s="35" t="s">
        <v>15</v>
      </c>
      <c r="L4" s="35" t="s">
        <v>16</v>
      </c>
      <c r="M4" s="14"/>
      <c r="N4" s="33" t="s">
        <v>38</v>
      </c>
      <c r="O4" s="14"/>
      <c r="P4" s="14"/>
    </row>
    <row r="5" spans="2:17" x14ac:dyDescent="0.25">
      <c r="B5" s="3">
        <v>1</v>
      </c>
      <c r="C5" s="6">
        <v>0.21818180000000001</v>
      </c>
      <c r="D5" s="6">
        <v>0.85507250000000001</v>
      </c>
      <c r="E5" s="6">
        <v>0.80821920000000003</v>
      </c>
      <c r="F5" s="6">
        <v>0.83098590000000006</v>
      </c>
      <c r="G5" s="1">
        <v>0.01</v>
      </c>
      <c r="I5" s="13" t="s">
        <v>3</v>
      </c>
      <c r="J5" s="21">
        <f>C15</f>
        <v>0.23247707000000001</v>
      </c>
      <c r="K5" s="36">
        <v>0.2065726</v>
      </c>
      <c r="L5" s="36">
        <v>0.25838149999999999</v>
      </c>
      <c r="M5" s="14"/>
      <c r="N5" s="34" t="s">
        <v>17</v>
      </c>
      <c r="O5" s="13" t="s">
        <v>18</v>
      </c>
      <c r="P5" s="35" t="s">
        <v>15</v>
      </c>
      <c r="Q5" s="35" t="s">
        <v>16</v>
      </c>
    </row>
    <row r="6" spans="2:17" x14ac:dyDescent="0.25">
      <c r="B6" s="3">
        <v>2</v>
      </c>
      <c r="C6" s="6">
        <v>0.21818180000000001</v>
      </c>
      <c r="D6" s="6">
        <v>0.88524590000000003</v>
      </c>
      <c r="E6" s="6">
        <v>0.7605634</v>
      </c>
      <c r="F6" s="6">
        <v>0.81818179999999996</v>
      </c>
      <c r="G6" s="1">
        <v>0.01</v>
      </c>
      <c r="I6" s="13" t="s">
        <v>4</v>
      </c>
      <c r="J6" s="15">
        <f>D15</f>
        <v>0.89027361999999999</v>
      </c>
      <c r="K6">
        <v>0.86361520000000003</v>
      </c>
      <c r="L6">
        <v>0.91693210000000003</v>
      </c>
      <c r="M6" s="14"/>
      <c r="N6" s="13" t="s">
        <v>3</v>
      </c>
      <c r="O6" s="21">
        <v>5.0909089999999997E-2</v>
      </c>
      <c r="P6" s="15">
        <f>O6-(($J$18*$C$16)/SQRT(10))</f>
        <v>2.5006400474438525E-2</v>
      </c>
      <c r="Q6" s="15">
        <f>O6+(($J$18*$C$16)/SQRT(10))</f>
        <v>7.6811779525561466E-2</v>
      </c>
    </row>
    <row r="7" spans="2:17" x14ac:dyDescent="0.25">
      <c r="B7" s="3">
        <v>3</v>
      </c>
      <c r="C7" s="6">
        <v>0.2</v>
      </c>
      <c r="D7" s="6">
        <v>0.89230770000000004</v>
      </c>
      <c r="E7" s="6">
        <v>0.79452049999999996</v>
      </c>
      <c r="F7" s="6">
        <v>0.84057970000000004</v>
      </c>
      <c r="G7" s="1">
        <v>0.01</v>
      </c>
      <c r="I7" s="13" t="s">
        <v>11</v>
      </c>
      <c r="J7" s="15">
        <f>E15</f>
        <v>0.73890846999999993</v>
      </c>
      <c r="K7">
        <v>0.7010419</v>
      </c>
      <c r="L7">
        <v>0.77677499999999999</v>
      </c>
      <c r="M7" s="14"/>
      <c r="N7" s="13" t="s">
        <v>4</v>
      </c>
      <c r="O7" s="21">
        <v>0.92638039999999999</v>
      </c>
      <c r="P7" s="15">
        <f>O7-(($J$18*$D$16)/SQRT(10))</f>
        <v>0.89972379980298312</v>
      </c>
      <c r="Q7" s="15">
        <f>O7+(($J$18*$D$16)/SQRT(10))</f>
        <v>0.95303700019701687</v>
      </c>
    </row>
    <row r="8" spans="2:17" x14ac:dyDescent="0.25">
      <c r="B8" s="3">
        <v>4</v>
      </c>
      <c r="C8" s="6">
        <v>0.27272730000000001</v>
      </c>
      <c r="D8" s="6">
        <v>0.92156859999999996</v>
      </c>
      <c r="E8" s="6">
        <v>0.64383559999999995</v>
      </c>
      <c r="F8" s="6">
        <v>0.75806450000000003</v>
      </c>
      <c r="G8" s="1">
        <v>0.01</v>
      </c>
      <c r="I8" s="13" t="s">
        <v>19</v>
      </c>
      <c r="J8" s="15">
        <f>F15</f>
        <v>0.80607582999999994</v>
      </c>
      <c r="K8">
        <v>0.78286770000000006</v>
      </c>
      <c r="L8">
        <v>0.82928389999999996</v>
      </c>
      <c r="M8" s="14"/>
      <c r="N8" s="13" t="s">
        <v>11</v>
      </c>
      <c r="O8" s="21">
        <v>0.98692809999999997</v>
      </c>
      <c r="P8" s="15">
        <f>O8-(($J$18*$E$16)/SQRT(10))</f>
        <v>0.94906417017026434</v>
      </c>
      <c r="Q8" s="15">
        <f>O8+(($J$18*$E$16)/SQRT(10))</f>
        <v>1.0247920298297355</v>
      </c>
    </row>
    <row r="9" spans="2:17" x14ac:dyDescent="0.25">
      <c r="B9" s="3">
        <v>5</v>
      </c>
      <c r="C9" s="6">
        <v>0.2090909</v>
      </c>
      <c r="D9" s="6">
        <v>0.94827589999999995</v>
      </c>
      <c r="E9" s="6">
        <v>0.73333329999999997</v>
      </c>
      <c r="F9" s="6">
        <v>0.82706769999999996</v>
      </c>
      <c r="G9" s="1">
        <v>0.01</v>
      </c>
      <c r="I9" s="14"/>
      <c r="J9" s="14"/>
      <c r="K9" s="14"/>
      <c r="M9" s="14"/>
      <c r="N9" s="13" t="s">
        <v>19</v>
      </c>
      <c r="O9" s="21">
        <v>0.9556962</v>
      </c>
      <c r="P9" s="15">
        <f>O9-(($J$18*$F$16)/SQRT(10))</f>
        <v>0.93248971515084245</v>
      </c>
      <c r="Q9" s="15">
        <f>O9+(($J$18*$F$16)/SQRT(10))</f>
        <v>0.97890268484915754</v>
      </c>
    </row>
    <row r="10" spans="2:17" x14ac:dyDescent="0.25">
      <c r="B10" s="3">
        <v>6</v>
      </c>
      <c r="C10" s="6">
        <v>0.28181820000000002</v>
      </c>
      <c r="D10" s="6">
        <v>0.83582089999999998</v>
      </c>
      <c r="E10" s="6">
        <v>0.73684210000000006</v>
      </c>
      <c r="F10" s="6">
        <v>0.78321680000000005</v>
      </c>
      <c r="G10" s="1">
        <v>0.01</v>
      </c>
      <c r="I10" s="33" t="s">
        <v>37</v>
      </c>
      <c r="J10" s="14"/>
      <c r="K10" s="14"/>
      <c r="M10" s="14"/>
      <c r="N10" s="14"/>
      <c r="O10" s="14"/>
      <c r="P10" s="14"/>
    </row>
    <row r="11" spans="2:17" x14ac:dyDescent="0.25">
      <c r="B11" s="3">
        <v>7</v>
      </c>
      <c r="C11" s="6">
        <v>0.2</v>
      </c>
      <c r="D11" s="6">
        <v>0.88709680000000002</v>
      </c>
      <c r="E11" s="6">
        <v>0.78571429999999998</v>
      </c>
      <c r="F11" s="6">
        <v>0.83333330000000005</v>
      </c>
      <c r="G11" s="1">
        <v>0.01</v>
      </c>
      <c r="I11" s="34" t="s">
        <v>17</v>
      </c>
      <c r="J11" s="13" t="s">
        <v>18</v>
      </c>
      <c r="K11" s="35" t="s">
        <v>15</v>
      </c>
      <c r="L11" s="35" t="s">
        <v>16</v>
      </c>
      <c r="M11" s="14"/>
      <c r="N11" s="14"/>
      <c r="O11" s="14"/>
      <c r="P11" s="14"/>
    </row>
    <row r="12" spans="2:17" x14ac:dyDescent="0.25">
      <c r="B12" s="3">
        <v>8</v>
      </c>
      <c r="C12" s="6">
        <v>0.29357800000000001</v>
      </c>
      <c r="D12" s="6">
        <v>0.84210529999999995</v>
      </c>
      <c r="E12" s="6">
        <v>0.67605630000000005</v>
      </c>
      <c r="F12" s="6">
        <v>0.75</v>
      </c>
      <c r="G12" s="1">
        <v>0.01</v>
      </c>
      <c r="I12" s="13" t="s">
        <v>3</v>
      </c>
      <c r="J12" s="21">
        <v>3.7374659999999997E-2</v>
      </c>
      <c r="K12" s="15">
        <f>J12-(($J$18*$C$16)/SQRT(10))</f>
        <v>1.1471970474438525E-2</v>
      </c>
      <c r="L12" s="15">
        <f>J12+(($J$18*$C$16)/SQRT(10))</f>
        <v>6.3277349525561466E-2</v>
      </c>
      <c r="M12" s="14"/>
      <c r="N12" s="14"/>
      <c r="O12" s="14"/>
      <c r="P12" s="14"/>
    </row>
    <row r="13" spans="2:17" x14ac:dyDescent="0.25">
      <c r="B13" s="3">
        <v>9</v>
      </c>
      <c r="C13" s="6">
        <v>0.20183490000000001</v>
      </c>
      <c r="D13" s="6">
        <v>0.91071429999999998</v>
      </c>
      <c r="E13" s="6">
        <v>0.75</v>
      </c>
      <c r="F13" s="6">
        <v>0.8225806</v>
      </c>
      <c r="G13" s="1">
        <v>0.01</v>
      </c>
      <c r="I13" s="13" t="s">
        <v>4</v>
      </c>
      <c r="J13" s="21">
        <v>0.94156930000000005</v>
      </c>
      <c r="K13" s="15">
        <f>J13-(($J$18*$D$16)/SQRT(10))</f>
        <v>0.91491269980298318</v>
      </c>
      <c r="L13" s="15">
        <f>J13+(($J$18*$D$16)/SQRT(10))</f>
        <v>0.96822590019701693</v>
      </c>
      <c r="M13" s="14"/>
      <c r="N13" s="14"/>
      <c r="O13" s="14"/>
      <c r="P13" s="14"/>
    </row>
    <row r="14" spans="2:17" x14ac:dyDescent="0.25">
      <c r="B14" s="3">
        <v>10</v>
      </c>
      <c r="C14" s="6">
        <v>0.2293578</v>
      </c>
      <c r="D14" s="6">
        <v>0.92452829999999997</v>
      </c>
      <c r="E14" s="6">
        <v>0.7</v>
      </c>
      <c r="F14" s="6">
        <v>0.79674800000000001</v>
      </c>
      <c r="G14" s="1">
        <v>0.01</v>
      </c>
      <c r="I14" s="13" t="s">
        <v>11</v>
      </c>
      <c r="J14" s="21">
        <v>0.98947370000000001</v>
      </c>
      <c r="K14" s="15">
        <f>J14-(($J$18*$E$16)/SQRT(10))</f>
        <v>0.95160977017026438</v>
      </c>
      <c r="L14" s="15">
        <f>J14+(($J$18*$E$16)/SQRT(10))</f>
        <v>1.0273376298297356</v>
      </c>
      <c r="M14" s="14"/>
      <c r="N14" s="14"/>
      <c r="O14" s="14"/>
      <c r="P14" s="14"/>
    </row>
    <row r="15" spans="2:17" x14ac:dyDescent="0.25">
      <c r="B15" s="10" t="s">
        <v>13</v>
      </c>
      <c r="C15" s="11">
        <f>AVERAGE(C5:C14)</f>
        <v>0.23247707000000001</v>
      </c>
      <c r="D15" s="11">
        <f t="shared" ref="D15:F15" si="0">AVERAGE(D5:D14)</f>
        <v>0.89027361999999999</v>
      </c>
      <c r="E15" s="11">
        <f t="shared" si="0"/>
        <v>0.73890846999999993</v>
      </c>
      <c r="F15" s="11">
        <f t="shared" si="0"/>
        <v>0.80607582999999994</v>
      </c>
      <c r="G15" s="11"/>
      <c r="I15" s="13" t="s">
        <v>19</v>
      </c>
      <c r="J15" s="21">
        <v>0.96492730000000004</v>
      </c>
      <c r="K15" s="15">
        <f>J15-(($J$18*$F$16)/SQRT(10))</f>
        <v>0.94172081515084249</v>
      </c>
      <c r="L15" s="15">
        <f>J15+(($J$18*$F$16)/SQRT(10))</f>
        <v>0.98813378484915759</v>
      </c>
      <c r="M15" s="14"/>
      <c r="N15" s="21"/>
      <c r="O15" s="15"/>
      <c r="P15" s="15"/>
    </row>
    <row r="16" spans="2:17" x14ac:dyDescent="0.25">
      <c r="B16" s="7" t="s">
        <v>14</v>
      </c>
      <c r="C16" s="6">
        <f>_xlfn.STDEV.S(C5:C14)</f>
        <v>3.6211978967710223E-2</v>
      </c>
      <c r="D16" s="6">
        <f t="shared" ref="D16:F16" si="1">_xlfn.STDEV.S(D5:D14)</f>
        <v>3.726594663972875E-2</v>
      </c>
      <c r="E16" s="6">
        <f t="shared" si="1"/>
        <v>5.293380169175773E-2</v>
      </c>
      <c r="F16" s="6">
        <f t="shared" si="1"/>
        <v>3.24426828512498E-2</v>
      </c>
      <c r="G16" s="20"/>
      <c r="I16" s="14"/>
      <c r="J16" s="14"/>
      <c r="K16" s="14"/>
      <c r="M16" s="14"/>
      <c r="N16" s="21"/>
      <c r="O16" s="15"/>
      <c r="P16" s="15"/>
    </row>
    <row r="17" spans="1:11" x14ac:dyDescent="0.25">
      <c r="B17" s="12"/>
      <c r="C17" s="12"/>
      <c r="D17" s="12"/>
      <c r="E17" s="12"/>
      <c r="F17" s="12"/>
      <c r="H17" s="14"/>
      <c r="I17" s="14"/>
      <c r="J17" s="14"/>
      <c r="K17" s="14"/>
    </row>
    <row r="18" spans="1:11" x14ac:dyDescent="0.25">
      <c r="I18" s="22" t="s">
        <v>23</v>
      </c>
      <c r="J18" s="28">
        <v>2.262</v>
      </c>
      <c r="K18" s="14"/>
    </row>
    <row r="19" spans="1:11" x14ac:dyDescent="0.25">
      <c r="F19" s="14"/>
    </row>
    <row r="20" spans="1:11" x14ac:dyDescent="0.25">
      <c r="A20" s="25"/>
      <c r="B20" s="24" t="s">
        <v>17</v>
      </c>
      <c r="C20" s="9" t="s">
        <v>18</v>
      </c>
      <c r="D20" s="23" t="s">
        <v>15</v>
      </c>
      <c r="E20" s="23" t="s">
        <v>16</v>
      </c>
      <c r="F20" s="14"/>
    </row>
    <row r="21" spans="1:11" x14ac:dyDescent="0.25">
      <c r="A21" s="25"/>
      <c r="B21" s="27" t="s">
        <v>25</v>
      </c>
      <c r="C21" s="9"/>
      <c r="D21" s="23"/>
      <c r="E21" s="23"/>
      <c r="F21" s="14"/>
    </row>
    <row r="22" spans="1:11" x14ac:dyDescent="0.25">
      <c r="A22" s="25"/>
      <c r="B22" s="13" t="s">
        <v>3</v>
      </c>
      <c r="C22" s="21">
        <v>3.7374659999999997E-2</v>
      </c>
      <c r="D22" s="15">
        <v>1.1471970474438525E-2</v>
      </c>
      <c r="E22" s="15">
        <v>6.3277349525561466E-2</v>
      </c>
      <c r="F22" s="14"/>
    </row>
    <row r="23" spans="1:11" x14ac:dyDescent="0.25">
      <c r="A23" s="25"/>
      <c r="B23" s="13" t="s">
        <v>4</v>
      </c>
      <c r="C23" s="21">
        <v>0.94156930000000005</v>
      </c>
      <c r="D23" s="15">
        <v>0.91491269980298318</v>
      </c>
      <c r="E23" s="15">
        <v>0.96822590019701693</v>
      </c>
      <c r="F23" s="14"/>
    </row>
    <row r="24" spans="1:11" x14ac:dyDescent="0.25">
      <c r="B24" s="13" t="s">
        <v>11</v>
      </c>
      <c r="C24" s="21">
        <v>0.98947370000000001</v>
      </c>
      <c r="D24" s="15">
        <v>0.95160977017026438</v>
      </c>
      <c r="E24" s="15">
        <v>1.0273376298297356</v>
      </c>
    </row>
    <row r="25" spans="1:11" x14ac:dyDescent="0.25">
      <c r="B25" s="8" t="s">
        <v>19</v>
      </c>
      <c r="C25" s="19">
        <v>0.96492730000000004</v>
      </c>
      <c r="D25" s="20">
        <v>0.94172081515084249</v>
      </c>
      <c r="E25" s="20">
        <v>0.98813378484915759</v>
      </c>
    </row>
    <row r="26" spans="1:11" x14ac:dyDescent="0.25">
      <c r="B26" s="26" t="s">
        <v>26</v>
      </c>
    </row>
    <row r="27" spans="1:11" x14ac:dyDescent="0.25">
      <c r="A27" s="25"/>
      <c r="B27" s="17" t="s">
        <v>3</v>
      </c>
      <c r="C27" s="18">
        <v>5.0909089999999997E-2</v>
      </c>
      <c r="D27" s="11">
        <v>2.5006400474438525E-2</v>
      </c>
      <c r="E27" s="11">
        <v>7.6811779525561466E-2</v>
      </c>
      <c r="F27" s="14"/>
    </row>
    <row r="28" spans="1:11" x14ac:dyDescent="0.25">
      <c r="A28" s="25"/>
      <c r="B28" s="13" t="s">
        <v>4</v>
      </c>
      <c r="C28" s="21">
        <v>0.92638039999999999</v>
      </c>
      <c r="D28" s="15">
        <v>0.89972379980298312</v>
      </c>
      <c r="E28" s="15">
        <v>0.95303700019701687</v>
      </c>
      <c r="F28" s="14"/>
    </row>
    <row r="29" spans="1:11" x14ac:dyDescent="0.25">
      <c r="A29" s="25"/>
      <c r="B29" s="13" t="s">
        <v>11</v>
      </c>
      <c r="C29" s="21">
        <v>0.98692809999999997</v>
      </c>
      <c r="D29" s="15">
        <v>0.94906417017026434</v>
      </c>
      <c r="E29" s="15">
        <v>1.0247920298297355</v>
      </c>
      <c r="F29" s="14"/>
    </row>
    <row r="30" spans="1:11" x14ac:dyDescent="0.25">
      <c r="A30" s="25"/>
      <c r="B30" s="8" t="s">
        <v>19</v>
      </c>
      <c r="C30" s="19">
        <v>0.9556962</v>
      </c>
      <c r="D30" s="20">
        <v>0.93248971515084245</v>
      </c>
      <c r="E30" s="20">
        <v>0.97890268484915754</v>
      </c>
      <c r="F30" s="14"/>
    </row>
    <row r="31" spans="1:11" x14ac:dyDescent="0.25">
      <c r="F31" s="1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01DB22-3303-4B86-BFB0-0080C64FED13}">
  <dimension ref="A2:Q31"/>
  <sheetViews>
    <sheetView topLeftCell="A10" workbookViewId="0">
      <selection activeCell="J12" sqref="J12"/>
    </sheetView>
  </sheetViews>
  <sheetFormatPr defaultRowHeight="15" x14ac:dyDescent="0.25"/>
  <cols>
    <col min="1" max="1" width="9.140625" style="3"/>
    <col min="2" max="2" width="9.85546875" customWidth="1"/>
    <col min="3" max="3" width="10.28515625" customWidth="1"/>
    <col min="7" max="7" width="9.140625" style="14"/>
    <col min="8" max="8" width="10.42578125" customWidth="1"/>
    <col min="9" max="9" width="9.85546875" customWidth="1"/>
    <col min="10" max="11" width="9.5703125" bestFit="1" customWidth="1"/>
    <col min="12" max="12" width="9.140625" style="14"/>
    <col min="17" max="17" width="9.140625" style="14"/>
  </cols>
  <sheetData>
    <row r="2" spans="2:16" x14ac:dyDescent="0.25">
      <c r="B2" s="3"/>
    </row>
    <row r="3" spans="2:16" x14ac:dyDescent="0.25">
      <c r="B3" s="5" t="s">
        <v>31</v>
      </c>
      <c r="H3" s="5" t="s">
        <v>32</v>
      </c>
    </row>
    <row r="4" spans="2:16" x14ac:dyDescent="0.25">
      <c r="B4" s="9" t="s">
        <v>24</v>
      </c>
      <c r="C4" s="9" t="s">
        <v>3</v>
      </c>
      <c r="D4" s="9" t="s">
        <v>4</v>
      </c>
      <c r="E4" s="9" t="s">
        <v>11</v>
      </c>
      <c r="F4" s="9" t="s">
        <v>19</v>
      </c>
      <c r="H4" s="16" t="s">
        <v>17</v>
      </c>
      <c r="I4" s="17" t="s">
        <v>18</v>
      </c>
      <c r="J4" s="10" t="s">
        <v>15</v>
      </c>
      <c r="K4" s="10" t="s">
        <v>16</v>
      </c>
      <c r="M4" s="5" t="s">
        <v>34</v>
      </c>
    </row>
    <row r="5" spans="2:16" x14ac:dyDescent="0.25">
      <c r="B5" s="3">
        <v>1</v>
      </c>
      <c r="C5" s="4">
        <v>3.6363635999999998E-2</v>
      </c>
      <c r="D5" s="4">
        <v>0.97058820000000001</v>
      </c>
      <c r="E5" s="4">
        <v>0.97058820000000001</v>
      </c>
      <c r="F5" s="4">
        <v>0.97058820000000001</v>
      </c>
      <c r="H5" s="17" t="s">
        <v>3</v>
      </c>
      <c r="I5" s="18">
        <v>1.0925771400000001E-2</v>
      </c>
      <c r="J5" s="11">
        <v>2.9336290000000001E-3</v>
      </c>
      <c r="K5" s="11">
        <v>1.891791E-2</v>
      </c>
      <c r="M5" s="24" t="s">
        <v>17</v>
      </c>
      <c r="N5" s="9" t="s">
        <v>18</v>
      </c>
      <c r="O5" s="23" t="s">
        <v>15</v>
      </c>
      <c r="P5" s="23" t="s">
        <v>16</v>
      </c>
    </row>
    <row r="6" spans="2:16" x14ac:dyDescent="0.25">
      <c r="B6" s="3">
        <v>2</v>
      </c>
      <c r="C6" s="4">
        <v>9.0909089999999994E-3</v>
      </c>
      <c r="D6" s="4">
        <v>1</v>
      </c>
      <c r="E6" s="4">
        <v>0.98484850000000002</v>
      </c>
      <c r="F6" s="4">
        <v>0.99236639999999998</v>
      </c>
      <c r="H6" s="13" t="s">
        <v>4</v>
      </c>
      <c r="I6" s="4">
        <v>0.99045242999999983</v>
      </c>
      <c r="J6" s="15">
        <v>0.98273201899999996</v>
      </c>
      <c r="K6" s="15">
        <v>0.99817283999999995</v>
      </c>
      <c r="M6" s="13" t="s">
        <v>3</v>
      </c>
      <c r="N6" s="21">
        <v>1.454545E-2</v>
      </c>
      <c r="O6" s="15">
        <f>N6-(($I$18*$C$16)/SQRT(10))</f>
        <v>6.5538627889559359E-3</v>
      </c>
      <c r="P6" s="15">
        <f>N6+(($I$18*$C$16)/SQRT(10))</f>
        <v>2.2537037211044064E-2</v>
      </c>
    </row>
    <row r="7" spans="2:16" x14ac:dyDescent="0.25">
      <c r="B7" s="3">
        <v>3</v>
      </c>
      <c r="C7" s="4">
        <v>9.0909089999999994E-3</v>
      </c>
      <c r="D7" s="4">
        <v>0.98412699999999997</v>
      </c>
      <c r="E7" s="4">
        <v>1</v>
      </c>
      <c r="F7" s="4">
        <v>0.99199999999999999</v>
      </c>
      <c r="H7" s="13" t="s">
        <v>11</v>
      </c>
      <c r="I7" s="4">
        <v>0.98950263999999988</v>
      </c>
      <c r="J7" s="15">
        <v>0.97851744900000004</v>
      </c>
      <c r="K7" s="15">
        <v>1.00048783</v>
      </c>
      <c r="M7" s="13" t="s">
        <v>4</v>
      </c>
      <c r="N7" s="21">
        <v>0.98773010000000006</v>
      </c>
      <c r="O7" s="15">
        <f>N7-(($I$18*$D$16)/SQRT(10))</f>
        <v>0.98001022064671717</v>
      </c>
      <c r="P7" s="15">
        <f>N7+(($I$18*$D$16)/SQRT(10))</f>
        <v>0.99544997935328294</v>
      </c>
    </row>
    <row r="8" spans="2:16" x14ac:dyDescent="0.25">
      <c r="B8" s="3">
        <v>4</v>
      </c>
      <c r="C8" s="4">
        <v>1.8181817999999999E-2</v>
      </c>
      <c r="D8" s="4">
        <v>0.98214290000000004</v>
      </c>
      <c r="E8" s="4">
        <v>0.98214290000000004</v>
      </c>
      <c r="F8" s="4">
        <v>0.98214290000000004</v>
      </c>
      <c r="H8" s="8" t="s">
        <v>19</v>
      </c>
      <c r="I8" s="19">
        <v>0.98990594999999981</v>
      </c>
      <c r="J8" s="20">
        <v>0.98278010800000004</v>
      </c>
      <c r="K8" s="20">
        <v>0.99703178000000003</v>
      </c>
      <c r="M8" s="13" t="s">
        <v>11</v>
      </c>
      <c r="N8" s="21">
        <v>0.98773010000000006</v>
      </c>
      <c r="O8" s="15">
        <f>N8-(($I$18*$E$16)/SQRT(10))</f>
        <v>0.97674567047153471</v>
      </c>
      <c r="P8" s="15">
        <f>N8+(($I$18*$E$16)/SQRT(10))</f>
        <v>0.9987145295284654</v>
      </c>
    </row>
    <row r="9" spans="2:16" x14ac:dyDescent="0.25">
      <c r="B9" s="3">
        <v>5</v>
      </c>
      <c r="C9" s="4">
        <v>1.8181817999999999E-2</v>
      </c>
      <c r="D9" s="4">
        <v>1</v>
      </c>
      <c r="E9" s="4">
        <v>0.95744680000000004</v>
      </c>
      <c r="F9" s="4">
        <v>0.97826089999999999</v>
      </c>
      <c r="H9" s="14"/>
      <c r="I9" s="14"/>
      <c r="J9" s="14"/>
      <c r="K9" s="14"/>
      <c r="M9" s="8" t="s">
        <v>19</v>
      </c>
      <c r="N9" s="19">
        <v>0.98773010000000006</v>
      </c>
      <c r="O9" s="20">
        <f>N9-(($I$18*$F$16)/SQRT(10))</f>
        <v>0.98060476000218766</v>
      </c>
      <c r="P9" s="20">
        <f>N9+(($I$18*$F$16)/SQRT(10))</f>
        <v>0.99485543999781245</v>
      </c>
    </row>
    <row r="10" spans="2:16" x14ac:dyDescent="0.25">
      <c r="B10" s="3">
        <v>6</v>
      </c>
      <c r="C10" s="4">
        <v>0</v>
      </c>
      <c r="D10" s="4">
        <v>1</v>
      </c>
      <c r="E10" s="4">
        <v>1</v>
      </c>
      <c r="F10" s="4">
        <v>1</v>
      </c>
      <c r="H10" s="5" t="s">
        <v>33</v>
      </c>
      <c r="M10" s="14"/>
      <c r="N10" s="14"/>
      <c r="O10" s="14"/>
      <c r="P10" s="14"/>
    </row>
    <row r="11" spans="2:16" x14ac:dyDescent="0.25">
      <c r="B11" s="3">
        <v>7</v>
      </c>
      <c r="C11" s="4">
        <v>0</v>
      </c>
      <c r="D11" s="4">
        <v>1</v>
      </c>
      <c r="E11" s="4">
        <v>1</v>
      </c>
      <c r="F11" s="4">
        <v>1</v>
      </c>
      <c r="H11" s="24" t="s">
        <v>17</v>
      </c>
      <c r="I11" s="9" t="s">
        <v>18</v>
      </c>
      <c r="J11" s="23" t="s">
        <v>15</v>
      </c>
      <c r="K11" s="23" t="s">
        <v>16</v>
      </c>
      <c r="M11" s="14"/>
      <c r="N11" s="14"/>
      <c r="O11" s="14"/>
      <c r="P11" s="14"/>
    </row>
    <row r="12" spans="2:16" x14ac:dyDescent="0.25">
      <c r="B12" s="3">
        <v>8</v>
      </c>
      <c r="C12" s="4">
        <v>9.1743120000000004E-3</v>
      </c>
      <c r="D12" s="4">
        <v>0.9830508</v>
      </c>
      <c r="E12" s="4">
        <v>1</v>
      </c>
      <c r="F12" s="4">
        <v>0.99145300000000003</v>
      </c>
      <c r="H12" s="13" t="s">
        <v>3</v>
      </c>
      <c r="I12" s="21">
        <v>7.292616E-3</v>
      </c>
      <c r="J12" s="15">
        <f>I12-(($I$18*$C$16)/SQRT(10))</f>
        <v>-6.9897121104406379E-4</v>
      </c>
      <c r="K12" s="15">
        <f>I12+(($I$18*$C$16)/SQRT(10))</f>
        <v>1.5284203211044064E-2</v>
      </c>
      <c r="M12" s="14"/>
      <c r="N12" s="14"/>
      <c r="O12" s="14"/>
      <c r="P12" s="14"/>
    </row>
    <row r="13" spans="2:16" x14ac:dyDescent="0.25">
      <c r="B13" s="3">
        <v>9</v>
      </c>
      <c r="C13" s="4">
        <v>0</v>
      </c>
      <c r="D13" s="4">
        <v>1</v>
      </c>
      <c r="E13" s="4">
        <v>1</v>
      </c>
      <c r="F13" s="4">
        <v>1</v>
      </c>
      <c r="H13" s="13" t="s">
        <v>4</v>
      </c>
      <c r="I13" s="21">
        <v>0.99499170000000003</v>
      </c>
      <c r="J13" s="15">
        <f>I13-(($I$18*$D$16)/SQRT(10))</f>
        <v>0.98727182064671715</v>
      </c>
      <c r="K13" s="15">
        <f>I13+(($I$18*$D$16)/SQRT(10))</f>
        <v>1.0027115793532828</v>
      </c>
      <c r="M13" s="21"/>
      <c r="N13" s="14"/>
    </row>
    <row r="14" spans="2:16" x14ac:dyDescent="0.25">
      <c r="B14" s="3">
        <v>10</v>
      </c>
      <c r="C14" s="4">
        <v>9.1743120000000004E-3</v>
      </c>
      <c r="D14" s="4">
        <v>0.98461540000000003</v>
      </c>
      <c r="E14" s="4">
        <v>1</v>
      </c>
      <c r="F14" s="4">
        <v>0.99224809999999997</v>
      </c>
      <c r="H14" s="13" t="s">
        <v>11</v>
      </c>
      <c r="I14" s="21">
        <v>0.99168049999999996</v>
      </c>
      <c r="J14" s="15">
        <f>I14-(($I$18*$E$16)/SQRT(10))</f>
        <v>0.98069607047153462</v>
      </c>
      <c r="K14" s="15">
        <f>I14+(($I$18*$E$16)/SQRT(10))</f>
        <v>1.0026649295284653</v>
      </c>
      <c r="M14" s="15"/>
      <c r="N14" s="14"/>
    </row>
    <row r="15" spans="2:16" x14ac:dyDescent="0.25">
      <c r="B15" s="10" t="s">
        <v>13</v>
      </c>
      <c r="C15" s="11">
        <f>AVERAGE(C5:C14)</f>
        <v>1.0925771400000001E-2</v>
      </c>
      <c r="D15" s="11">
        <f t="shared" ref="D15:F15" si="0">AVERAGE(D5:D14)</f>
        <v>0.99045242999999983</v>
      </c>
      <c r="E15" s="11">
        <f t="shared" si="0"/>
        <v>0.98950263999999988</v>
      </c>
      <c r="F15" s="11">
        <f t="shared" si="0"/>
        <v>0.98990594999999981</v>
      </c>
      <c r="H15" s="8" t="s">
        <v>19</v>
      </c>
      <c r="I15" s="19">
        <v>0.99333329999999997</v>
      </c>
      <c r="J15" s="20">
        <f>I15-(($I$18*$F$16)/SQRT(10))</f>
        <v>0.98620796000218758</v>
      </c>
      <c r="K15" s="20">
        <f>I15+(($I$18*$F$16)/SQRT(10))</f>
        <v>1.0004586399978124</v>
      </c>
      <c r="M15" s="15"/>
      <c r="N15" s="14"/>
    </row>
    <row r="16" spans="2:16" x14ac:dyDescent="0.25">
      <c r="B16" s="7" t="s">
        <v>14</v>
      </c>
      <c r="C16" s="6">
        <f>_xlfn.STDEV.S(C5:C14)</f>
        <v>1.1172244786371339E-2</v>
      </c>
      <c r="D16" s="6">
        <f t="shared" ref="D16:F16" si="1">_xlfn.STDEV.S(D5:D14)</f>
        <v>1.0792397001804345E-2</v>
      </c>
      <c r="E16" s="6">
        <f t="shared" si="1"/>
        <v>1.5356240542687799E-2</v>
      </c>
      <c r="F16" s="6">
        <f t="shared" si="1"/>
        <v>9.9612305465015451E-3</v>
      </c>
      <c r="H16" s="14"/>
      <c r="I16" s="14"/>
      <c r="J16" s="14"/>
      <c r="K16" s="14"/>
      <c r="M16" s="14"/>
      <c r="N16" s="14"/>
    </row>
    <row r="17" spans="1:14" x14ac:dyDescent="0.25">
      <c r="B17" s="12"/>
      <c r="C17" s="12"/>
      <c r="D17" s="12"/>
      <c r="E17" s="12"/>
      <c r="F17" s="12"/>
      <c r="H17" s="14"/>
      <c r="I17" s="14"/>
      <c r="J17" s="14"/>
      <c r="K17" s="14"/>
      <c r="M17" s="14"/>
      <c r="N17" s="14"/>
    </row>
    <row r="18" spans="1:14" x14ac:dyDescent="0.25">
      <c r="H18" s="22" t="s">
        <v>23</v>
      </c>
      <c r="I18" s="28">
        <v>2.262</v>
      </c>
      <c r="J18" s="14"/>
      <c r="K18" s="14"/>
      <c r="M18" s="14"/>
      <c r="N18" s="14"/>
    </row>
    <row r="19" spans="1:14" x14ac:dyDescent="0.25">
      <c r="F19" s="14"/>
    </row>
    <row r="20" spans="1:14" x14ac:dyDescent="0.25">
      <c r="A20" s="25"/>
      <c r="B20" s="24" t="s">
        <v>17</v>
      </c>
      <c r="C20" s="9" t="s">
        <v>18</v>
      </c>
      <c r="D20" s="23" t="s">
        <v>15</v>
      </c>
      <c r="E20" s="23" t="s">
        <v>16</v>
      </c>
      <c r="F20" s="14"/>
    </row>
    <row r="21" spans="1:14" x14ac:dyDescent="0.25">
      <c r="A21" s="25"/>
      <c r="B21" s="27" t="s">
        <v>25</v>
      </c>
      <c r="C21" s="9"/>
      <c r="D21" s="23"/>
      <c r="E21" s="23"/>
      <c r="F21" s="14"/>
    </row>
    <row r="22" spans="1:14" x14ac:dyDescent="0.25">
      <c r="A22" s="25"/>
      <c r="B22" s="13" t="s">
        <v>3</v>
      </c>
      <c r="C22" s="21">
        <v>7.292616E-3</v>
      </c>
      <c r="D22" s="15">
        <v>-6.9897121104406379E-4</v>
      </c>
      <c r="E22" s="15">
        <v>1.5284203211044064E-2</v>
      </c>
      <c r="F22" s="14"/>
    </row>
    <row r="23" spans="1:14" x14ac:dyDescent="0.25">
      <c r="A23" s="25"/>
      <c r="B23" s="13" t="s">
        <v>4</v>
      </c>
      <c r="C23" s="21">
        <v>0.99499170000000003</v>
      </c>
      <c r="D23" s="15">
        <v>0.98727182064671715</v>
      </c>
      <c r="E23" s="15">
        <v>1.0027115793532828</v>
      </c>
      <c r="F23" s="14"/>
    </row>
    <row r="24" spans="1:14" x14ac:dyDescent="0.25">
      <c r="B24" s="13" t="s">
        <v>11</v>
      </c>
      <c r="C24" s="21">
        <v>0.99168049999999996</v>
      </c>
      <c r="D24" s="15">
        <v>0.98069607047153462</v>
      </c>
      <c r="E24" s="15">
        <v>1.0026649295284653</v>
      </c>
    </row>
    <row r="25" spans="1:14" x14ac:dyDescent="0.25">
      <c r="B25" s="8" t="s">
        <v>19</v>
      </c>
      <c r="C25" s="19">
        <v>0.99333329999999997</v>
      </c>
      <c r="D25" s="20">
        <v>0.98620796000218758</v>
      </c>
      <c r="E25" s="20">
        <v>1.0004586399978124</v>
      </c>
    </row>
    <row r="26" spans="1:14" x14ac:dyDescent="0.25">
      <c r="B26" s="26" t="s">
        <v>26</v>
      </c>
    </row>
    <row r="27" spans="1:14" x14ac:dyDescent="0.25">
      <c r="A27" s="25"/>
      <c r="B27" s="17" t="s">
        <v>3</v>
      </c>
      <c r="C27" s="18">
        <v>1.454545E-2</v>
      </c>
      <c r="D27" s="11">
        <v>6.5538627889559359E-3</v>
      </c>
      <c r="E27" s="11">
        <v>2.2537037211044064E-2</v>
      </c>
      <c r="F27" s="14"/>
    </row>
    <row r="28" spans="1:14" x14ac:dyDescent="0.25">
      <c r="A28" s="25"/>
      <c r="B28" s="13" t="s">
        <v>4</v>
      </c>
      <c r="C28" s="21">
        <v>0.98773010000000006</v>
      </c>
      <c r="D28" s="15">
        <v>0.98001022064671717</v>
      </c>
      <c r="E28" s="15">
        <v>0.99544997935328294</v>
      </c>
      <c r="F28" s="14"/>
    </row>
    <row r="29" spans="1:14" x14ac:dyDescent="0.25">
      <c r="A29" s="25"/>
      <c r="B29" s="13" t="s">
        <v>11</v>
      </c>
      <c r="C29" s="21">
        <v>0.98773010000000006</v>
      </c>
      <c r="D29" s="15">
        <v>0.97674567047153471</v>
      </c>
      <c r="E29" s="15">
        <v>0.9987145295284654</v>
      </c>
      <c r="F29" s="14"/>
    </row>
    <row r="30" spans="1:14" x14ac:dyDescent="0.25">
      <c r="A30" s="25"/>
      <c r="B30" s="8" t="s">
        <v>19</v>
      </c>
      <c r="C30" s="19">
        <v>0.98773010000000006</v>
      </c>
      <c r="D30" s="20">
        <v>0.98060476000218766</v>
      </c>
      <c r="E30" s="20">
        <v>0.99485543999781245</v>
      </c>
      <c r="F30" s="14"/>
    </row>
    <row r="31" spans="1:14" x14ac:dyDescent="0.25">
      <c r="F31" s="1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9ADF6-75BF-4875-A78E-082AE315158A}">
  <dimension ref="A2:Q31"/>
  <sheetViews>
    <sheetView workbookViewId="0">
      <selection sqref="A1:XFD1048576"/>
    </sheetView>
  </sheetViews>
  <sheetFormatPr defaultRowHeight="15" x14ac:dyDescent="0.25"/>
  <cols>
    <col min="1" max="1" width="9.140625" style="3"/>
    <col min="2" max="2" width="9.85546875" customWidth="1"/>
    <col min="3" max="3" width="10.28515625" customWidth="1"/>
    <col min="7" max="7" width="9.140625" style="14"/>
    <col min="8" max="8" width="10.42578125" customWidth="1"/>
    <col min="9" max="9" width="9.85546875" customWidth="1"/>
    <col min="10" max="11" width="9.5703125" bestFit="1" customWidth="1"/>
    <col min="12" max="12" width="9.140625" style="14"/>
    <col min="17" max="17" width="9.140625" style="14"/>
  </cols>
  <sheetData>
    <row r="2" spans="2:16" x14ac:dyDescent="0.25">
      <c r="B2" s="3"/>
      <c r="H2" s="14"/>
      <c r="I2" s="14"/>
      <c r="J2" s="14"/>
      <c r="K2" s="14"/>
      <c r="M2" s="14"/>
      <c r="N2" s="14"/>
      <c r="O2" s="14"/>
      <c r="P2" s="14"/>
    </row>
    <row r="3" spans="2:16" x14ac:dyDescent="0.25">
      <c r="B3" s="5" t="s">
        <v>12</v>
      </c>
      <c r="H3" s="33" t="s">
        <v>20</v>
      </c>
      <c r="I3" s="14"/>
      <c r="J3" s="14"/>
      <c r="K3" s="14"/>
      <c r="M3" s="14"/>
      <c r="N3" s="14"/>
      <c r="O3" s="14"/>
      <c r="P3" s="14"/>
    </row>
    <row r="4" spans="2:16" x14ac:dyDescent="0.25">
      <c r="B4" s="9" t="s">
        <v>24</v>
      </c>
      <c r="C4" s="9" t="s">
        <v>3</v>
      </c>
      <c r="D4" s="9" t="s">
        <v>4</v>
      </c>
      <c r="E4" s="9" t="s">
        <v>11</v>
      </c>
      <c r="F4" s="9" t="s">
        <v>19</v>
      </c>
      <c r="H4" s="34" t="s">
        <v>17</v>
      </c>
      <c r="I4" s="13" t="s">
        <v>18</v>
      </c>
      <c r="J4" s="35" t="s">
        <v>15</v>
      </c>
      <c r="K4" s="35" t="s">
        <v>16</v>
      </c>
      <c r="M4" s="33" t="s">
        <v>22</v>
      </c>
      <c r="N4" s="14"/>
      <c r="O4" s="14"/>
      <c r="P4" s="14"/>
    </row>
    <row r="5" spans="2:16" x14ac:dyDescent="0.25">
      <c r="B5" s="3">
        <v>1</v>
      </c>
      <c r="C5" s="4">
        <v>1.8181817999999999E-2</v>
      </c>
      <c r="D5" s="4">
        <v>1</v>
      </c>
      <c r="E5" s="4">
        <v>0.96610169999999995</v>
      </c>
      <c r="F5" s="4">
        <v>0.98275860000000004</v>
      </c>
      <c r="H5" s="13" t="s">
        <v>3</v>
      </c>
      <c r="I5" s="21">
        <v>2.9174311800000002E-2</v>
      </c>
      <c r="J5" s="6">
        <v>1.90391E-2</v>
      </c>
      <c r="K5" s="6">
        <v>3.9309530000000002E-2</v>
      </c>
      <c r="M5" s="34" t="s">
        <v>17</v>
      </c>
      <c r="N5" s="13" t="s">
        <v>18</v>
      </c>
      <c r="O5" s="35" t="s">
        <v>15</v>
      </c>
      <c r="P5" s="35" t="s">
        <v>16</v>
      </c>
    </row>
    <row r="6" spans="2:16" x14ac:dyDescent="0.25">
      <c r="B6" s="3">
        <v>2</v>
      </c>
      <c r="C6" s="4">
        <v>3.6363635999999998E-2</v>
      </c>
      <c r="D6" s="4">
        <v>0.95522390000000001</v>
      </c>
      <c r="E6" s="4">
        <v>0.98461540000000003</v>
      </c>
      <c r="F6" s="4">
        <v>0.96969700000000003</v>
      </c>
      <c r="H6" s="13" t="s">
        <v>4</v>
      </c>
      <c r="I6" s="15">
        <v>0.96127172999999999</v>
      </c>
      <c r="J6" s="6">
        <v>0.94645639999999998</v>
      </c>
      <c r="K6" s="6">
        <v>0.97608711000000004</v>
      </c>
      <c r="M6" s="13" t="s">
        <v>3</v>
      </c>
      <c r="N6" s="21">
        <v>3.6363640000000003E-2</v>
      </c>
      <c r="O6" s="15">
        <f>N6-(($I$18*$C$16)/SQRT(10))</f>
        <v>2.6229127700447837E-2</v>
      </c>
      <c r="P6" s="15">
        <f>N6+(($I$18*$C$16)/SQRT(10))</f>
        <v>4.6498152299552169E-2</v>
      </c>
    </row>
    <row r="7" spans="2:16" x14ac:dyDescent="0.25">
      <c r="B7" s="3">
        <v>3</v>
      </c>
      <c r="C7" s="4">
        <v>3.6363635999999998E-2</v>
      </c>
      <c r="D7" s="4">
        <v>0.94444439999999996</v>
      </c>
      <c r="E7" s="4">
        <v>0.98076920000000001</v>
      </c>
      <c r="F7" s="4">
        <v>0.96226420000000001</v>
      </c>
      <c r="H7" s="13" t="s">
        <v>11</v>
      </c>
      <c r="I7" s="15">
        <v>0.98467369999999987</v>
      </c>
      <c r="J7" s="6">
        <v>0.97380869999999997</v>
      </c>
      <c r="K7" s="6">
        <v>0.9955387</v>
      </c>
      <c r="M7" s="13" t="s">
        <v>4</v>
      </c>
      <c r="N7" s="21">
        <v>0.95705519999999999</v>
      </c>
      <c r="O7" s="15">
        <f>N7-(($I$18*$D$16)/SQRT(10))</f>
        <v>0.9422408668501755</v>
      </c>
      <c r="P7" s="15">
        <f>N7+(($I$18*$D$16)/SQRT(10))</f>
        <v>0.97186953314982449</v>
      </c>
    </row>
    <row r="8" spans="2:16" x14ac:dyDescent="0.25">
      <c r="B8" s="3">
        <v>4</v>
      </c>
      <c r="C8" s="4">
        <v>1.8181817999999999E-2</v>
      </c>
      <c r="D8" s="4">
        <v>0.96825399999999995</v>
      </c>
      <c r="E8" s="4">
        <v>1</v>
      </c>
      <c r="F8" s="4">
        <v>0.98387100000000005</v>
      </c>
      <c r="H8" s="13" t="s">
        <v>19</v>
      </c>
      <c r="I8" s="15">
        <v>0.97270444</v>
      </c>
      <c r="J8" s="6">
        <v>0.96276459999999997</v>
      </c>
      <c r="K8" s="6">
        <v>0.98264428000000004</v>
      </c>
      <c r="M8" s="13" t="s">
        <v>11</v>
      </c>
      <c r="N8" s="21">
        <v>0.98113209999999995</v>
      </c>
      <c r="O8" s="15">
        <f>N8-(($I$18*$E$16)/SQRT(10))</f>
        <v>0.97026785908785806</v>
      </c>
      <c r="P8" s="15">
        <f>N8+(($I$18*$E$16)/SQRT(10))</f>
        <v>0.99199634091214184</v>
      </c>
    </row>
    <row r="9" spans="2:16" x14ac:dyDescent="0.25">
      <c r="B9" s="3">
        <v>5</v>
      </c>
      <c r="C9" s="4">
        <v>1.8181817999999999E-2</v>
      </c>
      <c r="D9" s="4">
        <v>0.96551719999999996</v>
      </c>
      <c r="E9" s="4">
        <v>1</v>
      </c>
      <c r="F9" s="4">
        <v>0.98245610000000005</v>
      </c>
      <c r="H9" s="14"/>
      <c r="I9" s="14"/>
      <c r="J9" s="14"/>
      <c r="K9" s="14"/>
      <c r="M9" s="13" t="s">
        <v>19</v>
      </c>
      <c r="N9" s="21">
        <v>0.96894409999999997</v>
      </c>
      <c r="O9" s="15">
        <f>N9-(($I$18*$F$16)/SQRT(10))</f>
        <v>0.95900494656893487</v>
      </c>
      <c r="P9" s="15">
        <f>N9+(($I$18*$F$16)/SQRT(10))</f>
        <v>0.97888325343106508</v>
      </c>
    </row>
    <row r="10" spans="2:16" x14ac:dyDescent="0.25">
      <c r="B10" s="3">
        <v>6</v>
      </c>
      <c r="C10" s="4">
        <v>4.5454544999999999E-2</v>
      </c>
      <c r="D10" s="4">
        <v>0.95161289999999998</v>
      </c>
      <c r="E10" s="4">
        <v>0.96721310000000005</v>
      </c>
      <c r="F10" s="4">
        <v>0.95934960000000002</v>
      </c>
      <c r="H10" s="33" t="s">
        <v>21</v>
      </c>
      <c r="I10" s="14"/>
      <c r="J10" s="14"/>
      <c r="K10" s="14"/>
      <c r="M10" s="14"/>
      <c r="N10" s="14"/>
      <c r="O10" s="14"/>
      <c r="P10" s="14"/>
    </row>
    <row r="11" spans="2:16" x14ac:dyDescent="0.25">
      <c r="B11" s="3">
        <v>7</v>
      </c>
      <c r="C11" s="4">
        <v>2.7272727E-2</v>
      </c>
      <c r="D11" s="4">
        <v>0.97058820000000001</v>
      </c>
      <c r="E11" s="4">
        <v>0.98507460000000002</v>
      </c>
      <c r="F11" s="4">
        <v>0.97777780000000003</v>
      </c>
      <c r="H11" s="34" t="s">
        <v>17</v>
      </c>
      <c r="I11" s="13" t="s">
        <v>18</v>
      </c>
      <c r="J11" s="35" t="s">
        <v>15</v>
      </c>
      <c r="K11" s="35" t="s">
        <v>16</v>
      </c>
      <c r="M11" s="14"/>
      <c r="N11" s="14"/>
      <c r="O11" s="14"/>
      <c r="P11" s="14"/>
    </row>
    <row r="12" spans="2:16" x14ac:dyDescent="0.25">
      <c r="B12" s="3">
        <v>8</v>
      </c>
      <c r="C12" s="4">
        <v>9.1743120000000004E-3</v>
      </c>
      <c r="D12" s="4">
        <v>0.9830508</v>
      </c>
      <c r="E12" s="4">
        <v>1</v>
      </c>
      <c r="F12" s="4">
        <v>0.99145300000000003</v>
      </c>
      <c r="H12" s="13" t="s">
        <v>3</v>
      </c>
      <c r="I12" s="21">
        <v>2.9170459999999999E-2</v>
      </c>
      <c r="J12" s="15">
        <f>I12-(($I$18*$C$16)/SQRT(10))</f>
        <v>1.9035947700447833E-2</v>
      </c>
      <c r="K12" s="15">
        <f>I12+(($I$18*$C$16)/SQRT(10))</f>
        <v>3.9304972299552168E-2</v>
      </c>
      <c r="M12" s="14"/>
      <c r="N12" s="14"/>
      <c r="O12" s="14"/>
      <c r="P12" s="14"/>
    </row>
    <row r="13" spans="2:16" x14ac:dyDescent="0.25">
      <c r="B13" s="3">
        <v>9</v>
      </c>
      <c r="C13" s="4">
        <v>2.7522936000000001E-2</v>
      </c>
      <c r="D13" s="4">
        <v>0.94545449999999998</v>
      </c>
      <c r="E13" s="4">
        <v>1</v>
      </c>
      <c r="F13" s="4">
        <v>0.97196260000000001</v>
      </c>
      <c r="H13" s="13" t="s">
        <v>4</v>
      </c>
      <c r="I13" s="21">
        <v>0.966611</v>
      </c>
      <c r="J13" s="15">
        <f>I13-(($I$18*$D$16)/SQRT(10))</f>
        <v>0.9517966668501755</v>
      </c>
      <c r="K13" s="15">
        <f>I13+(($I$18*$D$16)/SQRT(10))</f>
        <v>0.9814253331498245</v>
      </c>
      <c r="M13" s="14"/>
      <c r="N13" s="14"/>
      <c r="O13" s="14"/>
      <c r="P13" s="14"/>
    </row>
    <row r="14" spans="2:16" x14ac:dyDescent="0.25">
      <c r="B14" s="3">
        <v>10</v>
      </c>
      <c r="C14" s="4">
        <v>5.5045872000000003E-2</v>
      </c>
      <c r="D14" s="4">
        <v>0.92857140000000005</v>
      </c>
      <c r="E14" s="4">
        <v>0.96296300000000001</v>
      </c>
      <c r="F14" s="4">
        <v>0.94545449999999998</v>
      </c>
      <c r="H14" s="13" t="s">
        <v>11</v>
      </c>
      <c r="I14" s="21">
        <v>0.97969539999999999</v>
      </c>
      <c r="J14" s="15">
        <f>I14-(($I$18*$E$16)/SQRT(10))</f>
        <v>0.96883115908785811</v>
      </c>
      <c r="K14" s="15">
        <f>I14+(($I$18*$E$16)/SQRT(10))</f>
        <v>0.99055964091214188</v>
      </c>
      <c r="M14" s="14"/>
      <c r="N14" s="14"/>
      <c r="O14" s="14"/>
      <c r="P14" s="14"/>
    </row>
    <row r="15" spans="2:16" x14ac:dyDescent="0.25">
      <c r="B15" s="10" t="s">
        <v>13</v>
      </c>
      <c r="C15" s="11">
        <f>AVERAGE(C5:C14)</f>
        <v>2.9174311800000002E-2</v>
      </c>
      <c r="D15" s="11">
        <f t="shared" ref="D15:F15" si="0">AVERAGE(D5:D14)</f>
        <v>0.96127172999999999</v>
      </c>
      <c r="E15" s="11">
        <f t="shared" si="0"/>
        <v>0.98467369999999987</v>
      </c>
      <c r="F15" s="11">
        <f t="shared" si="0"/>
        <v>0.97270444</v>
      </c>
      <c r="H15" s="13" t="s">
        <v>19</v>
      </c>
      <c r="I15" s="21">
        <v>0.97310920000000001</v>
      </c>
      <c r="J15" s="15">
        <f>I15-(($I$18*$F$16)/SQRT(10))</f>
        <v>0.9631700465689349</v>
      </c>
      <c r="K15" s="15">
        <f>I15+(($I$18*$F$16)/SQRT(10))</f>
        <v>0.98304835343106511</v>
      </c>
      <c r="M15" s="21"/>
      <c r="N15" s="15"/>
      <c r="O15" s="15"/>
      <c r="P15" s="14"/>
    </row>
    <row r="16" spans="2:16" x14ac:dyDescent="0.25">
      <c r="B16" s="7" t="s">
        <v>14</v>
      </c>
      <c r="C16" s="6">
        <f>_xlfn.STDEV.S(C5:C14)</f>
        <v>1.4168055632880408E-2</v>
      </c>
      <c r="D16" s="6">
        <f t="shared" ref="D16:F16" si="1">_xlfn.STDEV.S(D5:D14)</f>
        <v>2.0710448616260771E-2</v>
      </c>
      <c r="E16" s="6">
        <f t="shared" si="1"/>
        <v>1.518821676885663E-2</v>
      </c>
      <c r="F16" s="6">
        <f t="shared" si="1"/>
        <v>1.3894943791354083E-2</v>
      </c>
      <c r="H16" s="14"/>
      <c r="I16" s="14"/>
      <c r="J16" s="14"/>
      <c r="K16" s="14"/>
      <c r="M16" s="21"/>
      <c r="N16" s="15"/>
      <c r="O16" s="15"/>
      <c r="P16" s="14"/>
    </row>
    <row r="17" spans="1:11" x14ac:dyDescent="0.25">
      <c r="B17" s="12"/>
      <c r="C17" s="12"/>
      <c r="D17" s="12"/>
      <c r="E17" s="12"/>
      <c r="F17" s="12"/>
      <c r="H17" s="14"/>
      <c r="I17" s="14"/>
      <c r="J17" s="14"/>
      <c r="K17" s="14"/>
    </row>
    <row r="18" spans="1:11" x14ac:dyDescent="0.25">
      <c r="H18" s="22" t="s">
        <v>23</v>
      </c>
      <c r="I18" s="28">
        <v>2.262</v>
      </c>
      <c r="J18" s="14"/>
      <c r="K18" s="14"/>
    </row>
    <row r="19" spans="1:11" x14ac:dyDescent="0.25">
      <c r="F19" s="14"/>
    </row>
    <row r="20" spans="1:11" x14ac:dyDescent="0.25">
      <c r="A20" s="25"/>
      <c r="B20" s="24" t="s">
        <v>17</v>
      </c>
      <c r="C20" s="9" t="s">
        <v>18</v>
      </c>
      <c r="D20" s="23" t="s">
        <v>15</v>
      </c>
      <c r="E20" s="23" t="s">
        <v>16</v>
      </c>
      <c r="F20" s="14"/>
    </row>
    <row r="21" spans="1:11" x14ac:dyDescent="0.25">
      <c r="A21" s="25"/>
      <c r="B21" s="27" t="s">
        <v>25</v>
      </c>
      <c r="C21" s="9"/>
      <c r="D21" s="23"/>
      <c r="E21" s="23"/>
      <c r="F21" s="14"/>
    </row>
    <row r="22" spans="1:11" x14ac:dyDescent="0.25">
      <c r="A22" s="25"/>
      <c r="B22" s="13" t="s">
        <v>3</v>
      </c>
      <c r="C22" s="21">
        <v>2.9170459999999999E-2</v>
      </c>
      <c r="D22" s="15">
        <v>1.9035947700447833E-2</v>
      </c>
      <c r="E22" s="15">
        <v>3.9304972299552168E-2</v>
      </c>
      <c r="F22" s="14"/>
    </row>
    <row r="23" spans="1:11" x14ac:dyDescent="0.25">
      <c r="A23" s="25"/>
      <c r="B23" s="13" t="s">
        <v>4</v>
      </c>
      <c r="C23" s="21">
        <v>0.966611</v>
      </c>
      <c r="D23" s="15">
        <v>0.9517966668501755</v>
      </c>
      <c r="E23" s="15">
        <v>0.9814253331498245</v>
      </c>
      <c r="F23" s="14"/>
    </row>
    <row r="24" spans="1:11" x14ac:dyDescent="0.25">
      <c r="B24" s="13" t="s">
        <v>11</v>
      </c>
      <c r="C24" s="21">
        <v>0.97969539999999999</v>
      </c>
      <c r="D24" s="15">
        <v>0.96883115908785811</v>
      </c>
      <c r="E24" s="15">
        <v>0.99055964091214188</v>
      </c>
    </row>
    <row r="25" spans="1:11" x14ac:dyDescent="0.25">
      <c r="B25" s="8" t="s">
        <v>19</v>
      </c>
      <c r="C25" s="19">
        <v>0.97310920000000001</v>
      </c>
      <c r="D25" s="20">
        <v>0.9631700465689349</v>
      </c>
      <c r="E25" s="20">
        <v>0.98304835343106511</v>
      </c>
    </row>
    <row r="26" spans="1:11" x14ac:dyDescent="0.25">
      <c r="B26" s="26" t="s">
        <v>26</v>
      </c>
    </row>
    <row r="27" spans="1:11" x14ac:dyDescent="0.25">
      <c r="A27" s="25"/>
      <c r="B27" s="17" t="s">
        <v>3</v>
      </c>
      <c r="C27" s="18">
        <v>3.6363640000000003E-2</v>
      </c>
      <c r="D27" s="11">
        <v>2.6229127700447837E-2</v>
      </c>
      <c r="E27" s="11">
        <v>4.6498152299552169E-2</v>
      </c>
      <c r="F27" s="14"/>
    </row>
    <row r="28" spans="1:11" x14ac:dyDescent="0.25">
      <c r="A28" s="25"/>
      <c r="B28" s="13" t="s">
        <v>4</v>
      </c>
      <c r="C28" s="21">
        <v>0.95705519999999999</v>
      </c>
      <c r="D28" s="15">
        <v>0.9422408668501755</v>
      </c>
      <c r="E28" s="15">
        <v>0.97186953314982449</v>
      </c>
      <c r="F28" s="14"/>
    </row>
    <row r="29" spans="1:11" x14ac:dyDescent="0.25">
      <c r="A29" s="25"/>
      <c r="B29" s="13" t="s">
        <v>11</v>
      </c>
      <c r="C29" s="21">
        <v>0.98113209999999995</v>
      </c>
      <c r="D29" s="15">
        <v>0.97026785908785806</v>
      </c>
      <c r="E29" s="15">
        <v>0.99199634091214184</v>
      </c>
      <c r="F29" s="14"/>
    </row>
    <row r="30" spans="1:11" x14ac:dyDescent="0.25">
      <c r="A30" s="25"/>
      <c r="B30" s="8" t="s">
        <v>19</v>
      </c>
      <c r="C30" s="19">
        <v>0.96894409999999997</v>
      </c>
      <c r="D30" s="20">
        <v>0.95900494656893487</v>
      </c>
      <c r="E30" s="20">
        <v>0.97888325343106508</v>
      </c>
      <c r="F30" s="14"/>
    </row>
    <row r="31" spans="1:11" x14ac:dyDescent="0.25">
      <c r="F31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7</vt:i4>
      </vt:variant>
    </vt:vector>
  </HeadingPairs>
  <TitlesOfParts>
    <vt:vector size="7" baseType="lpstr">
      <vt:lpstr>General</vt:lpstr>
      <vt:lpstr>Folha1</vt:lpstr>
      <vt:lpstr>CBG</vt:lpstr>
      <vt:lpstr>KNN</vt:lpstr>
      <vt:lpstr>Parzen</vt:lpstr>
      <vt:lpstr>RL</vt:lpstr>
      <vt:lpstr>RLR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Jair Paulino</dc:creator>
  <cp:lastModifiedBy>Jair Paulino</cp:lastModifiedBy>
  <dcterms:created xsi:type="dcterms:W3CDTF">2015-06-05T18:17:20Z</dcterms:created>
  <dcterms:modified xsi:type="dcterms:W3CDTF">2021-03-07T16:14:06Z</dcterms:modified>
</cp:coreProperties>
</file>