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irp\Documents\GitHub\TS-DES\Results\"/>
    </mc:Choice>
  </mc:AlternateContent>
  <xr:revisionPtr revIDLastSave="0" documentId="13_ncr:1_{E1B18E26-13FF-4412-B4E1-87EEF6137E0C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MLP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  <c r="J7" i="1"/>
  <c r="J8" i="1"/>
  <c r="L8" i="1" s="1"/>
  <c r="J9" i="1"/>
  <c r="J10" i="1"/>
  <c r="J11" i="1"/>
  <c r="J12" i="1"/>
  <c r="N12" i="1" s="1"/>
  <c r="J13" i="1"/>
  <c r="J14" i="1"/>
  <c r="J15" i="1"/>
  <c r="J6" i="1"/>
  <c r="N6" i="1" s="1"/>
  <c r="I7" i="1"/>
  <c r="N7" i="1" s="1"/>
  <c r="I8" i="1"/>
  <c r="I9" i="1"/>
  <c r="N9" i="1" s="1"/>
  <c r="I10" i="1"/>
  <c r="N10" i="1" s="1"/>
  <c r="I11" i="1"/>
  <c r="N11" i="1" s="1"/>
  <c r="I12" i="1"/>
  <c r="I13" i="1"/>
  <c r="N13" i="1" s="1"/>
  <c r="I14" i="1"/>
  <c r="N14" i="1" s="1"/>
  <c r="I15" i="1"/>
  <c r="N15" i="1" s="1"/>
  <c r="I6" i="1"/>
  <c r="B2" i="1"/>
  <c r="C2" i="1"/>
  <c r="D2" i="1" s="1"/>
  <c r="L6" i="1" l="1"/>
  <c r="M8" i="1" s="1"/>
  <c r="L15" i="1"/>
  <c r="L11" i="1"/>
  <c r="L7" i="1"/>
  <c r="L12" i="1"/>
  <c r="N8" i="1"/>
  <c r="O8" i="1" s="1"/>
  <c r="L14" i="1"/>
  <c r="L10" i="1"/>
  <c r="L13" i="1"/>
  <c r="L9" i="1"/>
  <c r="M9" i="1" s="1"/>
  <c r="M13" i="1" l="1"/>
  <c r="M12" i="1"/>
  <c r="O12" i="1"/>
  <c r="M10" i="1"/>
  <c r="M7" i="1"/>
  <c r="O7" i="1"/>
  <c r="O6" i="1"/>
  <c r="M15" i="1"/>
  <c r="O15" i="1"/>
  <c r="O9" i="1"/>
  <c r="M6" i="1"/>
  <c r="O13" i="1"/>
  <c r="M14" i="1"/>
  <c r="M11" i="1"/>
  <c r="O11" i="1"/>
  <c r="O10" i="1"/>
  <c r="O14" i="1"/>
</calcChain>
</file>

<file path=xl/sharedStrings.xml><?xml version="1.0" encoding="utf-8"?>
<sst xmlns="http://schemas.openxmlformats.org/spreadsheetml/2006/main" count="76" uniqueCount="40">
  <si>
    <t>Tempo</t>
  </si>
  <si>
    <t>s</t>
  </si>
  <si>
    <t>min</t>
  </si>
  <si>
    <t>h</t>
  </si>
  <si>
    <t>MLPGA</t>
  </si>
  <si>
    <t>Model</t>
  </si>
  <si>
    <t>MSE</t>
  </si>
  <si>
    <t>MAPE</t>
  </si>
  <si>
    <t>ARV</t>
  </si>
  <si>
    <t>mean</t>
  </si>
  <si>
    <t>class</t>
  </si>
  <si>
    <t>cv</t>
  </si>
  <si>
    <t>M. Individuais</t>
  </si>
  <si>
    <t>MLPGA_1</t>
  </si>
  <si>
    <t>MLPGA_2</t>
  </si>
  <si>
    <t>MLPGA_3</t>
  </si>
  <si>
    <t>MLPGA_4</t>
  </si>
  <si>
    <t>MLPGA_5</t>
  </si>
  <si>
    <t>MLPGA_6</t>
  </si>
  <si>
    <t>MLPGA_7</t>
  </si>
  <si>
    <t>C. Estáticos</t>
  </si>
  <si>
    <t>SA</t>
  </si>
  <si>
    <t>SM</t>
  </si>
  <si>
    <t>MV</t>
  </si>
  <si>
    <t>cSVR</t>
  </si>
  <si>
    <t>cMLP</t>
  </si>
  <si>
    <t>C. Dinâmicos</t>
  </si>
  <si>
    <t>PALR</t>
  </si>
  <si>
    <t>CP</t>
  </si>
  <si>
    <t>DVS</t>
  </si>
  <si>
    <t>-</t>
  </si>
  <si>
    <t>MLPGA_8</t>
  </si>
  <si>
    <t>MLPGA_9</t>
  </si>
  <si>
    <t>MLPGA_10</t>
  </si>
  <si>
    <t>Train</t>
  </si>
  <si>
    <t>sd</t>
  </si>
  <si>
    <t>ar</t>
  </si>
  <si>
    <t>nh1</t>
  </si>
  <si>
    <t>lr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</si>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</sst>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A4" workbookViewId="0">
      <selection activeCell="P9" sqref="P9"/>
    </sheetView>
  </sheetViews>
  <sheetFormatPr defaultRowHeight="15" x14ac:dyDescent="0.25"/>
  <cols>
    <col min="1" max="2" width="9.140625" style="1"/>
    <col min="3" max="3" width="11.140625" style="1" customWidth="1"/>
    <col min="4" max="6" width="9.140625" style="1"/>
    <col min="7" max="7" width="9.140625" style="7"/>
    <col min="8" max="8" width="10.28515625" style="1" bestFit="1" customWidth="1"/>
    <col min="9" max="15" width="9.140625" style="1"/>
    <col min="16" max="16" width="9.140625" style="7"/>
    <col min="17" max="17" width="10.28515625" style="1" bestFit="1" customWidth="1"/>
    <col min="18" max="21" width="9.140625" style="1"/>
    <col min="22" max="22" width="9.140625" style="7"/>
    <col min="23" max="16384" width="9.140625" style="1"/>
  </cols>
  <sheetData>
    <row r="1" spans="1:21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21" x14ac:dyDescent="0.25">
      <c r="A2" s="1" t="s">
        <v>0</v>
      </c>
      <c r="B2" s="1">
        <f>9395.86+579.67</f>
        <v>9975.5300000000007</v>
      </c>
      <c r="C2" s="2">
        <f>B2/60</f>
        <v>166.25883333333334</v>
      </c>
      <c r="D2" s="2">
        <f>C2/60</f>
        <v>2.7709805555555556</v>
      </c>
    </row>
    <row r="5" spans="1:21" x14ac:dyDescent="0.25">
      <c r="B5" s="4" t="s">
        <v>34</v>
      </c>
      <c r="C5" s="4" t="s">
        <v>5</v>
      </c>
      <c r="D5" s="4" t="s">
        <v>6</v>
      </c>
      <c r="E5" s="4" t="s">
        <v>7</v>
      </c>
      <c r="F5" s="4" t="s">
        <v>8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35</v>
      </c>
      <c r="O5" s="4" t="s">
        <v>11</v>
      </c>
      <c r="Q5" s="4" t="s">
        <v>5</v>
      </c>
      <c r="R5" s="18" t="s">
        <v>36</v>
      </c>
      <c r="S5" s="18" t="s">
        <v>37</v>
      </c>
      <c r="T5" s="18" t="s">
        <v>38</v>
      </c>
      <c r="U5" s="18" t="s">
        <v>39</v>
      </c>
    </row>
    <row r="6" spans="1:21" x14ac:dyDescent="0.25">
      <c r="B6" s="6" t="s">
        <v>12</v>
      </c>
      <c r="C6" s="1" t="s">
        <v>13</v>
      </c>
      <c r="D6" s="15">
        <v>1.8976650000000001E-2</v>
      </c>
      <c r="E6" s="15">
        <v>0.28778510000000002</v>
      </c>
      <c r="F6" s="15">
        <v>1.1539470000000001</v>
      </c>
      <c r="H6" s="1" t="s">
        <v>13</v>
      </c>
      <c r="I6" s="1">
        <f>RANK(D6,$D$6:$D$15,1)</f>
        <v>8</v>
      </c>
      <c r="J6" s="1">
        <f>RANK(E6,$E$6:$E$15,1)</f>
        <v>7</v>
      </c>
      <c r="K6" s="1">
        <f>RANK(F6,$F$6:$F$15,1)</f>
        <v>8</v>
      </c>
      <c r="L6" s="2">
        <f>AVERAGE(I6:K6)</f>
        <v>7.666666666666667</v>
      </c>
      <c r="M6" s="1">
        <f>RANK(L6,$L$6:$L$15,1)</f>
        <v>10</v>
      </c>
      <c r="N6" s="1">
        <f>_xlfn.STDEV.P(I6:K6)</f>
        <v>0.47140452079103168</v>
      </c>
      <c r="O6" s="3">
        <f>N6/L6</f>
        <v>6.1487546190134565E-2</v>
      </c>
      <c r="Q6" s="7" t="s">
        <v>13</v>
      </c>
      <c r="R6" s="13">
        <v>10</v>
      </c>
      <c r="S6" s="13">
        <v>15</v>
      </c>
      <c r="T6" s="13">
        <v>2</v>
      </c>
      <c r="U6" s="13">
        <v>2</v>
      </c>
    </row>
    <row r="7" spans="1:21" x14ac:dyDescent="0.25">
      <c r="B7" s="6"/>
      <c r="C7" s="1" t="s">
        <v>14</v>
      </c>
      <c r="D7" s="16">
        <v>1.8706270000000001E-2</v>
      </c>
      <c r="E7" s="16">
        <v>0.28483619999999998</v>
      </c>
      <c r="F7" s="16">
        <v>1.1481950000000001</v>
      </c>
      <c r="H7" s="1" t="s">
        <v>14</v>
      </c>
      <c r="I7" s="1">
        <f t="shared" ref="I7:I15" si="0">RANK(D7,$D$6:$D$15,1)</f>
        <v>4</v>
      </c>
      <c r="J7" s="1">
        <f t="shared" ref="J7:J15" si="1">RANK(E7,$E$6:$E$15,1)</f>
        <v>3</v>
      </c>
      <c r="K7" s="1">
        <f t="shared" ref="K7:K15" si="2">RANK(F7,$F$6:$F$15,1)</f>
        <v>7</v>
      </c>
      <c r="L7" s="2">
        <f t="shared" ref="L7:L15" si="3">AVERAGE(I7:K7)</f>
        <v>4.666666666666667</v>
      </c>
      <c r="M7" s="1">
        <f t="shared" ref="M7:M15" si="4">RANK(L7,$L$6:$L$15,1)</f>
        <v>2</v>
      </c>
      <c r="N7" s="1">
        <f t="shared" ref="N7:N15" si="5">_xlfn.STDEV.P(I7:K7)</f>
        <v>1.699673171197595</v>
      </c>
      <c r="O7" s="3">
        <f t="shared" ref="O7:O15" si="6">N7/L7</f>
        <v>0.36421567954234174</v>
      </c>
      <c r="Q7" s="7" t="s">
        <v>14</v>
      </c>
      <c r="R7" s="13">
        <v>10</v>
      </c>
      <c r="S7" s="13">
        <v>14</v>
      </c>
      <c r="T7" s="13">
        <v>1</v>
      </c>
      <c r="U7" s="13">
        <v>2</v>
      </c>
    </row>
    <row r="8" spans="1:21" x14ac:dyDescent="0.25">
      <c r="B8" s="6"/>
      <c r="C8" s="1" t="s">
        <v>15</v>
      </c>
      <c r="D8" s="16">
        <v>1.892957E-2</v>
      </c>
      <c r="E8" s="16">
        <v>0.28440530000000003</v>
      </c>
      <c r="F8" s="16">
        <v>1.181292</v>
      </c>
      <c r="H8" s="1" t="s">
        <v>15</v>
      </c>
      <c r="I8" s="1">
        <f t="shared" si="0"/>
        <v>6</v>
      </c>
      <c r="J8" s="1">
        <f t="shared" si="1"/>
        <v>2</v>
      </c>
      <c r="K8" s="1">
        <f t="shared" si="2"/>
        <v>10</v>
      </c>
      <c r="L8" s="2">
        <f t="shared" si="3"/>
        <v>6</v>
      </c>
      <c r="M8" s="1">
        <f t="shared" si="4"/>
        <v>6</v>
      </c>
      <c r="N8" s="1">
        <f t="shared" si="5"/>
        <v>3.2659863237109041</v>
      </c>
      <c r="O8" s="3">
        <f t="shared" si="6"/>
        <v>0.54433105395181736</v>
      </c>
      <c r="Q8" s="7" t="s">
        <v>15</v>
      </c>
      <c r="R8" s="13">
        <v>10</v>
      </c>
      <c r="S8" s="13">
        <v>17</v>
      </c>
      <c r="T8" s="13">
        <v>2</v>
      </c>
      <c r="U8" s="13">
        <v>2</v>
      </c>
    </row>
    <row r="9" spans="1:21" x14ac:dyDescent="0.25">
      <c r="B9" s="6"/>
      <c r="C9" s="1" t="s">
        <v>16</v>
      </c>
      <c r="D9" s="16">
        <v>1.8688139999999999E-2</v>
      </c>
      <c r="E9" s="16">
        <v>0.28740559999999998</v>
      </c>
      <c r="F9" s="16">
        <v>1.1387750000000001</v>
      </c>
      <c r="H9" s="1" t="s">
        <v>16</v>
      </c>
      <c r="I9" s="1">
        <f t="shared" si="0"/>
        <v>3</v>
      </c>
      <c r="J9" s="1">
        <f t="shared" si="1"/>
        <v>6</v>
      </c>
      <c r="K9" s="1">
        <f t="shared" si="2"/>
        <v>6</v>
      </c>
      <c r="L9" s="2">
        <f t="shared" si="3"/>
        <v>5</v>
      </c>
      <c r="M9" s="1">
        <f t="shared" si="4"/>
        <v>4</v>
      </c>
      <c r="N9" s="1">
        <f t="shared" si="5"/>
        <v>1.4142135623730951</v>
      </c>
      <c r="O9" s="3">
        <f t="shared" si="6"/>
        <v>0.28284271247461901</v>
      </c>
      <c r="Q9" s="7" t="s">
        <v>16</v>
      </c>
      <c r="R9" s="13">
        <v>12</v>
      </c>
      <c r="S9" s="13">
        <v>13</v>
      </c>
      <c r="T9" s="13">
        <v>1</v>
      </c>
      <c r="U9" s="13">
        <v>2</v>
      </c>
    </row>
    <row r="10" spans="1:21" x14ac:dyDescent="0.25">
      <c r="B10" s="6"/>
      <c r="C10" s="1" t="s">
        <v>17</v>
      </c>
      <c r="D10" s="16">
        <v>1.926866E-2</v>
      </c>
      <c r="E10" s="16">
        <v>0.29468440000000001</v>
      </c>
      <c r="F10" s="16">
        <v>1.1127020000000001</v>
      </c>
      <c r="H10" s="1" t="s">
        <v>17</v>
      </c>
      <c r="I10" s="1">
        <f t="shared" si="0"/>
        <v>10</v>
      </c>
      <c r="J10" s="1">
        <f t="shared" si="1"/>
        <v>10</v>
      </c>
      <c r="K10" s="1">
        <f t="shared" si="2"/>
        <v>1</v>
      </c>
      <c r="L10" s="2">
        <f t="shared" si="3"/>
        <v>7</v>
      </c>
      <c r="M10" s="1">
        <f t="shared" si="4"/>
        <v>8</v>
      </c>
      <c r="N10" s="1">
        <f t="shared" si="5"/>
        <v>4.2426406871192848</v>
      </c>
      <c r="O10" s="3">
        <f t="shared" si="6"/>
        <v>0.60609152673132638</v>
      </c>
      <c r="Q10" s="7" t="s">
        <v>17</v>
      </c>
      <c r="R10" s="13">
        <v>11</v>
      </c>
      <c r="S10" s="13">
        <v>14</v>
      </c>
      <c r="T10" s="13">
        <v>4</v>
      </c>
      <c r="U10" s="13">
        <v>2</v>
      </c>
    </row>
    <row r="11" spans="1:21" x14ac:dyDescent="0.25">
      <c r="B11" s="6"/>
      <c r="C11" s="1" t="s">
        <v>18</v>
      </c>
      <c r="D11" s="16">
        <v>1.9218570000000001E-2</v>
      </c>
      <c r="E11" s="16">
        <v>0.29072540000000002</v>
      </c>
      <c r="F11" s="16">
        <v>1.122242</v>
      </c>
      <c r="H11" s="1" t="s">
        <v>18</v>
      </c>
      <c r="I11" s="1">
        <f t="shared" si="0"/>
        <v>9</v>
      </c>
      <c r="J11" s="1">
        <f t="shared" si="1"/>
        <v>9</v>
      </c>
      <c r="K11" s="1">
        <f t="shared" si="2"/>
        <v>4</v>
      </c>
      <c r="L11" s="2">
        <f t="shared" si="3"/>
        <v>7.333333333333333</v>
      </c>
      <c r="M11" s="1">
        <f t="shared" si="4"/>
        <v>9</v>
      </c>
      <c r="N11" s="1">
        <f t="shared" si="5"/>
        <v>2.3570226039551585</v>
      </c>
      <c r="O11" s="3">
        <f t="shared" si="6"/>
        <v>0.32141217326661253</v>
      </c>
      <c r="Q11" s="7" t="s">
        <v>18</v>
      </c>
      <c r="R11" s="13">
        <v>10</v>
      </c>
      <c r="S11" s="13">
        <v>18</v>
      </c>
      <c r="T11" s="13">
        <v>2</v>
      </c>
      <c r="U11" s="13">
        <v>1</v>
      </c>
    </row>
    <row r="12" spans="1:21" x14ac:dyDescent="0.25">
      <c r="B12" s="6"/>
      <c r="C12" s="1" t="s">
        <v>19</v>
      </c>
      <c r="D12" s="16">
        <v>1.8463799999999999E-2</v>
      </c>
      <c r="E12" s="16">
        <v>0.28522120000000001</v>
      </c>
      <c r="F12" s="16">
        <v>1.1733690000000001</v>
      </c>
      <c r="H12" s="1" t="s">
        <v>19</v>
      </c>
      <c r="I12" s="1">
        <f t="shared" si="0"/>
        <v>1</v>
      </c>
      <c r="J12" s="1">
        <f t="shared" si="1"/>
        <v>4</v>
      </c>
      <c r="K12" s="1">
        <f t="shared" si="2"/>
        <v>9</v>
      </c>
      <c r="L12" s="2">
        <f t="shared" si="3"/>
        <v>4.666666666666667</v>
      </c>
      <c r="M12" s="1">
        <f t="shared" si="4"/>
        <v>2</v>
      </c>
      <c r="N12" s="1">
        <f t="shared" si="5"/>
        <v>3.2998316455372216</v>
      </c>
      <c r="O12" s="3">
        <f t="shared" si="6"/>
        <v>0.70710678118654746</v>
      </c>
      <c r="Q12" s="7" t="s">
        <v>19</v>
      </c>
      <c r="R12" s="13">
        <v>11</v>
      </c>
      <c r="S12" s="13">
        <v>16</v>
      </c>
      <c r="T12" s="13">
        <v>2</v>
      </c>
      <c r="U12" s="13">
        <v>2</v>
      </c>
    </row>
    <row r="13" spans="1:21" x14ac:dyDescent="0.25">
      <c r="B13" s="6"/>
      <c r="C13" s="1" t="s">
        <v>31</v>
      </c>
      <c r="D13" s="16">
        <v>1.8632579999999999E-2</v>
      </c>
      <c r="E13" s="16">
        <v>0.28266859999999999</v>
      </c>
      <c r="F13" s="16">
        <v>1.115821</v>
      </c>
      <c r="H13" s="1" t="s">
        <v>31</v>
      </c>
      <c r="I13" s="1">
        <f t="shared" si="0"/>
        <v>2</v>
      </c>
      <c r="J13" s="1">
        <f t="shared" si="1"/>
        <v>1</v>
      </c>
      <c r="K13" s="1">
        <f t="shared" si="2"/>
        <v>2</v>
      </c>
      <c r="L13" s="2">
        <f t="shared" si="3"/>
        <v>1.6666666666666667</v>
      </c>
      <c r="M13" s="1">
        <f t="shared" si="4"/>
        <v>1</v>
      </c>
      <c r="N13" s="1">
        <f t="shared" si="5"/>
        <v>0.47140452079103168</v>
      </c>
      <c r="O13" s="3">
        <f t="shared" si="6"/>
        <v>0.28284271247461901</v>
      </c>
      <c r="Q13" s="7" t="s">
        <v>31</v>
      </c>
      <c r="R13" s="13">
        <v>11</v>
      </c>
      <c r="S13" s="13">
        <v>16</v>
      </c>
      <c r="T13" s="13">
        <v>3</v>
      </c>
      <c r="U13" s="13">
        <v>2</v>
      </c>
    </row>
    <row r="14" spans="1:21" x14ac:dyDescent="0.25">
      <c r="B14" s="6"/>
      <c r="C14" s="1" t="s">
        <v>32</v>
      </c>
      <c r="D14" s="16">
        <v>1.8941059999999999E-2</v>
      </c>
      <c r="E14" s="16">
        <v>0.28946149999999998</v>
      </c>
      <c r="F14" s="16">
        <v>1.121999</v>
      </c>
      <c r="H14" s="1" t="s">
        <v>32</v>
      </c>
      <c r="I14" s="1">
        <f t="shared" si="0"/>
        <v>7</v>
      </c>
      <c r="J14" s="1">
        <f t="shared" si="1"/>
        <v>8</v>
      </c>
      <c r="K14" s="1">
        <f t="shared" si="2"/>
        <v>3</v>
      </c>
      <c r="L14" s="2">
        <f t="shared" si="3"/>
        <v>6</v>
      </c>
      <c r="M14" s="1">
        <f t="shared" si="4"/>
        <v>6</v>
      </c>
      <c r="N14" s="1">
        <f t="shared" si="5"/>
        <v>2.1602468994692869</v>
      </c>
      <c r="O14" s="3">
        <f t="shared" si="6"/>
        <v>0.36004114991154784</v>
      </c>
      <c r="Q14" s="7" t="s">
        <v>32</v>
      </c>
      <c r="R14" s="13">
        <v>11</v>
      </c>
      <c r="S14" s="13">
        <v>19</v>
      </c>
      <c r="T14" s="13">
        <v>3</v>
      </c>
      <c r="U14" s="13">
        <v>2</v>
      </c>
    </row>
    <row r="15" spans="1:21" x14ac:dyDescent="0.25">
      <c r="B15" s="8"/>
      <c r="C15" s="5" t="s">
        <v>33</v>
      </c>
      <c r="D15" s="17">
        <v>1.8812550000000001E-2</v>
      </c>
      <c r="E15" s="17">
        <v>0.28636529999999999</v>
      </c>
      <c r="F15" s="17">
        <v>1.1288800000000001</v>
      </c>
      <c r="H15" s="1" t="s">
        <v>33</v>
      </c>
      <c r="I15" s="1">
        <f t="shared" si="0"/>
        <v>5</v>
      </c>
      <c r="J15" s="1">
        <f t="shared" si="1"/>
        <v>5</v>
      </c>
      <c r="K15" s="1">
        <f t="shared" si="2"/>
        <v>5</v>
      </c>
      <c r="L15" s="2">
        <f t="shared" si="3"/>
        <v>5</v>
      </c>
      <c r="M15" s="1">
        <f t="shared" si="4"/>
        <v>4</v>
      </c>
      <c r="N15" s="1">
        <f t="shared" si="5"/>
        <v>0</v>
      </c>
      <c r="O15" s="3">
        <f t="shared" si="6"/>
        <v>0</v>
      </c>
      <c r="Q15" s="5" t="s">
        <v>33</v>
      </c>
      <c r="R15" s="14">
        <v>12</v>
      </c>
      <c r="S15" s="14">
        <v>12</v>
      </c>
      <c r="T15" s="14">
        <v>1</v>
      </c>
      <c r="U15" s="14">
        <v>2</v>
      </c>
    </row>
    <row r="16" spans="1:21" x14ac:dyDescent="0.25">
      <c r="B16" s="6" t="s">
        <v>20</v>
      </c>
      <c r="C16" s="7" t="s">
        <v>21</v>
      </c>
      <c r="D16" s="7"/>
      <c r="E16" s="7"/>
      <c r="F16" s="7"/>
      <c r="H16" s="10" t="s">
        <v>21</v>
      </c>
      <c r="I16" s="10"/>
      <c r="J16" s="10"/>
      <c r="K16" s="10"/>
      <c r="L16" s="10"/>
      <c r="M16" s="10"/>
      <c r="N16" s="10"/>
      <c r="O16" s="11"/>
    </row>
    <row r="17" spans="2:15" x14ac:dyDescent="0.25">
      <c r="B17" s="6"/>
      <c r="C17" s="7" t="s">
        <v>22</v>
      </c>
      <c r="D17" s="7"/>
      <c r="E17" s="7"/>
      <c r="F17" s="7"/>
      <c r="H17" s="7" t="s">
        <v>22</v>
      </c>
      <c r="I17" s="7"/>
      <c r="J17" s="7"/>
      <c r="K17" s="7"/>
      <c r="L17" s="7"/>
      <c r="M17" s="7"/>
      <c r="N17" s="7"/>
      <c r="O17" s="12"/>
    </row>
    <row r="18" spans="2:15" x14ac:dyDescent="0.25">
      <c r="B18" s="6"/>
      <c r="C18" s="7" t="s">
        <v>23</v>
      </c>
      <c r="D18" s="7"/>
      <c r="E18" s="7"/>
      <c r="F18" s="7"/>
      <c r="H18" s="7" t="s">
        <v>23</v>
      </c>
      <c r="I18" s="7"/>
      <c r="J18" s="7"/>
      <c r="K18" s="7"/>
      <c r="L18" s="7"/>
      <c r="M18" s="7"/>
      <c r="N18" s="7"/>
      <c r="O18" s="7"/>
    </row>
    <row r="19" spans="2:15" x14ac:dyDescent="0.25">
      <c r="B19" s="6"/>
      <c r="C19" s="7" t="s">
        <v>24</v>
      </c>
      <c r="D19" s="7"/>
      <c r="E19" s="7"/>
      <c r="F19" s="7"/>
      <c r="H19" s="7" t="s">
        <v>24</v>
      </c>
      <c r="I19" s="7"/>
      <c r="J19" s="7"/>
      <c r="K19" s="7"/>
      <c r="L19" s="7"/>
      <c r="M19" s="7"/>
      <c r="N19" s="7"/>
      <c r="O19" s="7"/>
    </row>
    <row r="20" spans="2:15" x14ac:dyDescent="0.25">
      <c r="B20" s="8"/>
      <c r="C20" s="5" t="s">
        <v>25</v>
      </c>
      <c r="D20" s="5"/>
      <c r="E20" s="5"/>
      <c r="F20" s="5"/>
      <c r="H20" s="5" t="s">
        <v>25</v>
      </c>
      <c r="I20" s="5"/>
      <c r="J20" s="5"/>
      <c r="K20" s="5"/>
      <c r="L20" s="5"/>
      <c r="M20" s="5"/>
      <c r="N20" s="5"/>
      <c r="O20" s="5"/>
    </row>
    <row r="21" spans="2:15" x14ac:dyDescent="0.25">
      <c r="B21" s="9" t="s">
        <v>26</v>
      </c>
      <c r="C21" s="10" t="s">
        <v>27</v>
      </c>
      <c r="D21" s="10"/>
      <c r="E21" s="10"/>
      <c r="F21" s="10"/>
      <c r="H21" s="10" t="s">
        <v>27</v>
      </c>
      <c r="I21" s="10"/>
      <c r="J21" s="10"/>
      <c r="K21" s="10"/>
      <c r="L21" s="10"/>
      <c r="M21" s="10"/>
      <c r="N21" s="10"/>
      <c r="O21" s="10"/>
    </row>
    <row r="22" spans="2:15" x14ac:dyDescent="0.25">
      <c r="B22" s="6"/>
      <c r="C22" s="7" t="s">
        <v>28</v>
      </c>
      <c r="D22" s="7"/>
      <c r="E22" s="7"/>
      <c r="F22" s="7"/>
      <c r="H22" s="7" t="s">
        <v>28</v>
      </c>
      <c r="I22" s="7"/>
      <c r="J22" s="7"/>
      <c r="K22" s="7"/>
      <c r="L22" s="7"/>
      <c r="M22" s="7"/>
      <c r="N22" s="7"/>
      <c r="O22" s="7"/>
    </row>
    <row r="23" spans="2:15" x14ac:dyDescent="0.25">
      <c r="B23" s="6"/>
      <c r="C23" s="7" t="s">
        <v>29</v>
      </c>
      <c r="D23" s="7"/>
      <c r="E23" s="7"/>
      <c r="F23" s="7"/>
      <c r="H23" s="7" t="s">
        <v>29</v>
      </c>
      <c r="I23" s="7"/>
      <c r="J23" s="7"/>
      <c r="K23" s="7"/>
      <c r="L23" s="7"/>
      <c r="M23" s="7"/>
      <c r="N23" s="7"/>
      <c r="O23" s="7"/>
    </row>
    <row r="24" spans="2:15" x14ac:dyDescent="0.25">
      <c r="B24" s="6"/>
      <c r="C24" s="7" t="s">
        <v>30</v>
      </c>
      <c r="D24" s="7"/>
      <c r="E24" s="7"/>
      <c r="F24" s="7"/>
      <c r="H24" s="7" t="s">
        <v>30</v>
      </c>
      <c r="I24" s="7"/>
      <c r="J24" s="7"/>
      <c r="K24" s="7"/>
      <c r="L24" s="7"/>
      <c r="M24" s="7"/>
      <c r="N24" s="7"/>
      <c r="O24" s="7"/>
    </row>
    <row r="25" spans="2:15" x14ac:dyDescent="0.25">
      <c r="B25" s="8"/>
      <c r="C25" s="5" t="s">
        <v>30</v>
      </c>
      <c r="D25" s="5"/>
      <c r="E25" s="5"/>
      <c r="F25" s="5"/>
      <c r="H25" s="5" t="s">
        <v>30</v>
      </c>
      <c r="I25" s="5"/>
      <c r="J25" s="5"/>
      <c r="K25" s="5"/>
      <c r="L25" s="5"/>
      <c r="M25" s="5"/>
      <c r="N25" s="5"/>
      <c r="O25" s="5"/>
    </row>
  </sheetData>
  <mergeCells count="3">
    <mergeCell ref="B6:B15"/>
    <mergeCell ref="B16:B20"/>
    <mergeCell ref="B21:B25"/>
  </mergeCells>
  <conditionalFormatting sqref="I6:I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C850-93D0-4CCE-A4FB-0687E65D03B4}">
  <dimension ref="A1"/>
  <sheetViews>
    <sheetView workbookViewId="0">
      <selection activeCell="B2" sqref="B2: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MLP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2021-01-16T16:56:18Z</dcterms:modified>
</cp:coreProperties>
</file>