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2\"/>
    </mc:Choice>
  </mc:AlternateContent>
  <xr:revisionPtr revIDLastSave="0" documentId="13_ncr:1_{9BFA4170-E4BE-41FD-94E5-A53071AC26DC}" xr6:coauthVersionLast="45" xr6:coauthVersionMax="45" xr10:uidLastSave="{00000000-0000-0000-0000-000000000000}"/>
  <bookViews>
    <workbookView xWindow="810" yWindow="-120" windowWidth="18510" windowHeight="11040" firstSheet="1" activeTab="1" xr2:uid="{00000000-000D-0000-FFFF-FFFF00000000}"/>
  </bookViews>
  <sheets>
    <sheet name="Geral" sheetId="1" state="hidden" r:id="rId1"/>
    <sheet name="Análise" sheetId="3" r:id="rId2"/>
    <sheet name="Fo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2" i="3" l="1"/>
  <c r="X22" i="3"/>
  <c r="Y22" i="3"/>
  <c r="Z22" i="3"/>
  <c r="AA22" i="3"/>
  <c r="V22" i="3"/>
  <c r="Q5" i="3"/>
  <c r="Q22" i="3" s="1"/>
  <c r="AA5" i="3"/>
  <c r="L2" i="3"/>
  <c r="L22" i="3"/>
  <c r="M22" i="3"/>
  <c r="N22" i="3"/>
  <c r="O22" i="3"/>
  <c r="P22" i="3"/>
  <c r="G37" i="3"/>
  <c r="F37" i="3"/>
  <c r="E37" i="3"/>
  <c r="D37" i="3"/>
  <c r="G36" i="3"/>
  <c r="F36" i="3"/>
  <c r="E36" i="3"/>
  <c r="D36" i="3"/>
  <c r="V3" i="3" l="1"/>
  <c r="W3" i="3"/>
  <c r="X3" i="3"/>
  <c r="Y3" i="3"/>
  <c r="Z3" i="3"/>
  <c r="AA3" i="3"/>
  <c r="V4" i="3"/>
  <c r="W4" i="3"/>
  <c r="X4" i="3"/>
  <c r="Y4" i="3"/>
  <c r="Z4" i="3"/>
  <c r="AA4" i="3"/>
  <c r="V5" i="3"/>
  <c r="W5" i="3"/>
  <c r="X5" i="3"/>
  <c r="Y5" i="3"/>
  <c r="Z5" i="3"/>
  <c r="V6" i="3"/>
  <c r="W6" i="3"/>
  <c r="X6" i="3"/>
  <c r="Y6" i="3"/>
  <c r="Z6" i="3"/>
  <c r="AA6" i="3"/>
  <c r="V7" i="3"/>
  <c r="W7" i="3"/>
  <c r="X7" i="3"/>
  <c r="Y7" i="3"/>
  <c r="Z7" i="3"/>
  <c r="AA7" i="3"/>
  <c r="V8" i="3"/>
  <c r="W8" i="3"/>
  <c r="X8" i="3"/>
  <c r="Y8" i="3"/>
  <c r="Z8" i="3"/>
  <c r="AA8" i="3"/>
  <c r="V9" i="3"/>
  <c r="W9" i="3"/>
  <c r="X9" i="3"/>
  <c r="Y9" i="3"/>
  <c r="Z9" i="3"/>
  <c r="AA9" i="3"/>
  <c r="V10" i="3"/>
  <c r="W10" i="3"/>
  <c r="X10" i="3"/>
  <c r="Y10" i="3"/>
  <c r="Z10" i="3"/>
  <c r="AA10" i="3"/>
  <c r="V11" i="3"/>
  <c r="W11" i="3"/>
  <c r="X11" i="3"/>
  <c r="Y11" i="3"/>
  <c r="Z11" i="3"/>
  <c r="AA11" i="3"/>
  <c r="V12" i="3"/>
  <c r="W12" i="3"/>
  <c r="X12" i="3"/>
  <c r="Y12" i="3"/>
  <c r="Z12" i="3"/>
  <c r="AA12" i="3"/>
  <c r="V13" i="3"/>
  <c r="W13" i="3"/>
  <c r="X13" i="3"/>
  <c r="Y13" i="3"/>
  <c r="Z13" i="3"/>
  <c r="AA13" i="3"/>
  <c r="V14" i="3"/>
  <c r="W14" i="3"/>
  <c r="X14" i="3"/>
  <c r="Y14" i="3"/>
  <c r="Z14" i="3"/>
  <c r="AA14" i="3"/>
  <c r="V15" i="3"/>
  <c r="W15" i="3"/>
  <c r="X15" i="3"/>
  <c r="Y15" i="3"/>
  <c r="Z15" i="3"/>
  <c r="AA15" i="3"/>
  <c r="V16" i="3"/>
  <c r="W16" i="3"/>
  <c r="X16" i="3"/>
  <c r="Y16" i="3"/>
  <c r="Z16" i="3"/>
  <c r="AA16" i="3"/>
  <c r="V17" i="3"/>
  <c r="W17" i="3"/>
  <c r="X17" i="3"/>
  <c r="Y17" i="3"/>
  <c r="Z17" i="3"/>
  <c r="AA17" i="3"/>
  <c r="V18" i="3"/>
  <c r="W18" i="3"/>
  <c r="X18" i="3"/>
  <c r="Y18" i="3"/>
  <c r="Z18" i="3"/>
  <c r="AA18" i="3"/>
  <c r="V19" i="3"/>
  <c r="W19" i="3"/>
  <c r="X19" i="3"/>
  <c r="Y19" i="3"/>
  <c r="Z19" i="3"/>
  <c r="AA19" i="3"/>
  <c r="V20" i="3"/>
  <c r="W20" i="3"/>
  <c r="X20" i="3"/>
  <c r="Y20" i="3"/>
  <c r="Z20" i="3"/>
  <c r="AA20" i="3"/>
  <c r="V21" i="3"/>
  <c r="W21" i="3"/>
  <c r="X21" i="3"/>
  <c r="Y21" i="3"/>
  <c r="Z21" i="3"/>
  <c r="AA21" i="3"/>
  <c r="W2" i="3"/>
  <c r="X2" i="3"/>
  <c r="V28" i="3" s="1"/>
  <c r="Y2" i="3"/>
  <c r="Z2" i="3"/>
  <c r="AA2" i="3"/>
  <c r="V2" i="3"/>
  <c r="V26" i="3" s="1"/>
  <c r="C37" i="3"/>
  <c r="B36" i="3"/>
  <c r="B37" i="3"/>
  <c r="C36" i="3"/>
  <c r="M5" i="3"/>
  <c r="N5" i="3"/>
  <c r="O5" i="3"/>
  <c r="P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Q4" i="3"/>
  <c r="L3" i="3"/>
  <c r="M3" i="3"/>
  <c r="N3" i="3"/>
  <c r="O3" i="3"/>
  <c r="P3" i="3"/>
  <c r="Q3" i="3"/>
  <c r="L4" i="3"/>
  <c r="M4" i="3"/>
  <c r="N4" i="3"/>
  <c r="O4" i="3"/>
  <c r="P4" i="3"/>
  <c r="L5" i="3"/>
  <c r="Q2" i="3"/>
  <c r="M2" i="3"/>
  <c r="L27" i="3" s="1"/>
  <c r="N2" i="3"/>
  <c r="O2" i="3"/>
  <c r="P2" i="3"/>
  <c r="L30" i="3" l="1"/>
  <c r="L31" i="3"/>
  <c r="L29" i="3"/>
  <c r="L28" i="3"/>
  <c r="AA23" i="3"/>
  <c r="L26" i="3"/>
  <c r="V30" i="3"/>
  <c r="V27" i="3"/>
  <c r="Y23" i="3"/>
  <c r="V29" i="3"/>
  <c r="W23" i="3"/>
  <c r="Z23" i="3"/>
  <c r="V31" i="3"/>
  <c r="X23" i="3"/>
  <c r="V23" i="3"/>
  <c r="Q23" i="3"/>
  <c r="P23" i="3"/>
  <c r="M23" i="3"/>
  <c r="O23" i="3"/>
  <c r="L23" i="3"/>
  <c r="N23" i="3"/>
</calcChain>
</file>

<file path=xl/sharedStrings.xml><?xml version="1.0" encoding="utf-8"?>
<sst xmlns="http://schemas.openxmlformats.org/spreadsheetml/2006/main" count="307" uniqueCount="40">
  <si>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</si>
  <si>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</si>
  <si>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</si>
  <si>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</si>
  <si>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</si>
  <si>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</si>
  <si>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</si>
  <si>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</si>
  <si>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</si>
  <si>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</si>
  <si>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</si>
  <si>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</si>
  <si>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</si>
  <si>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</si>
  <si>
    <t>NE</t>
  </si>
  <si>
    <t>N</t>
  </si>
  <si>
    <t>CO</t>
  </si>
  <si>
    <t>Rectifier   [60, 60]</t>
  </si>
  <si>
    <t>S</t>
  </si>
  <si>
    <t>SE</t>
  </si>
  <si>
    <t>Rectifier [100, 100]</t>
  </si>
  <si>
    <t>Tanh [100, 100, 100]</t>
  </si>
  <si>
    <t>Metric</t>
  </si>
  <si>
    <t>Architecture</t>
  </si>
  <si>
    <t>AF</t>
  </si>
  <si>
    <t>60, 60</t>
  </si>
  <si>
    <t>100, 100</t>
  </si>
  <si>
    <t>Tanh</t>
  </si>
  <si>
    <t>Rectifier</t>
  </si>
  <si>
    <t>Time</t>
  </si>
  <si>
    <t>Mean</t>
  </si>
  <si>
    <t>sd</t>
  </si>
  <si>
    <t>Time series</t>
  </si>
  <si>
    <t>DP</t>
  </si>
  <si>
    <t>Formalism</t>
  </si>
  <si>
    <t>IMN</t>
  </si>
  <si>
    <t>RM</t>
  </si>
  <si>
    <t>Median</t>
  </si>
  <si>
    <t>Maxout</t>
  </si>
  <si>
    <t>80, 80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</si>
</sst>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142875</xdr:rowOff>
    </xdr:from>
    <xdr:to>
      <xdr:col>15</xdr:col>
      <xdr:colOff>286344</xdr:colOff>
      <xdr:row>9</xdr:row>
      <xdr:rowOff>143114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4287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0</xdr:row>
      <xdr:rowOff>133350</xdr:rowOff>
    </xdr:from>
    <xdr:to>
      <xdr:col>25</xdr:col>
      <xdr:colOff>467589</xdr:colOff>
      <xdr:row>14</xdr:row>
      <xdr:rowOff>28933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133350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zoomScale="160" zoomScaleNormal="160" workbookViewId="0">
      <selection activeCell="H37" sqref="H37:H41"/>
    </sheetView>
  </sheetViews>
  <sheetFormatPr defaultRowHeight="15" x14ac:dyDescent="0.25"/>
  <sheetData>
    <row r="1" spans="1:8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  <row r="10" spans="1:8" x14ac:dyDescent="0.25">
      <c r="A10" s="1" t="s">
        <v>16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5.3456444230275497E-3</v>
      </c>
      <c r="C11">
        <v>7.1312046764110499E-3</v>
      </c>
      <c r="D11">
        <v>6.5455117690028401E-3</v>
      </c>
      <c r="E11">
        <v>4.9826929662012904E-3</v>
      </c>
      <c r="F11">
        <v>5.2094120182859102E-3</v>
      </c>
      <c r="G11">
        <v>5.3456444230275497E-3</v>
      </c>
      <c r="H11">
        <v>4.6413621386086901E-3</v>
      </c>
    </row>
    <row r="12" spans="1:8" x14ac:dyDescent="0.25">
      <c r="A12" t="s">
        <v>8</v>
      </c>
      <c r="B12">
        <v>0.11126879751214799</v>
      </c>
      <c r="C12">
        <v>0.135604397908134</v>
      </c>
      <c r="D12">
        <v>0.12573968750108999</v>
      </c>
      <c r="E12">
        <v>0.10177842346553299</v>
      </c>
      <c r="F12">
        <v>0.110089654631104</v>
      </c>
      <c r="G12">
        <v>0.11126879751214799</v>
      </c>
      <c r="H12">
        <v>0.10218755862643</v>
      </c>
    </row>
    <row r="13" spans="1:8" x14ac:dyDescent="0.25">
      <c r="A13" t="s">
        <v>9</v>
      </c>
      <c r="B13">
        <v>0.41571482254410203</v>
      </c>
      <c r="C13">
        <v>0.41645095294144402</v>
      </c>
      <c r="D13">
        <v>0.42641244109924098</v>
      </c>
      <c r="E13">
        <v>0.41166604191432099</v>
      </c>
      <c r="F13">
        <v>0.38396830406342303</v>
      </c>
      <c r="G13">
        <v>0.41571482254410203</v>
      </c>
      <c r="H13">
        <v>0.29587652424583499</v>
      </c>
    </row>
    <row r="14" spans="1:8" x14ac:dyDescent="0.25">
      <c r="A14" t="s">
        <v>10</v>
      </c>
      <c r="B14">
        <v>0.811843594884327</v>
      </c>
      <c r="C14">
        <v>1.09760619415127</v>
      </c>
      <c r="D14">
        <v>0.99676186901744301</v>
      </c>
      <c r="E14">
        <v>0.75848807484806902</v>
      </c>
      <c r="F14">
        <v>0.79369993331459898</v>
      </c>
      <c r="G14">
        <v>0.811843594884327</v>
      </c>
      <c r="H14">
        <v>0.70350844652348099</v>
      </c>
    </row>
    <row r="16" spans="1:8" x14ac:dyDescent="0.25">
      <c r="A16" t="s">
        <v>11</v>
      </c>
      <c r="B16" t="s">
        <v>17</v>
      </c>
    </row>
    <row r="17" spans="1:8" x14ac:dyDescent="0.25">
      <c r="A17" t="s">
        <v>13</v>
      </c>
      <c r="B17">
        <v>64.36</v>
      </c>
    </row>
    <row r="19" spans="1:8" x14ac:dyDescent="0.25">
      <c r="A19" s="1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 t="s">
        <v>7</v>
      </c>
      <c r="B20">
        <v>1.0842750954333799E-2</v>
      </c>
      <c r="C20">
        <v>1.1370829787062201E-2</v>
      </c>
      <c r="D20">
        <v>1.1411269069106099E-2</v>
      </c>
      <c r="E20">
        <v>9.9099245556324295E-3</v>
      </c>
      <c r="F20">
        <v>9.8768083994999201E-3</v>
      </c>
      <c r="G20">
        <v>1.0842750954333799E-2</v>
      </c>
      <c r="H20">
        <v>9.5501066023945397E-3</v>
      </c>
    </row>
    <row r="21" spans="1:8" x14ac:dyDescent="0.25">
      <c r="A21" t="s">
        <v>8</v>
      </c>
      <c r="B21">
        <v>0.17981940133528601</v>
      </c>
      <c r="C21">
        <v>0.192703242666319</v>
      </c>
      <c r="D21">
        <v>0.18308870120739401</v>
      </c>
      <c r="E21">
        <v>0.176033358788935</v>
      </c>
      <c r="F21">
        <v>0.175374779462416</v>
      </c>
      <c r="G21">
        <v>0.17981940133528601</v>
      </c>
      <c r="H21">
        <v>0.17064016441919</v>
      </c>
    </row>
    <row r="22" spans="1:8" x14ac:dyDescent="0.25">
      <c r="A22" t="s">
        <v>9</v>
      </c>
      <c r="B22">
        <v>0.38617387467259601</v>
      </c>
      <c r="C22">
        <v>0.33025061491076202</v>
      </c>
      <c r="D22">
        <v>0.385038045377392</v>
      </c>
      <c r="E22">
        <v>0.344987356141638</v>
      </c>
      <c r="F22">
        <v>0.33812251362532703</v>
      </c>
      <c r="G22">
        <v>0.38617387467259601</v>
      </c>
      <c r="H22">
        <v>0.32754491801089802</v>
      </c>
    </row>
    <row r="23" spans="1:8" x14ac:dyDescent="0.25">
      <c r="A23" t="s">
        <v>10</v>
      </c>
      <c r="B23">
        <v>0.94747590153558503</v>
      </c>
      <c r="C23">
        <v>0.998999984045844</v>
      </c>
      <c r="D23">
        <v>0.997544615031843</v>
      </c>
      <c r="E23">
        <v>0.86827912351140701</v>
      </c>
      <c r="F23">
        <v>0.86441339570419495</v>
      </c>
      <c r="G23">
        <v>0.94747590153558503</v>
      </c>
      <c r="H23">
        <v>0.83437188239575</v>
      </c>
    </row>
    <row r="25" spans="1:8" x14ac:dyDescent="0.25">
      <c r="A25" t="s">
        <v>11</v>
      </c>
      <c r="B25" t="s">
        <v>12</v>
      </c>
    </row>
    <row r="26" spans="1:8" x14ac:dyDescent="0.25">
      <c r="A26" t="s">
        <v>13</v>
      </c>
      <c r="B26">
        <v>63.62</v>
      </c>
    </row>
    <row r="28" spans="1:8" x14ac:dyDescent="0.25">
      <c r="A28" s="1" t="s">
        <v>18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8" x14ac:dyDescent="0.25">
      <c r="A29" t="s">
        <v>7</v>
      </c>
      <c r="B29">
        <v>7.8081273962780197E-3</v>
      </c>
      <c r="C29">
        <v>1.1183123854065301E-2</v>
      </c>
      <c r="D29">
        <v>1.06164527379865E-2</v>
      </c>
      <c r="E29">
        <v>8.76980310500638E-3</v>
      </c>
      <c r="F29">
        <v>7.7269970839221203E-3</v>
      </c>
      <c r="G29">
        <v>7.8081273962780197E-3</v>
      </c>
      <c r="H29">
        <v>7.6036669021479798E-3</v>
      </c>
    </row>
    <row r="30" spans="1:8" x14ac:dyDescent="0.25">
      <c r="A30" t="s">
        <v>8</v>
      </c>
      <c r="B30">
        <v>0.15367394095789</v>
      </c>
      <c r="C30">
        <v>0.175549737666893</v>
      </c>
      <c r="D30">
        <v>0.17423430811771801</v>
      </c>
      <c r="E30">
        <v>0.15990807401794599</v>
      </c>
      <c r="F30">
        <v>0.14864012034784099</v>
      </c>
      <c r="G30">
        <v>0.15367394095789</v>
      </c>
      <c r="H30">
        <v>0.14149313706064401</v>
      </c>
    </row>
    <row r="31" spans="1:8" x14ac:dyDescent="0.25">
      <c r="A31" t="s">
        <v>9</v>
      </c>
      <c r="B31">
        <v>0.462099711326589</v>
      </c>
      <c r="C31">
        <v>0.51550167458249596</v>
      </c>
      <c r="D31">
        <v>0.45910486435334602</v>
      </c>
      <c r="E31">
        <v>0.75489484472235002</v>
      </c>
      <c r="F31">
        <v>0.46927903043996899</v>
      </c>
      <c r="G31">
        <v>0.462099711326589</v>
      </c>
      <c r="H31">
        <v>0.704872232408842</v>
      </c>
    </row>
    <row r="32" spans="1:8" x14ac:dyDescent="0.25">
      <c r="A32" t="s">
        <v>10</v>
      </c>
      <c r="B32">
        <v>0.72884043174402302</v>
      </c>
      <c r="C32">
        <v>1.04419930496613</v>
      </c>
      <c r="D32">
        <v>0.99137784244618798</v>
      </c>
      <c r="E32">
        <v>0.82438954377586604</v>
      </c>
      <c r="F32">
        <v>0.72300871608223205</v>
      </c>
      <c r="G32">
        <v>0.72884043174402302</v>
      </c>
      <c r="H32">
        <v>0.71445352224749303</v>
      </c>
    </row>
    <row r="34" spans="1:8" x14ac:dyDescent="0.25">
      <c r="A34" t="s">
        <v>11</v>
      </c>
      <c r="B34" t="s">
        <v>20</v>
      </c>
    </row>
    <row r="35" spans="1:8" x14ac:dyDescent="0.25">
      <c r="A35" t="s">
        <v>13</v>
      </c>
      <c r="B35">
        <v>62.48</v>
      </c>
    </row>
    <row r="37" spans="1:8" x14ac:dyDescent="0.25">
      <c r="A37" s="1" t="s">
        <v>19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</row>
    <row r="38" spans="1:8" x14ac:dyDescent="0.25">
      <c r="A38" t="s">
        <v>7</v>
      </c>
      <c r="B38">
        <v>1.71890334067566E-2</v>
      </c>
      <c r="C38">
        <v>1.71952558930932E-2</v>
      </c>
      <c r="D38">
        <v>1.6598222919883301E-2</v>
      </c>
      <c r="E38">
        <v>1.6826680007308199E-2</v>
      </c>
      <c r="F38">
        <v>1.60225151597146E-2</v>
      </c>
      <c r="G38">
        <v>1.71890334067566E-2</v>
      </c>
      <c r="H38">
        <v>1.6588512354166501E-2</v>
      </c>
    </row>
    <row r="39" spans="1:8" x14ac:dyDescent="0.25">
      <c r="A39" t="s">
        <v>8</v>
      </c>
      <c r="B39">
        <v>0.30490033493722701</v>
      </c>
      <c r="C39">
        <v>0.30501983819878498</v>
      </c>
      <c r="D39">
        <v>0.29804364798430799</v>
      </c>
      <c r="E39">
        <v>0.31717312643016699</v>
      </c>
      <c r="F39">
        <v>0.29735011659795102</v>
      </c>
      <c r="G39">
        <v>0.30490033493722701</v>
      </c>
      <c r="H39">
        <v>0.31366594471800302</v>
      </c>
    </row>
    <row r="40" spans="1:8" x14ac:dyDescent="0.25">
      <c r="A40" t="s">
        <v>9</v>
      </c>
      <c r="B40">
        <v>0.81455985630985395</v>
      </c>
      <c r="C40">
        <v>0.81552405159798302</v>
      </c>
      <c r="D40">
        <v>0.72923803515511698</v>
      </c>
      <c r="E40">
        <v>0.94615149512117602</v>
      </c>
      <c r="F40">
        <v>0.81112891914324703</v>
      </c>
      <c r="G40">
        <v>0.81455985630985395</v>
      </c>
      <c r="H40">
        <v>0.92517563264429803</v>
      </c>
    </row>
    <row r="41" spans="1:8" x14ac:dyDescent="0.25">
      <c r="A41" t="s">
        <v>10</v>
      </c>
      <c r="B41">
        <v>1.06148807695237</v>
      </c>
      <c r="C41">
        <v>1.0619007680096799</v>
      </c>
      <c r="D41">
        <v>1.0275248010479801</v>
      </c>
      <c r="E41">
        <v>1.04635347509868</v>
      </c>
      <c r="F41">
        <v>0.99199468542858205</v>
      </c>
      <c r="G41">
        <v>1.06148807695237</v>
      </c>
      <c r="H41">
        <v>1.03191851371661</v>
      </c>
    </row>
    <row r="43" spans="1:8" x14ac:dyDescent="0.25">
      <c r="A43" t="s">
        <v>11</v>
      </c>
      <c r="B43" t="s">
        <v>21</v>
      </c>
    </row>
    <row r="44" spans="1:8" x14ac:dyDescent="0.25">
      <c r="A44" t="s">
        <v>13</v>
      </c>
      <c r="B44">
        <v>61.52</v>
      </c>
    </row>
  </sheetData>
  <conditionalFormatting sqref="B2:H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36B5-03E5-48F2-B574-6467EBC716F6}">
  <dimension ref="A1:AA51"/>
  <sheetViews>
    <sheetView tabSelected="1" topLeftCell="G7" zoomScaleNormal="100" workbookViewId="0">
      <selection activeCell="U23" sqref="U23"/>
    </sheetView>
  </sheetViews>
  <sheetFormatPr defaultRowHeight="15" x14ac:dyDescent="0.25"/>
  <cols>
    <col min="1" max="1" width="11.140625" bestFit="1" customWidth="1"/>
    <col min="2" max="2" width="12" bestFit="1" customWidth="1"/>
    <col min="3" max="9" width="12.5703125" bestFit="1" customWidth="1"/>
    <col min="11" max="11" width="11.140625" bestFit="1" customWidth="1"/>
    <col min="12" max="12" width="10.28515625" bestFit="1" customWidth="1"/>
    <col min="21" max="21" width="11.140625" bestFit="1" customWidth="1"/>
  </cols>
  <sheetData>
    <row r="1" spans="1:27" x14ac:dyDescent="0.25">
      <c r="A1" s="4" t="s">
        <v>32</v>
      </c>
      <c r="B1" s="4" t="s">
        <v>22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J1" s="4" t="s">
        <v>32</v>
      </c>
      <c r="K1" s="4" t="s">
        <v>22</v>
      </c>
      <c r="L1" s="4" t="s">
        <v>0</v>
      </c>
      <c r="M1" s="4" t="s">
        <v>1</v>
      </c>
      <c r="N1" s="4" t="s">
        <v>3</v>
      </c>
      <c r="O1" s="4" t="s">
        <v>4</v>
      </c>
      <c r="P1" s="4" t="s">
        <v>5</v>
      </c>
      <c r="Q1" s="4" t="s">
        <v>6</v>
      </c>
      <c r="T1" s="4" t="s">
        <v>32</v>
      </c>
      <c r="U1" s="4" t="s">
        <v>22</v>
      </c>
      <c r="V1" s="4" t="s">
        <v>0</v>
      </c>
      <c r="W1" s="4" t="s">
        <v>1</v>
      </c>
      <c r="X1" s="4" t="s">
        <v>3</v>
      </c>
      <c r="Y1" s="4" t="s">
        <v>4</v>
      </c>
      <c r="Z1" s="4" t="s">
        <v>5</v>
      </c>
      <c r="AA1" s="4" t="s">
        <v>6</v>
      </c>
    </row>
    <row r="2" spans="1:27" x14ac:dyDescent="0.25">
      <c r="A2" s="48" t="s">
        <v>14</v>
      </c>
      <c r="B2" s="9" t="s">
        <v>7</v>
      </c>
      <c r="C2" s="42">
        <v>1.51965411701795E-2</v>
      </c>
      <c r="D2" s="42">
        <v>1.57607323165249E-2</v>
      </c>
      <c r="E2" s="42">
        <v>1.40244774949834E-2</v>
      </c>
      <c r="F2" s="42">
        <v>1.3933960432291901E-2</v>
      </c>
      <c r="G2" s="42">
        <v>1.5267838797225101E-2</v>
      </c>
      <c r="H2" s="17">
        <v>1.3673944384983001E-2</v>
      </c>
      <c r="J2" s="39" t="s">
        <v>14</v>
      </c>
      <c r="K2" s="9" t="s">
        <v>7</v>
      </c>
      <c r="L2" s="10">
        <f>(C2-MIN($C2:$H2))/(MAX($C2:$H2)-MIN($C2:$H2))</f>
        <v>0.72963656832703327</v>
      </c>
      <c r="M2" s="10">
        <f>(D2-MIN($C2:$H2))/(MAX($C2:$H2)-MIN($C2:$H2))</f>
        <v>1</v>
      </c>
      <c r="N2" s="10">
        <f>(E2-MIN($C2:$H2))/(MAX($C2:$H2)-MIN($C2:$H2))</f>
        <v>0.16797735155646382</v>
      </c>
      <c r="O2" s="10">
        <f>(F2-MIN($C2:$H2))/(MAX($C2:$H2)-MIN($C2:$H2))</f>
        <v>0.1246010882939972</v>
      </c>
      <c r="P2" s="10">
        <f>(G2-MIN($C2:$H2))/(MAX($C2:$H2)-MIN($C2:$H2))</f>
        <v>0.76380277466162716</v>
      </c>
      <c r="Q2" s="10">
        <f>(H2-MIN($C2:$H2))/(MAX($C2:$H2)-MIN($C2:$H2))</f>
        <v>0</v>
      </c>
      <c r="T2" s="39" t="s">
        <v>14</v>
      </c>
      <c r="U2" s="9" t="s">
        <v>7</v>
      </c>
      <c r="V2" s="28">
        <f>_xlfn.RANK.EQ(C2,$C2:$H2,1)</f>
        <v>4</v>
      </c>
      <c r="W2" s="28">
        <f>_xlfn.RANK.EQ(D2,$C2:$H2,1)</f>
        <v>6</v>
      </c>
      <c r="X2" s="28">
        <f>_xlfn.RANK.EQ(E2,$C2:$H2,1)</f>
        <v>3</v>
      </c>
      <c r="Y2" s="28">
        <f>_xlfn.RANK.EQ(F2,$C2:$H2,1)</f>
        <v>2</v>
      </c>
      <c r="Z2" s="28">
        <f>_xlfn.RANK.EQ(G2,$C2:$H2,1)</f>
        <v>5</v>
      </c>
      <c r="AA2" s="28">
        <f>_xlfn.RANK.EQ(H2,$C2:$H2,1)</f>
        <v>1</v>
      </c>
    </row>
    <row r="3" spans="1:27" x14ac:dyDescent="0.25">
      <c r="A3" s="49"/>
      <c r="B3" s="5" t="s">
        <v>8</v>
      </c>
      <c r="C3" s="43">
        <v>0.211147325805595</v>
      </c>
      <c r="D3" s="43">
        <v>0.21741482546177901</v>
      </c>
      <c r="E3" s="43">
        <v>0.20682050164565499</v>
      </c>
      <c r="F3" s="43">
        <v>0.20462243676016501</v>
      </c>
      <c r="G3" s="43">
        <v>0.21336129955326399</v>
      </c>
      <c r="H3" s="18">
        <v>0.20319048493897901</v>
      </c>
      <c r="J3" s="40"/>
      <c r="K3" s="5" t="s">
        <v>8</v>
      </c>
      <c r="L3" s="6">
        <f>(C3-MIN($C3:$H3))/(MAX($C3:$H3)-MIN($C3:$H3))</f>
        <v>0.55938205738691948</v>
      </c>
      <c r="M3" s="6">
        <f>(D3-MIN($C3:$H3))/(MAX($C3:$H3)-MIN($C3:$H3))</f>
        <v>1</v>
      </c>
      <c r="N3" s="6">
        <f>(E3-MIN($C3:$H3))/(MAX($C3:$H3)-MIN($C3:$H3))</f>
        <v>0.25519753979859228</v>
      </c>
      <c r="O3" s="6">
        <f>(F3-MIN($C3:$H3))/(MAX($C3:$H3)-MIN($C3:$H3))</f>
        <v>0.10066911846568487</v>
      </c>
      <c r="P3" s="6">
        <f>(G3-MIN($C3:$H3))/(MAX($C3:$H3)-MIN($C3:$H3))</f>
        <v>0.71502890401015962</v>
      </c>
      <c r="Q3" s="6">
        <f>(H3-MIN($C3:$H3))/(MAX($C3:$H3)-MIN($C3:$H3))</f>
        <v>0</v>
      </c>
      <c r="T3" s="40"/>
      <c r="U3" s="5" t="s">
        <v>8</v>
      </c>
      <c r="V3" s="29">
        <f>_xlfn.RANK.EQ(C3,$C3:$H3,1)</f>
        <v>4</v>
      </c>
      <c r="W3" s="29">
        <f>_xlfn.RANK.EQ(D3,$C3:$H3,1)</f>
        <v>6</v>
      </c>
      <c r="X3" s="29">
        <f>_xlfn.RANK.EQ(E3,$C3:$H3,1)</f>
        <v>3</v>
      </c>
      <c r="Y3" s="29">
        <f>_xlfn.RANK.EQ(F3,$C3:$H3,1)</f>
        <v>2</v>
      </c>
      <c r="Z3" s="29">
        <f>_xlfn.RANK.EQ(G3,$C3:$H3,1)</f>
        <v>5</v>
      </c>
      <c r="AA3" s="29">
        <f>_xlfn.RANK.EQ(H3,$C3:$H3,1)</f>
        <v>1</v>
      </c>
    </row>
    <row r="4" spans="1:27" x14ac:dyDescent="0.25">
      <c r="A4" s="49"/>
      <c r="B4" s="5" t="s">
        <v>9</v>
      </c>
      <c r="C4" s="43">
        <v>1.4091013924442799</v>
      </c>
      <c r="D4" s="43">
        <v>1.1911340665311201</v>
      </c>
      <c r="E4" s="18">
        <v>1.1640927271342001</v>
      </c>
      <c r="F4" s="43">
        <v>1.27119381934459</v>
      </c>
      <c r="G4" s="43">
        <v>1.26485569721611</v>
      </c>
      <c r="H4" s="43">
        <v>1.18065358824752</v>
      </c>
      <c r="J4" s="40"/>
      <c r="K4" s="5" t="s">
        <v>9</v>
      </c>
      <c r="L4" s="6">
        <f>(C4-MIN($C4:$H4))/(MAX($C4:$H4)-MIN($C4:$H4))</f>
        <v>1</v>
      </c>
      <c r="M4" s="6">
        <f>(D4-MIN($C4:$H4))/(MAX($C4:$H4)-MIN($C4:$H4))</f>
        <v>0.11036891026975239</v>
      </c>
      <c r="N4" s="6">
        <f>(E4-MIN($C4:$H4))/(MAX($C4:$H4)-MIN($C4:$H4))</f>
        <v>0</v>
      </c>
      <c r="O4" s="6">
        <f>(F4-MIN($C4:$H4))/(MAX($C4:$H4)-MIN($C4:$H4))</f>
        <v>0.43713185439724805</v>
      </c>
      <c r="P4" s="6">
        <f>(G4-MIN($C4:$H4))/(MAX($C4:$H4)-MIN($C4:$H4))</f>
        <v>0.41126288310817749</v>
      </c>
      <c r="Q4" s="6">
        <f>(H4-MIN($C4:$H4))/(MAX($C4:$H4)-MIN($C4:$H4))</f>
        <v>6.7592960813694813E-2</v>
      </c>
      <c r="T4" s="40"/>
      <c r="U4" s="5" t="s">
        <v>9</v>
      </c>
      <c r="V4" s="29">
        <f>_xlfn.RANK.EQ(C4,$C4:$H4,1)</f>
        <v>6</v>
      </c>
      <c r="W4" s="29">
        <f>_xlfn.RANK.EQ(D4,$C4:$H4,1)</f>
        <v>3</v>
      </c>
      <c r="X4" s="29">
        <f>_xlfn.RANK.EQ(E4,$C4:$H4,1)</f>
        <v>1</v>
      </c>
      <c r="Y4" s="29">
        <f>_xlfn.RANK.EQ(F4,$C4:$H4,1)</f>
        <v>5</v>
      </c>
      <c r="Z4" s="29">
        <f>_xlfn.RANK.EQ(G4,$C4:$H4,1)</f>
        <v>4</v>
      </c>
      <c r="AA4" s="29">
        <f>_xlfn.RANK.EQ(H4,$C4:$H4,1)</f>
        <v>2</v>
      </c>
    </row>
    <row r="5" spans="1:27" x14ac:dyDescent="0.25">
      <c r="A5" s="50"/>
      <c r="B5" s="7" t="s">
        <v>10</v>
      </c>
      <c r="C5" s="44">
        <v>0.86985239487362098</v>
      </c>
      <c r="D5" s="44">
        <v>0.90134458962018804</v>
      </c>
      <c r="E5" s="44">
        <v>0.80388099671295898</v>
      </c>
      <c r="F5" s="44">
        <v>0.79704669662410699</v>
      </c>
      <c r="G5" s="44">
        <v>0.87397939619241105</v>
      </c>
      <c r="H5" s="19">
        <v>0.78277774446900195</v>
      </c>
      <c r="J5" s="41"/>
      <c r="K5" s="7" t="s">
        <v>10</v>
      </c>
      <c r="L5" s="8">
        <f>(C5-MIN($C5:$H5))/(MAX($C5:$H5)-MIN($C5:$H5))</f>
        <v>0.73439290970076032</v>
      </c>
      <c r="M5" s="8">
        <f>(D5-MIN($C5:$H5))/(MAX($C5:$H5)-MIN($C5:$H5))</f>
        <v>1</v>
      </c>
      <c r="N5" s="8">
        <f>(E5-MIN($C5:$H5))/(MAX($C5:$H5)-MIN($C5:$H5))</f>
        <v>0.1779861159082711</v>
      </c>
      <c r="O5" s="8">
        <f>(F5-MIN($C5:$H5))/(MAX($C5:$H5)-MIN($C5:$H5))</f>
        <v>0.12034521233073646</v>
      </c>
      <c r="P5" s="8">
        <f>(G5-MIN($C5:$H5))/(MAX($C5:$H5)-MIN($C5:$H5))</f>
        <v>0.76920029041100579</v>
      </c>
      <c r="Q5" s="8">
        <f>(H5-MIN($C5:$H5))/(MAX($C5:$H5)-MIN($C5:$H5))</f>
        <v>0</v>
      </c>
      <c r="T5" s="41"/>
      <c r="U5" s="7" t="s">
        <v>10</v>
      </c>
      <c r="V5" s="30">
        <f>_xlfn.RANK.EQ(C5,$C5:$H5,1)</f>
        <v>4</v>
      </c>
      <c r="W5" s="30">
        <f>_xlfn.RANK.EQ(D5,$C5:$H5,1)</f>
        <v>6</v>
      </c>
      <c r="X5" s="30">
        <f>_xlfn.RANK.EQ(E5,$C5:$H5,1)</f>
        <v>3</v>
      </c>
      <c r="Y5" s="30">
        <f>_xlfn.RANK.EQ(F5,$C5:$H5,1)</f>
        <v>2</v>
      </c>
      <c r="Z5" s="30">
        <f>_xlfn.RANK.EQ(G5,$C5:$H5,1)</f>
        <v>5</v>
      </c>
      <c r="AA5" s="30">
        <f>_xlfn.RANK.EQ(H5,$C5:$H5,1)</f>
        <v>1</v>
      </c>
    </row>
    <row r="6" spans="1:27" x14ac:dyDescent="0.25">
      <c r="A6" s="48" t="s">
        <v>16</v>
      </c>
      <c r="B6" s="9" t="s">
        <v>7</v>
      </c>
      <c r="C6" s="42">
        <v>5.3456444230275497E-3</v>
      </c>
      <c r="D6" s="42">
        <v>7.0278279836468302E-3</v>
      </c>
      <c r="E6" s="42">
        <v>4.9826929662012904E-3</v>
      </c>
      <c r="F6" s="42">
        <v>5.0611836798943001E-3</v>
      </c>
      <c r="G6" s="42">
        <v>5.1150876836121599E-3</v>
      </c>
      <c r="H6" s="17">
        <v>4.7950777215375199E-3</v>
      </c>
      <c r="J6" s="40" t="s">
        <v>16</v>
      </c>
      <c r="K6" s="5" t="s">
        <v>7</v>
      </c>
      <c r="L6" s="6">
        <f>(C6-MIN($C6:$H6))/(MAX($C6:$H6)-MIN($C6:$H6))</f>
        <v>0.24658678170746326</v>
      </c>
      <c r="M6" s="6">
        <f>(D6-MIN($C6:$H6))/(MAX($C6:$H6)-MIN($C6:$H6))</f>
        <v>1</v>
      </c>
      <c r="N6" s="6">
        <f>(E6-MIN($C6:$H6))/(MAX($C6:$H6)-MIN($C6:$H6))</f>
        <v>8.4028763918508179E-2</v>
      </c>
      <c r="O6" s="6">
        <f>(F6-MIN($C6:$H6))/(MAX($C6:$H6)-MIN($C6:$H6))</f>
        <v>0.11918303756255579</v>
      </c>
      <c r="P6" s="6">
        <f>(G6-MIN($C6:$H6))/(MAX($C6:$H6)-MIN($C6:$H6))</f>
        <v>0.14332546165388069</v>
      </c>
      <c r="Q6" s="6">
        <f>(H6-MIN($C6:$H6))/(MAX($C6:$H6)-MIN($C6:$H6))</f>
        <v>0</v>
      </c>
      <c r="T6" s="40" t="s">
        <v>16</v>
      </c>
      <c r="U6" s="5" t="s">
        <v>7</v>
      </c>
      <c r="V6" s="28">
        <f>_xlfn.RANK.EQ(C6,$C6:$H6,1)</f>
        <v>5</v>
      </c>
      <c r="W6" s="28">
        <f>_xlfn.RANK.EQ(D6,$C6:$H6,1)</f>
        <v>6</v>
      </c>
      <c r="X6" s="28">
        <f>_xlfn.RANK.EQ(E6,$C6:$H6,1)</f>
        <v>2</v>
      </c>
      <c r="Y6" s="28">
        <f>_xlfn.RANK.EQ(F6,$C6:$H6,1)</f>
        <v>3</v>
      </c>
      <c r="Z6" s="28">
        <f>_xlfn.RANK.EQ(G6,$C6:$H6,1)</f>
        <v>4</v>
      </c>
      <c r="AA6" s="28">
        <f>_xlfn.RANK.EQ(H6,$C6:$H6,1)</f>
        <v>1</v>
      </c>
    </row>
    <row r="7" spans="1:27" x14ac:dyDescent="0.25">
      <c r="A7" s="49"/>
      <c r="B7" s="5" t="s">
        <v>8</v>
      </c>
      <c r="C7" s="43">
        <v>0.11126879751214799</v>
      </c>
      <c r="D7" s="43">
        <v>0.130695442686767</v>
      </c>
      <c r="E7" s="18">
        <v>0.10177842346553299</v>
      </c>
      <c r="F7" s="43">
        <v>0.104857247156164</v>
      </c>
      <c r="G7" s="43">
        <v>0.109093867247225</v>
      </c>
      <c r="H7" s="43">
        <v>0.105536009635498</v>
      </c>
      <c r="J7" s="40"/>
      <c r="K7" s="5" t="s">
        <v>8</v>
      </c>
      <c r="L7" s="6">
        <f>(C7-MIN($C7:$H7))/(MAX($C7:$H7)-MIN($C7:$H7))</f>
        <v>0.3281933720072413</v>
      </c>
      <c r="M7" s="6">
        <f>(D7-MIN($C7:$H7))/(MAX($C7:$H7)-MIN($C7:$H7))</f>
        <v>1</v>
      </c>
      <c r="N7" s="6">
        <f>(E7-MIN($C7:$H7))/(MAX($C7:$H7)-MIN($C7:$H7))</f>
        <v>0</v>
      </c>
      <c r="O7" s="6">
        <f>(F7-MIN($C7:$H7))/(MAX($C7:$H7)-MIN($C7:$H7))</f>
        <v>0.10647099090940187</v>
      </c>
      <c r="P7" s="6">
        <f>(G7-MIN($C7:$H7))/(MAX($C7:$H7)-MIN($C7:$H7))</f>
        <v>0.25298056226764259</v>
      </c>
      <c r="Q7" s="6">
        <f>(H7-MIN($C7:$H7))/(MAX($C7:$H7)-MIN($C7:$H7))</f>
        <v>0.12994375876770109</v>
      </c>
      <c r="T7" s="40"/>
      <c r="U7" s="5" t="s">
        <v>8</v>
      </c>
      <c r="V7" s="29">
        <f>_xlfn.RANK.EQ(C7,$C7:$H7,1)</f>
        <v>5</v>
      </c>
      <c r="W7" s="29">
        <f>_xlfn.RANK.EQ(D7,$C7:$H7,1)</f>
        <v>6</v>
      </c>
      <c r="X7" s="29">
        <f>_xlfn.RANK.EQ(E7,$C7:$H7,1)</f>
        <v>1</v>
      </c>
      <c r="Y7" s="29">
        <f>_xlfn.RANK.EQ(F7,$C7:$H7,1)</f>
        <v>2</v>
      </c>
      <c r="Z7" s="29">
        <f>_xlfn.RANK.EQ(G7,$C7:$H7,1)</f>
        <v>4</v>
      </c>
      <c r="AA7" s="29">
        <f>_xlfn.RANK.EQ(H7,$C7:$H7,1)</f>
        <v>3</v>
      </c>
    </row>
    <row r="8" spans="1:27" x14ac:dyDescent="0.25">
      <c r="A8" s="49"/>
      <c r="B8" s="5" t="s">
        <v>9</v>
      </c>
      <c r="C8" s="43">
        <v>0.41571482254410203</v>
      </c>
      <c r="D8" s="43">
        <v>0.536740857109125</v>
      </c>
      <c r="E8" s="43">
        <v>0.41166604191432099</v>
      </c>
      <c r="F8" s="43">
        <v>0.423133967877242</v>
      </c>
      <c r="G8" s="43">
        <v>0.42032393212619001</v>
      </c>
      <c r="H8" s="18">
        <v>0.369736791012861</v>
      </c>
      <c r="J8" s="40"/>
      <c r="K8" s="5" t="s">
        <v>9</v>
      </c>
      <c r="L8" s="6">
        <f>(C8-MIN($C8:$H8))/(MAX($C8:$H8)-MIN($C8:$H8))</f>
        <v>0.27531085084322737</v>
      </c>
      <c r="M8" s="6">
        <f>(D8-MIN($C8:$H8))/(MAX($C8:$H8)-MIN($C8:$H8))</f>
        <v>1</v>
      </c>
      <c r="N8" s="6">
        <f>(E8-MIN($C8:$H8))/(MAX($C8:$H8)-MIN($C8:$H8))</f>
        <v>0.25106724573574907</v>
      </c>
      <c r="O8" s="6">
        <f>(F8-MIN($C8:$H8))/(MAX($C8:$H8)-MIN($C8:$H8))</f>
        <v>0.31973578914900164</v>
      </c>
      <c r="P8" s="6">
        <f>(G8-MIN($C8:$H8))/(MAX($C8:$H8)-MIN($C8:$H8))</f>
        <v>0.30290963744660998</v>
      </c>
      <c r="Q8" s="6">
        <f>(H8-MIN($C8:$H8))/(MAX($C8:$H8)-MIN($C8:$H8))</f>
        <v>0</v>
      </c>
      <c r="T8" s="40"/>
      <c r="U8" s="5" t="s">
        <v>9</v>
      </c>
      <c r="V8" s="29">
        <f>_xlfn.RANK.EQ(C8,$C8:$H8,1)</f>
        <v>3</v>
      </c>
      <c r="W8" s="29">
        <f>_xlfn.RANK.EQ(D8,$C8:$H8,1)</f>
        <v>6</v>
      </c>
      <c r="X8" s="29">
        <f>_xlfn.RANK.EQ(E8,$C8:$H8,1)</f>
        <v>2</v>
      </c>
      <c r="Y8" s="29">
        <f>_xlfn.RANK.EQ(F8,$C8:$H8,1)</f>
        <v>5</v>
      </c>
      <c r="Z8" s="29">
        <f>_xlfn.RANK.EQ(G8,$C8:$H8,1)</f>
        <v>4</v>
      </c>
      <c r="AA8" s="29">
        <f>_xlfn.RANK.EQ(H8,$C8:$H8,1)</f>
        <v>1</v>
      </c>
    </row>
    <row r="9" spans="1:27" x14ac:dyDescent="0.25">
      <c r="A9" s="50"/>
      <c r="B9" s="7" t="s">
        <v>10</v>
      </c>
      <c r="C9" s="44">
        <v>0.811843594884327</v>
      </c>
      <c r="D9" s="44">
        <v>1.07541097354486</v>
      </c>
      <c r="E9" s="44">
        <v>0.75848807484806902</v>
      </c>
      <c r="F9" s="44">
        <v>0.76965309276080396</v>
      </c>
      <c r="G9" s="44">
        <v>0.77883564797257798</v>
      </c>
      <c r="H9" s="19">
        <v>0.72792343934467896</v>
      </c>
      <c r="J9" s="41"/>
      <c r="K9" s="7" t="s">
        <v>10</v>
      </c>
      <c r="L9" s="8">
        <f>(C9-MIN($C9:$H9))/(MAX($C9:$H9)-MIN($C9:$H9))</f>
        <v>0.24150551395407241</v>
      </c>
      <c r="M9" s="8">
        <f>(D9-MIN($C9:$H9))/(MAX($C9:$H9)-MIN($C9:$H9))</f>
        <v>1</v>
      </c>
      <c r="N9" s="8">
        <f>(E9-MIN($C9:$H9))/(MAX($C9:$H9)-MIN($C9:$H9))</f>
        <v>8.7958940955223858E-2</v>
      </c>
      <c r="O9" s="8">
        <f>(F9-MIN($C9:$H9))/(MAX($C9:$H9)-MIN($C9:$H9))</f>
        <v>0.12008964152390378</v>
      </c>
      <c r="P9" s="8">
        <f>(G9-MIN($C9:$H9))/(MAX($C9:$H9)-MIN($C9:$H9))</f>
        <v>0.14651520879758942</v>
      </c>
      <c r="Q9" s="8">
        <f>(H9-MIN($C9:$H9))/(MAX($C9:$H9)-MIN($C9:$H9))</f>
        <v>0</v>
      </c>
      <c r="T9" s="41"/>
      <c r="U9" s="7" t="s">
        <v>10</v>
      </c>
      <c r="V9" s="30">
        <f>_xlfn.RANK.EQ(C9,$C9:$H9,1)</f>
        <v>5</v>
      </c>
      <c r="W9" s="30">
        <f>_xlfn.RANK.EQ(D9,$C9:$H9,1)</f>
        <v>6</v>
      </c>
      <c r="X9" s="30">
        <f>_xlfn.RANK.EQ(E9,$C9:$H9,1)</f>
        <v>2</v>
      </c>
      <c r="Y9" s="30">
        <f>_xlfn.RANK.EQ(F9,$C9:$H9,1)</f>
        <v>3</v>
      </c>
      <c r="Z9" s="30">
        <f>_xlfn.RANK.EQ(G9,$C9:$H9,1)</f>
        <v>4</v>
      </c>
      <c r="AA9" s="30">
        <f>_xlfn.RANK.EQ(H9,$C9:$H9,1)</f>
        <v>1</v>
      </c>
    </row>
    <row r="10" spans="1:27" x14ac:dyDescent="0.25">
      <c r="A10" s="48" t="s">
        <v>15</v>
      </c>
      <c r="B10" s="9" t="s">
        <v>7</v>
      </c>
      <c r="C10" s="42">
        <v>1.0842750954333799E-2</v>
      </c>
      <c r="D10" s="42">
        <v>1.09084152859295E-2</v>
      </c>
      <c r="E10" s="42">
        <v>9.9099245556324295E-3</v>
      </c>
      <c r="F10" s="42">
        <v>9.5601337241708693E-3</v>
      </c>
      <c r="G10" s="42">
        <v>1.0802813579855E-2</v>
      </c>
      <c r="H10" s="17">
        <v>9.0019442747041895E-3</v>
      </c>
      <c r="J10" s="39" t="s">
        <v>15</v>
      </c>
      <c r="K10" s="9" t="s">
        <v>7</v>
      </c>
      <c r="L10" s="6">
        <f>(C10-MIN($C10:$H10))/(MAX($C10:$H10)-MIN($C10:$H10))</f>
        <v>0.96555713084066386</v>
      </c>
      <c r="M10" s="6">
        <f>(D10-MIN($C10:$H10))/(MAX($C10:$H10)-MIN($C10:$H10))</f>
        <v>1</v>
      </c>
      <c r="N10" s="6">
        <f>(E10-MIN($C10:$H10))/(MAX($C10:$H10)-MIN($C10:$H10))</f>
        <v>0.47626230641958239</v>
      </c>
      <c r="O10" s="6">
        <f>(F10-MIN($C10:$H10))/(MAX($C10:$H10)-MIN($C10:$H10))</f>
        <v>0.2927867490143084</v>
      </c>
      <c r="P10" s="6">
        <f>(G10-MIN($C10:$H10))/(MAX($C10:$H10)-MIN($C10:$H10))</f>
        <v>0.94460880577112571</v>
      </c>
      <c r="Q10" s="6">
        <f>(H10-MIN($C10:$H10))/(MAX($C10:$H10)-MIN($C10:$H10))</f>
        <v>0</v>
      </c>
      <c r="T10" s="39" t="s">
        <v>15</v>
      </c>
      <c r="U10" s="9" t="s">
        <v>7</v>
      </c>
      <c r="V10" s="29">
        <f>_xlfn.RANK.EQ(C10,$C10:$H10,1)</f>
        <v>5</v>
      </c>
      <c r="W10" s="29">
        <f>_xlfn.RANK.EQ(D10,$C10:$H10,1)</f>
        <v>6</v>
      </c>
      <c r="X10" s="29">
        <f>_xlfn.RANK.EQ(E10,$C10:$H10,1)</f>
        <v>3</v>
      </c>
      <c r="Y10" s="29">
        <f>_xlfn.RANK.EQ(F10,$C10:$H10,1)</f>
        <v>2</v>
      </c>
      <c r="Z10" s="29">
        <f>_xlfn.RANK.EQ(G10,$C10:$H10,1)</f>
        <v>4</v>
      </c>
      <c r="AA10" s="29">
        <f>_xlfn.RANK.EQ(H10,$C10:$H10,1)</f>
        <v>1</v>
      </c>
    </row>
    <row r="11" spans="1:27" x14ac:dyDescent="0.25">
      <c r="A11" s="49"/>
      <c r="B11" s="5" t="s">
        <v>8</v>
      </c>
      <c r="C11" s="43">
        <v>0.17981940133528601</v>
      </c>
      <c r="D11" s="43">
        <v>0.180189936509011</v>
      </c>
      <c r="E11" s="43">
        <v>0.176033358788935</v>
      </c>
      <c r="F11" s="43">
        <v>0.16991861892221499</v>
      </c>
      <c r="G11" s="43">
        <v>0.17938372384101101</v>
      </c>
      <c r="H11" s="18">
        <v>0.16622463494369</v>
      </c>
      <c r="J11" s="40"/>
      <c r="K11" s="5" t="s">
        <v>8</v>
      </c>
      <c r="L11" s="6">
        <f>(C11-MIN($C11:$H11))/(MAX($C11:$H11)-MIN($C11:$H11))</f>
        <v>0.97346744200317836</v>
      </c>
      <c r="M11" s="6">
        <f>(D11-MIN($C11:$H11))/(MAX($C11:$H11)-MIN($C11:$H11))</f>
        <v>1</v>
      </c>
      <c r="N11" s="6">
        <f>(E11-MIN($C11:$H11))/(MAX($C11:$H11)-MIN($C11:$H11))</f>
        <v>0.70236391239858964</v>
      </c>
      <c r="O11" s="6">
        <f>(F11-MIN($C11:$H11))/(MAX($C11:$H11)-MIN($C11:$H11))</f>
        <v>0.26451157973544892</v>
      </c>
      <c r="P11" s="6">
        <f>(G11-MIN($C11:$H11))/(MAX($C11:$H11)-MIN($C11:$H11))</f>
        <v>0.94227030012713808</v>
      </c>
      <c r="Q11" s="6">
        <f>(H11-MIN($C11:$H11))/(MAX($C11:$H11)-MIN($C11:$H11))</f>
        <v>0</v>
      </c>
      <c r="T11" s="40"/>
      <c r="U11" s="5" t="s">
        <v>8</v>
      </c>
      <c r="V11" s="29">
        <f>_xlfn.RANK.EQ(C11,$C11:$H11,1)</f>
        <v>5</v>
      </c>
      <c r="W11" s="29">
        <f>_xlfn.RANK.EQ(D11,$C11:$H11,1)</f>
        <v>6</v>
      </c>
      <c r="X11" s="29">
        <f>_xlfn.RANK.EQ(E11,$C11:$H11,1)</f>
        <v>3</v>
      </c>
      <c r="Y11" s="29">
        <f>_xlfn.RANK.EQ(F11,$C11:$H11,1)</f>
        <v>2</v>
      </c>
      <c r="Z11" s="29">
        <f>_xlfn.RANK.EQ(G11,$C11:$H11,1)</f>
        <v>4</v>
      </c>
      <c r="AA11" s="29">
        <f>_xlfn.RANK.EQ(H11,$C11:$H11,1)</f>
        <v>1</v>
      </c>
    </row>
    <row r="12" spans="1:27" x14ac:dyDescent="0.25">
      <c r="A12" s="49"/>
      <c r="B12" s="5" t="s">
        <v>9</v>
      </c>
      <c r="C12" s="43">
        <v>0.38617387467259601</v>
      </c>
      <c r="D12" s="43">
        <v>0.38340892717400099</v>
      </c>
      <c r="E12" s="43">
        <v>0.344987356141638</v>
      </c>
      <c r="F12" s="43">
        <v>0.34859918570350701</v>
      </c>
      <c r="G12" s="43">
        <v>0.38264162158033099</v>
      </c>
      <c r="H12" s="18">
        <v>0.33956598786626202</v>
      </c>
      <c r="J12" s="40"/>
      <c r="K12" s="5" t="s">
        <v>9</v>
      </c>
      <c r="L12" s="6">
        <f>(C12-MIN($C12:$H12))/(MAX($C12:$H12)-MIN($C12:$H12))</f>
        <v>1</v>
      </c>
      <c r="M12" s="6">
        <f>(D12-MIN($C12:$H12))/(MAX($C12:$H12)-MIN($C12:$H12))</f>
        <v>0.94067640289970711</v>
      </c>
      <c r="N12" s="6">
        <f>(E12-MIN($C12:$H12))/(MAX($C12:$H12)-MIN($C12:$H12))</f>
        <v>0.11631868867822646</v>
      </c>
      <c r="O12" s="6">
        <f>(F12-MIN($C12:$H12))/(MAX($C12:$H12)-MIN($C12:$H12))</f>
        <v>0.19381264537437431</v>
      </c>
      <c r="P12" s="6">
        <f>(G12-MIN($C12:$H12))/(MAX($C12:$H12)-MIN($C12:$H12))</f>
        <v>0.9242134039043155</v>
      </c>
      <c r="Q12" s="6">
        <f>(H12-MIN($C12:$H12))/(MAX($C12:$H12)-MIN($C12:$H12))</f>
        <v>0</v>
      </c>
      <c r="T12" s="40"/>
      <c r="U12" s="5" t="s">
        <v>9</v>
      </c>
      <c r="V12" s="29">
        <f>_xlfn.RANK.EQ(C12,$C12:$H12,1)</f>
        <v>6</v>
      </c>
      <c r="W12" s="29">
        <f>_xlfn.RANK.EQ(D12,$C12:$H12,1)</f>
        <v>5</v>
      </c>
      <c r="X12" s="29">
        <f>_xlfn.RANK.EQ(E12,$C12:$H12,1)</f>
        <v>2</v>
      </c>
      <c r="Y12" s="29">
        <f>_xlfn.RANK.EQ(F12,$C12:$H12,1)</f>
        <v>3</v>
      </c>
      <c r="Z12" s="29">
        <f>_xlfn.RANK.EQ(G12,$C12:$H12,1)</f>
        <v>4</v>
      </c>
      <c r="AA12" s="29">
        <f>_xlfn.RANK.EQ(H12,$C12:$H12,1)</f>
        <v>1</v>
      </c>
    </row>
    <row r="13" spans="1:27" x14ac:dyDescent="0.25">
      <c r="A13" s="50"/>
      <c r="B13" s="7" t="s">
        <v>10</v>
      </c>
      <c r="C13" s="44">
        <v>0.94747590153558503</v>
      </c>
      <c r="D13" s="44">
        <v>0.95317938034512195</v>
      </c>
      <c r="E13" s="44">
        <v>0.86827912351140701</v>
      </c>
      <c r="F13" s="44">
        <v>0.83539354158979995</v>
      </c>
      <c r="G13" s="44">
        <v>0.94395239951839605</v>
      </c>
      <c r="H13" s="19">
        <v>0.78628900459409801</v>
      </c>
      <c r="J13" s="41"/>
      <c r="K13" s="7" t="s">
        <v>10</v>
      </c>
      <c r="L13" s="8">
        <f>(C13-MIN($C13:$H13))/(MAX($C13:$H13)-MIN($C13:$H13))</f>
        <v>0.96582499869228122</v>
      </c>
      <c r="M13" s="8">
        <f>(D13-MIN($C13:$H13))/(MAX($C13:$H13)-MIN($C13:$H13))</f>
        <v>1</v>
      </c>
      <c r="N13" s="8">
        <f>(E13-MIN($C13:$H13))/(MAX($C13:$H13)-MIN($C13:$H13))</f>
        <v>0.49128128897993667</v>
      </c>
      <c r="O13" s="8">
        <f>(F13-MIN($C13:$H13))/(MAX($C13:$H13)-MIN($C13:$H13))</f>
        <v>0.29423228736064888</v>
      </c>
      <c r="P13" s="8">
        <f>(G13-MIN($C13:$H13))/(MAX($C13:$H13)-MIN($C13:$H13))</f>
        <v>0.94471232517031889</v>
      </c>
      <c r="Q13" s="8">
        <f>(H13-MIN($C13:$H13))/(MAX($C13:$H13)-MIN($C13:$H13))</f>
        <v>0</v>
      </c>
      <c r="T13" s="41"/>
      <c r="U13" s="7" t="s">
        <v>10</v>
      </c>
      <c r="V13" s="29">
        <f>_xlfn.RANK.EQ(C13,$C13:$H13,1)</f>
        <v>5</v>
      </c>
      <c r="W13" s="29">
        <f>_xlfn.RANK.EQ(D13,$C13:$H13,1)</f>
        <v>6</v>
      </c>
      <c r="X13" s="29">
        <f>_xlfn.RANK.EQ(E13,$C13:$H13,1)</f>
        <v>3</v>
      </c>
      <c r="Y13" s="29">
        <f>_xlfn.RANK.EQ(F13,$C13:$H13,1)</f>
        <v>2</v>
      </c>
      <c r="Z13" s="29">
        <f>_xlfn.RANK.EQ(G13,$C13:$H13,1)</f>
        <v>4</v>
      </c>
      <c r="AA13" s="29">
        <f>_xlfn.RANK.EQ(H13,$C13:$H13,1)</f>
        <v>1</v>
      </c>
    </row>
    <row r="14" spans="1:27" x14ac:dyDescent="0.25">
      <c r="A14" s="49" t="s">
        <v>18</v>
      </c>
      <c r="B14" s="5" t="s">
        <v>7</v>
      </c>
      <c r="C14" s="43">
        <v>7.8081273962780197E-3</v>
      </c>
      <c r="D14" s="43">
        <v>1.11831238540654E-2</v>
      </c>
      <c r="E14" s="43">
        <v>8.76980310500638E-3</v>
      </c>
      <c r="F14" s="18">
        <v>7.2839018527337696E-3</v>
      </c>
      <c r="G14" s="43">
        <v>7.7163709723725299E-3</v>
      </c>
      <c r="H14" s="43">
        <v>7.7390703904010802E-3</v>
      </c>
      <c r="J14" s="39" t="s">
        <v>18</v>
      </c>
      <c r="K14" s="9" t="s">
        <v>7</v>
      </c>
      <c r="L14" s="6">
        <f>(C14-MIN($C14:$H14))/(MAX($C14:$H14)-MIN($C14:$H14))</f>
        <v>0.13444362577078733</v>
      </c>
      <c r="M14" s="6">
        <f>(D14-MIN($C14:$H14))/(MAX($C14:$H14)-MIN($C14:$H14))</f>
        <v>1</v>
      </c>
      <c r="N14" s="6">
        <f>(E14-MIN($C14:$H14))/(MAX($C14:$H14)-MIN($C14:$H14))</f>
        <v>0.3810763408098225</v>
      </c>
      <c r="O14" s="6">
        <f>(F14-MIN($C14:$H14))/(MAX($C14:$H14)-MIN($C14:$H14))</f>
        <v>0</v>
      </c>
      <c r="P14" s="6">
        <f>(G14-MIN($C14:$H14))/(MAX($C14:$H14)-MIN($C14:$H14))</f>
        <v>0.11091164326911035</v>
      </c>
      <c r="Q14" s="6">
        <f>(H14-MIN($C14:$H14))/(MAX($C14:$H14)-MIN($C14:$H14))</f>
        <v>0.11673316818377234</v>
      </c>
      <c r="T14" s="39" t="s">
        <v>18</v>
      </c>
      <c r="U14" s="9" t="s">
        <v>7</v>
      </c>
      <c r="V14" s="28">
        <f>_xlfn.RANK.EQ(C14,$C14:$H14,1)</f>
        <v>4</v>
      </c>
      <c r="W14" s="28">
        <f>_xlfn.RANK.EQ(D14,$C14:$H14,1)</f>
        <v>6</v>
      </c>
      <c r="X14" s="28">
        <f>_xlfn.RANK.EQ(E14,$C14:$H14,1)</f>
        <v>5</v>
      </c>
      <c r="Y14" s="28">
        <f>_xlfn.RANK.EQ(F14,$C14:$H14,1)</f>
        <v>1</v>
      </c>
      <c r="Z14" s="28">
        <f>_xlfn.RANK.EQ(G14,$C14:$H14,1)</f>
        <v>2</v>
      </c>
      <c r="AA14" s="28">
        <f>_xlfn.RANK.EQ(H14,$C14:$H14,1)</f>
        <v>3</v>
      </c>
    </row>
    <row r="15" spans="1:27" x14ac:dyDescent="0.25">
      <c r="A15" s="49"/>
      <c r="B15" s="5" t="s">
        <v>8</v>
      </c>
      <c r="C15" s="43">
        <v>0.15367394095789</v>
      </c>
      <c r="D15" s="43">
        <v>0.17554973766689599</v>
      </c>
      <c r="E15" s="43">
        <v>0.15990807401794599</v>
      </c>
      <c r="F15" s="18">
        <v>0.143112445993757</v>
      </c>
      <c r="G15" s="43">
        <v>0.15064552543812801</v>
      </c>
      <c r="H15" s="43">
        <v>0.14345431039439699</v>
      </c>
      <c r="J15" s="40"/>
      <c r="K15" s="5" t="s">
        <v>8</v>
      </c>
      <c r="L15" s="6">
        <f>(C15-MIN($C15:$H15))/(MAX($C15:$H15)-MIN($C15:$H15))</f>
        <v>0.3255973115930289</v>
      </c>
      <c r="M15" s="6">
        <f>(D15-MIN($C15:$H15))/(MAX($C15:$H15)-MIN($C15:$H15))</f>
        <v>1</v>
      </c>
      <c r="N15" s="6">
        <f>(E15-MIN($C15:$H15))/(MAX($C15:$H15)-MIN($C15:$H15))</f>
        <v>0.51778761905998727</v>
      </c>
      <c r="O15" s="6">
        <f>(F15-MIN($C15:$H15))/(MAX($C15:$H15)-MIN($C15:$H15))</f>
        <v>0</v>
      </c>
      <c r="P15" s="6">
        <f>(G15-MIN($C15:$H15))/(MAX($C15:$H15)-MIN($C15:$H15))</f>
        <v>0.2322351545338503</v>
      </c>
      <c r="Q15" s="6">
        <f>(H15-MIN($C15:$H15))/(MAX($C15:$H15)-MIN($C15:$H15))</f>
        <v>1.0539239961364754E-2</v>
      </c>
      <c r="T15" s="40"/>
      <c r="U15" s="5" t="s">
        <v>8</v>
      </c>
      <c r="V15" s="29">
        <f>_xlfn.RANK.EQ(C15,$C15:$H15,1)</f>
        <v>4</v>
      </c>
      <c r="W15" s="29">
        <f>_xlfn.RANK.EQ(D15,$C15:$H15,1)</f>
        <v>6</v>
      </c>
      <c r="X15" s="29">
        <f>_xlfn.RANK.EQ(E15,$C15:$H15,1)</f>
        <v>5</v>
      </c>
      <c r="Y15" s="29">
        <f>_xlfn.RANK.EQ(F15,$C15:$H15,1)</f>
        <v>1</v>
      </c>
      <c r="Z15" s="29">
        <f>_xlfn.RANK.EQ(G15,$C15:$H15,1)</f>
        <v>3</v>
      </c>
      <c r="AA15" s="29">
        <f>_xlfn.RANK.EQ(H15,$C15:$H15,1)</f>
        <v>2</v>
      </c>
    </row>
    <row r="16" spans="1:27" x14ac:dyDescent="0.25">
      <c r="A16" s="49"/>
      <c r="B16" s="5" t="s">
        <v>9</v>
      </c>
      <c r="C16" s="18">
        <v>0.462099711326589</v>
      </c>
      <c r="D16" s="43">
        <v>0.51550167458249896</v>
      </c>
      <c r="E16" s="43">
        <v>0.75489484472235002</v>
      </c>
      <c r="F16" s="43">
        <v>0.493281684153555</v>
      </c>
      <c r="G16" s="43">
        <v>0.48897065202831502</v>
      </c>
      <c r="H16" s="43">
        <v>0.72947570582563903</v>
      </c>
      <c r="J16" s="40"/>
      <c r="K16" s="5" t="s">
        <v>9</v>
      </c>
      <c r="L16" s="6">
        <f>(C16-MIN($C16:$H16))/(MAX($C16:$H16)-MIN($C16:$H16))</f>
        <v>0</v>
      </c>
      <c r="M16" s="6">
        <f>(D16-MIN($C16:$H16))/(MAX($C16:$H16)-MIN($C16:$H16))</f>
        <v>0.18238678572477629</v>
      </c>
      <c r="N16" s="6">
        <f>(E16-MIN($C16:$H16))/(MAX($C16:$H16)-MIN($C16:$H16))</f>
        <v>1</v>
      </c>
      <c r="O16" s="6">
        <f>(F16-MIN($C16:$H16))/(MAX($C16:$H16)-MIN($C16:$H16))</f>
        <v>0.10649757892259229</v>
      </c>
      <c r="P16" s="6">
        <f>(G16-MIN($C16:$H16))/(MAX($C16:$H16)-MIN($C16:$H16))</f>
        <v>9.1773863827871421E-2</v>
      </c>
      <c r="Q16" s="6">
        <f>(H16-MIN($C16:$H16))/(MAX($C16:$H16)-MIN($C16:$H16))</f>
        <v>0.9131845580836454</v>
      </c>
      <c r="T16" s="40"/>
      <c r="U16" s="5" t="s">
        <v>9</v>
      </c>
      <c r="V16" s="29">
        <f>_xlfn.RANK.EQ(C16,$C16:$H16,1)</f>
        <v>1</v>
      </c>
      <c r="W16" s="29">
        <f>_xlfn.RANK.EQ(D16,$C16:$H16,1)</f>
        <v>4</v>
      </c>
      <c r="X16" s="29">
        <f>_xlfn.RANK.EQ(E16,$C16:$H16,1)</f>
        <v>6</v>
      </c>
      <c r="Y16" s="29">
        <f>_xlfn.RANK.EQ(F16,$C16:$H16,1)</f>
        <v>3</v>
      </c>
      <c r="Z16" s="29">
        <f>_xlfn.RANK.EQ(G16,$C16:$H16,1)</f>
        <v>2</v>
      </c>
      <c r="AA16" s="29">
        <f>_xlfn.RANK.EQ(H16,$C16:$H16,1)</f>
        <v>5</v>
      </c>
    </row>
    <row r="17" spans="1:27" x14ac:dyDescent="0.25">
      <c r="A17" s="50"/>
      <c r="B17" s="7" t="s">
        <v>10</v>
      </c>
      <c r="C17" s="44">
        <v>0.72884043174402302</v>
      </c>
      <c r="D17" s="44">
        <v>1.04419930496613</v>
      </c>
      <c r="E17" s="44">
        <v>0.82438954377586604</v>
      </c>
      <c r="F17" s="19">
        <v>0.68219872295157102</v>
      </c>
      <c r="G17" s="44">
        <v>0.72021476310203103</v>
      </c>
      <c r="H17" s="44">
        <v>0.72742102471089398</v>
      </c>
      <c r="J17" s="41"/>
      <c r="K17" s="7" t="s">
        <v>10</v>
      </c>
      <c r="L17" s="8">
        <f>(C17-MIN($C17:$H17))/(MAX($C17:$H17)-MIN($C17:$H17))</f>
        <v>0.12884429227402777</v>
      </c>
      <c r="M17" s="8">
        <f>(D17-MIN($C17:$H17))/(MAX($C17:$H17)-MIN($C17:$H17))</f>
        <v>1</v>
      </c>
      <c r="N17" s="8">
        <f>(E17-MIN($C17:$H17))/(MAX($C17:$H17)-MIN($C17:$H17))</f>
        <v>0.39279169119837593</v>
      </c>
      <c r="O17" s="8">
        <f>(F17-MIN($C17:$H17))/(MAX($C17:$H17)-MIN($C17:$H17))</f>
        <v>0</v>
      </c>
      <c r="P17" s="8">
        <f>(G17-MIN($C17:$H17))/(MAX($C17:$H17)-MIN($C17:$H17))</f>
        <v>0.10501651665557564</v>
      </c>
      <c r="Q17" s="8">
        <f>(H17-MIN($C17:$H17))/(MAX($C17:$H17)-MIN($C17:$H17))</f>
        <v>0.12492328467445447</v>
      </c>
      <c r="T17" s="41"/>
      <c r="U17" s="7" t="s">
        <v>10</v>
      </c>
      <c r="V17" s="30">
        <f>_xlfn.RANK.EQ(C17,$C17:$H17,1)</f>
        <v>4</v>
      </c>
      <c r="W17" s="30">
        <f>_xlfn.RANK.EQ(D17,$C17:$H17,1)</f>
        <v>6</v>
      </c>
      <c r="X17" s="30">
        <f>_xlfn.RANK.EQ(E17,$C17:$H17,1)</f>
        <v>5</v>
      </c>
      <c r="Y17" s="30">
        <f>_xlfn.RANK.EQ(F17,$C17:$H17,1)</f>
        <v>1</v>
      </c>
      <c r="Z17" s="30">
        <f>_xlfn.RANK.EQ(G17,$C17:$H17,1)</f>
        <v>2</v>
      </c>
      <c r="AA17" s="30">
        <f>_xlfn.RANK.EQ(H17,$C17:$H17,1)</f>
        <v>3</v>
      </c>
    </row>
    <row r="18" spans="1:27" x14ac:dyDescent="0.25">
      <c r="A18" s="49" t="s">
        <v>19</v>
      </c>
      <c r="B18" s="5" t="s">
        <v>7</v>
      </c>
      <c r="C18" s="43">
        <v>1.71890334067566E-2</v>
      </c>
      <c r="D18" s="43">
        <v>1.7195256494323501E-2</v>
      </c>
      <c r="E18" s="43">
        <v>1.6826680007308199E-2</v>
      </c>
      <c r="F18" s="18">
        <v>1.6184995467215801E-2</v>
      </c>
      <c r="G18" s="43">
        <v>1.7190782514460001E-2</v>
      </c>
      <c r="H18" s="43">
        <v>1.8664599638217701E-2</v>
      </c>
      <c r="J18" s="39" t="s">
        <v>19</v>
      </c>
      <c r="K18" s="9" t="s">
        <v>7</v>
      </c>
      <c r="L18" s="6">
        <f>(C18-MIN($C18:$H18))/(MAX($C18:$H18)-MIN($C18:$H18))</f>
        <v>0.40491863632214758</v>
      </c>
      <c r="M18" s="6">
        <f>(D18-MIN($C18:$H18))/(MAX($C18:$H18)-MIN($C18:$H18))</f>
        <v>0.4074283463959078</v>
      </c>
      <c r="N18" s="6">
        <f>(E18-MIN($C18:$H18))/(MAX($C18:$H18)-MIN($C18:$H18))</f>
        <v>0.25878507045466098</v>
      </c>
      <c r="O18" s="6">
        <f>(F18-MIN($C18:$H18))/(MAX($C18:$H18)-MIN($C18:$H18))</f>
        <v>0</v>
      </c>
      <c r="P18" s="6">
        <f>(G18-MIN($C18:$H18))/(MAX($C18:$H18)-MIN($C18:$H18))</f>
        <v>0.4056240342739077</v>
      </c>
      <c r="Q18" s="6">
        <f>(H18-MIN($C18:$H18))/(MAX($C18:$H18)-MIN($C18:$H18))</f>
        <v>1</v>
      </c>
      <c r="T18" s="39" t="s">
        <v>19</v>
      </c>
      <c r="U18" s="9" t="s">
        <v>7</v>
      </c>
      <c r="V18" s="28">
        <f>_xlfn.RANK.EQ(C18,$C18:$H18,1)</f>
        <v>3</v>
      </c>
      <c r="W18" s="28">
        <f>_xlfn.RANK.EQ(D18,$C18:$H18,1)</f>
        <v>5</v>
      </c>
      <c r="X18" s="28">
        <f>_xlfn.RANK.EQ(E18,$C18:$H18,1)</f>
        <v>2</v>
      </c>
      <c r="Y18" s="28">
        <f>_xlfn.RANK.EQ(F18,$C18:$H18,1)</f>
        <v>1</v>
      </c>
      <c r="Z18" s="28">
        <f>_xlfn.RANK.EQ(G18,$C18:$H18,1)</f>
        <v>4</v>
      </c>
      <c r="AA18" s="28">
        <f>_xlfn.RANK.EQ(H18,$C18:$H18,1)</f>
        <v>6</v>
      </c>
    </row>
    <row r="19" spans="1:27" x14ac:dyDescent="0.25">
      <c r="A19" s="49"/>
      <c r="B19" s="5" t="s">
        <v>8</v>
      </c>
      <c r="C19" s="43">
        <v>0.30490033493722701</v>
      </c>
      <c r="D19" s="43">
        <v>0.30501984460233</v>
      </c>
      <c r="E19" s="43">
        <v>0.31717312643016699</v>
      </c>
      <c r="F19" s="18">
        <v>0.29933501405315499</v>
      </c>
      <c r="G19" s="43">
        <v>0.30498238907076902</v>
      </c>
      <c r="H19" s="43">
        <v>0.32783225766901403</v>
      </c>
      <c r="J19" s="40"/>
      <c r="K19" s="5" t="s">
        <v>8</v>
      </c>
      <c r="L19" s="6">
        <f>(C19-MIN($C19:$H19))/(MAX($C19:$H19)-MIN($C19:$H19))</f>
        <v>0.19529330482246568</v>
      </c>
      <c r="M19" s="6">
        <f>(D19-MIN($C19:$H19))/(MAX($C19:$H19)-MIN($C19:$H19))</f>
        <v>0.19948703200232815</v>
      </c>
      <c r="N19" s="6">
        <f>(E19-MIN($C19:$H19))/(MAX($C19:$H19)-MIN($C19:$H19))</f>
        <v>0.62595921968694845</v>
      </c>
      <c r="O19" s="6">
        <f>(F19-MIN($C19:$H19))/(MAX($C19:$H19)-MIN($C19:$H19))</f>
        <v>0</v>
      </c>
      <c r="P19" s="6">
        <f>(G19-MIN($C19:$H19))/(MAX($C19:$H19)-MIN($C19:$H19))</f>
        <v>0.19817267570647443</v>
      </c>
      <c r="Q19" s="6">
        <f>(H19-MIN($C19:$H19))/(MAX($C19:$H19)-MIN($C19:$H19))</f>
        <v>1</v>
      </c>
      <c r="T19" s="40"/>
      <c r="U19" s="5" t="s">
        <v>8</v>
      </c>
      <c r="V19" s="29">
        <f>_xlfn.RANK.EQ(C19,$C19:$H19,1)</f>
        <v>2</v>
      </c>
      <c r="W19" s="29">
        <f>_xlfn.RANK.EQ(D19,$C19:$H19,1)</f>
        <v>4</v>
      </c>
      <c r="X19" s="29">
        <f>_xlfn.RANK.EQ(E19,$C19:$H19,1)</f>
        <v>5</v>
      </c>
      <c r="Y19" s="29">
        <f>_xlfn.RANK.EQ(F19,$C19:$H19,1)</f>
        <v>1</v>
      </c>
      <c r="Z19" s="29">
        <f>_xlfn.RANK.EQ(G19,$C19:$H19,1)</f>
        <v>3</v>
      </c>
      <c r="AA19" s="29">
        <f>_xlfn.RANK.EQ(H19,$C19:$H19,1)</f>
        <v>6</v>
      </c>
    </row>
    <row r="20" spans="1:27" x14ac:dyDescent="0.25">
      <c r="A20" s="49"/>
      <c r="B20" s="5" t="s">
        <v>9</v>
      </c>
      <c r="C20" s="18">
        <v>0.81455985630985395</v>
      </c>
      <c r="D20" s="43">
        <v>0.81552406050453496</v>
      </c>
      <c r="E20" s="43">
        <v>0.94615149512117602</v>
      </c>
      <c r="F20" s="43">
        <v>0.84715268744877403</v>
      </c>
      <c r="G20" s="43">
        <v>0.81532171549201504</v>
      </c>
      <c r="H20" s="43">
        <v>0.89228569880229003</v>
      </c>
      <c r="J20" s="40"/>
      <c r="K20" s="5" t="s">
        <v>9</v>
      </c>
      <c r="L20" s="6">
        <f>(C20-MIN($C20:$H20))/(MAX($C20:$H20)-MIN($C20:$H20))</f>
        <v>0</v>
      </c>
      <c r="M20" s="6">
        <f>(D20-MIN($C20:$H20))/(MAX($C20:$H20)-MIN($C20:$H20))</f>
        <v>7.3272451303954579E-3</v>
      </c>
      <c r="N20" s="6">
        <f>(E20-MIN($C20:$H20))/(MAX($C20:$H20)-MIN($C20:$H20))</f>
        <v>1</v>
      </c>
      <c r="O20" s="6">
        <f>(F20-MIN($C20:$H20))/(MAX($C20:$H20)-MIN($C20:$H20))</f>
        <v>0.24768162653291476</v>
      </c>
      <c r="P20" s="6">
        <f>(G20-MIN($C20:$H20))/(MAX($C20:$H20)-MIN($C20:$H20))</f>
        <v>5.7895713515161836E-3</v>
      </c>
      <c r="Q20" s="6">
        <f>(H20-MIN($C20:$H20))/(MAX($C20:$H20)-MIN($C20:$H20))</f>
        <v>0.59065943090716022</v>
      </c>
      <c r="T20" s="40"/>
      <c r="U20" s="5" t="s">
        <v>9</v>
      </c>
      <c r="V20" s="29">
        <f>_xlfn.RANK.EQ(C20,$C20:$H20,1)</f>
        <v>1</v>
      </c>
      <c r="W20" s="29">
        <f>_xlfn.RANK.EQ(D20,$C20:$H20,1)</f>
        <v>3</v>
      </c>
      <c r="X20" s="29">
        <f>_xlfn.RANK.EQ(E20,$C20:$H20,1)</f>
        <v>6</v>
      </c>
      <c r="Y20" s="29">
        <f>_xlfn.RANK.EQ(F20,$C20:$H20,1)</f>
        <v>4</v>
      </c>
      <c r="Z20" s="29">
        <f>_xlfn.RANK.EQ(G20,$C20:$H20,1)</f>
        <v>2</v>
      </c>
      <c r="AA20" s="29">
        <f>_xlfn.RANK.EQ(H20,$C20:$H20,1)</f>
        <v>5</v>
      </c>
    </row>
    <row r="21" spans="1:27" x14ac:dyDescent="0.25">
      <c r="A21" s="50"/>
      <c r="B21" s="7" t="s">
        <v>10</v>
      </c>
      <c r="C21" s="44">
        <v>1.06148807695237</v>
      </c>
      <c r="D21" s="44">
        <v>1.0619007805543801</v>
      </c>
      <c r="E21" s="44">
        <v>1.04635347509868</v>
      </c>
      <c r="F21" s="19">
        <v>1.0022119785944099</v>
      </c>
      <c r="G21" s="44">
        <v>1.0616222470501799</v>
      </c>
      <c r="H21" s="44">
        <v>1.1609292629685899</v>
      </c>
      <c r="J21" s="41"/>
      <c r="K21" s="7" t="s">
        <v>10</v>
      </c>
      <c r="L21" s="8">
        <f>(C21-MIN($C21:$H21))/(MAX($C21:$H21)-MIN($C21:$H21))</f>
        <v>0.37346971120180722</v>
      </c>
      <c r="M21" s="8">
        <f>(D21-MIN($C21:$H21))/(MAX($C21:$H21)-MIN($C21:$H21))</f>
        <v>0.37606995479617911</v>
      </c>
      <c r="N21" s="8">
        <f>(E21-MIN($C21:$H21))/(MAX($C21:$H21)-MIN($C21:$H21))</f>
        <v>0.27811398536913878</v>
      </c>
      <c r="O21" s="8">
        <f>(F21-MIN($C21:$H21))/(MAX($C21:$H21)-MIN($C21:$H21))</f>
        <v>0</v>
      </c>
      <c r="P21" s="8">
        <f>(G21-MIN($C21:$H21))/(MAX($C21:$H21)-MIN($C21:$H21))</f>
        <v>0.37431505138223525</v>
      </c>
      <c r="Q21" s="8">
        <f>(H21-MIN($C21:$H21))/(MAX($C21:$H21)-MIN($C21:$H21))</f>
        <v>1</v>
      </c>
      <c r="T21" s="41"/>
      <c r="U21" s="7" t="s">
        <v>10</v>
      </c>
      <c r="V21" s="30">
        <f>_xlfn.RANK.EQ(C21,$C21:$H21,1)</f>
        <v>3</v>
      </c>
      <c r="W21" s="30">
        <f>_xlfn.RANK.EQ(D21,$C21:$H21,1)</f>
        <v>5</v>
      </c>
      <c r="X21" s="30">
        <f>_xlfn.RANK.EQ(E21,$C21:$H21,1)</f>
        <v>2</v>
      </c>
      <c r="Y21" s="30">
        <f>_xlfn.RANK.EQ(F21,$C21:$H21,1)</f>
        <v>1</v>
      </c>
      <c r="Z21" s="30">
        <f>_xlfn.RANK.EQ(G21,$C21:$H21,1)</f>
        <v>4</v>
      </c>
      <c r="AA21" s="30">
        <f>_xlfn.RANK.EQ(H21,$C21:$H21,1)</f>
        <v>6</v>
      </c>
    </row>
    <row r="22" spans="1:27" x14ac:dyDescent="0.25">
      <c r="J22" s="37"/>
      <c r="K22" s="31" t="s">
        <v>37</v>
      </c>
      <c r="L22" s="32">
        <f>MEDIAN(L2:L21)</f>
        <v>0.35083154160452423</v>
      </c>
      <c r="M22" s="32">
        <f>MEDIAN(M2:M21)</f>
        <v>1</v>
      </c>
      <c r="N22" s="32">
        <f>MEDIAN(N2:N21)</f>
        <v>0.26844952791189991</v>
      </c>
      <c r="O22" s="32">
        <f>MEDIAN(O2:O21)</f>
        <v>0.11963633954322977</v>
      </c>
      <c r="P22" s="32">
        <f>MEDIAN(P2:P21)</f>
        <v>0.33861234441442262</v>
      </c>
      <c r="Q22" s="32">
        <f>MEDIAN(Q2:Q21)</f>
        <v>5.269619980682377E-3</v>
      </c>
      <c r="T22" s="15"/>
      <c r="U22" s="9" t="s">
        <v>37</v>
      </c>
      <c r="V22" s="24">
        <f>MEDIAN(V2:V21)</f>
        <v>4</v>
      </c>
      <c r="W22" s="24">
        <f t="shared" ref="W22:AA22" si="0">MEDIAN(W2:W21)</f>
        <v>6</v>
      </c>
      <c r="X22" s="24">
        <f t="shared" si="0"/>
        <v>3</v>
      </c>
      <c r="Y22" s="24">
        <f t="shared" si="0"/>
        <v>2</v>
      </c>
      <c r="Z22" s="24">
        <f t="shared" si="0"/>
        <v>4</v>
      </c>
      <c r="AA22" s="24">
        <f t="shared" si="0"/>
        <v>1.5</v>
      </c>
    </row>
    <row r="23" spans="1:27" x14ac:dyDescent="0.25">
      <c r="A23" s="4" t="s">
        <v>32</v>
      </c>
      <c r="B23" s="3" t="s">
        <v>23</v>
      </c>
      <c r="C23" s="4" t="s">
        <v>24</v>
      </c>
      <c r="D23" s="4" t="s">
        <v>29</v>
      </c>
      <c r="J23" s="38"/>
      <c r="K23" s="33" t="s">
        <v>31</v>
      </c>
      <c r="L23" s="34">
        <f>_xlfn.STDEV.P(L2:L21)</f>
        <v>0.34576941761911839</v>
      </c>
      <c r="M23" s="34">
        <f>_xlfn.STDEV.P(M2:M21)</f>
        <v>0.3667065218864618</v>
      </c>
      <c r="N23" s="34">
        <f>_xlfn.STDEV.P(N2:N21)</f>
        <v>0.28658794522499131</v>
      </c>
      <c r="O23" s="34">
        <f>_xlfn.STDEV.P(O2:O21)</f>
        <v>0.12658014852028368</v>
      </c>
      <c r="P23" s="34">
        <f>_xlfn.STDEV.P(P2:P21)</f>
        <v>0.32795990267462083</v>
      </c>
      <c r="Q23" s="34">
        <f>_xlfn.STDEV.P(Q2:Q21)</f>
        <v>0.38772969748279468</v>
      </c>
      <c r="T23" s="16"/>
      <c r="U23" s="14" t="s">
        <v>31</v>
      </c>
      <c r="V23" s="27">
        <f>_xlfn.STDEV.P(V2:V21)</f>
        <v>1.3955285736952863</v>
      </c>
      <c r="W23" s="27">
        <f>_xlfn.STDEV.P(W2:W21)</f>
        <v>1.0136567466356647</v>
      </c>
      <c r="X23" s="27">
        <f>_xlfn.STDEV.P(X2:X21)</f>
        <v>1.5362291495737217</v>
      </c>
      <c r="Y23" s="27">
        <f>_xlfn.STDEV.P(Y2:Y21)</f>
        <v>1.2288205727444508</v>
      </c>
      <c r="Z23" s="27">
        <f>_xlfn.STDEV.P(Z2:Z21)</f>
        <v>0.96306801421291111</v>
      </c>
      <c r="AA23" s="27">
        <f>_xlfn.STDEV.P(AA2:AA21)</f>
        <v>1.9098429254784279</v>
      </c>
    </row>
    <row r="24" spans="1:27" x14ac:dyDescent="0.25">
      <c r="A24" s="5" t="s">
        <v>14</v>
      </c>
      <c r="B24" s="11" t="s">
        <v>26</v>
      </c>
      <c r="C24" s="35" t="s">
        <v>38</v>
      </c>
      <c r="D24" s="12">
        <v>58.64</v>
      </c>
    </row>
    <row r="25" spans="1:27" x14ac:dyDescent="0.25">
      <c r="A25" s="5" t="s">
        <v>16</v>
      </c>
      <c r="B25" s="11" t="s">
        <v>25</v>
      </c>
      <c r="C25" s="5" t="s">
        <v>28</v>
      </c>
      <c r="D25" s="12">
        <v>54.39</v>
      </c>
      <c r="K25" s="4" t="s">
        <v>34</v>
      </c>
      <c r="L25" s="4" t="s">
        <v>35</v>
      </c>
      <c r="U25" s="4" t="s">
        <v>34</v>
      </c>
      <c r="V25" s="4" t="s">
        <v>36</v>
      </c>
    </row>
    <row r="26" spans="1:27" x14ac:dyDescent="0.25">
      <c r="A26" s="5" t="s">
        <v>15</v>
      </c>
      <c r="B26" s="11" t="s">
        <v>25</v>
      </c>
      <c r="C26" s="5" t="s">
        <v>38</v>
      </c>
      <c r="D26" s="12">
        <v>62.92</v>
      </c>
      <c r="K26" s="20" t="s">
        <v>0</v>
      </c>
      <c r="L26" s="21">
        <f>L22</f>
        <v>0.35083154160452423</v>
      </c>
      <c r="U26" s="20" t="s">
        <v>0</v>
      </c>
      <c r="V26" s="24">
        <f>V22</f>
        <v>4</v>
      </c>
    </row>
    <row r="27" spans="1:27" x14ac:dyDescent="0.25">
      <c r="A27" s="5" t="s">
        <v>18</v>
      </c>
      <c r="B27" s="11" t="s">
        <v>25</v>
      </c>
      <c r="C27" s="5" t="s">
        <v>28</v>
      </c>
      <c r="D27" s="12">
        <v>53.76</v>
      </c>
      <c r="K27" s="21" t="s">
        <v>1</v>
      </c>
      <c r="L27" s="21">
        <f>M22</f>
        <v>1</v>
      </c>
      <c r="U27" s="21" t="s">
        <v>1</v>
      </c>
      <c r="V27" s="22">
        <f>W22</f>
        <v>6</v>
      </c>
    </row>
    <row r="28" spans="1:27" x14ac:dyDescent="0.25">
      <c r="A28" s="7" t="s">
        <v>19</v>
      </c>
      <c r="B28" s="13" t="s">
        <v>39</v>
      </c>
      <c r="C28" s="36" t="s">
        <v>27</v>
      </c>
      <c r="D28" s="14">
        <v>54.08</v>
      </c>
      <c r="K28" s="22" t="s">
        <v>3</v>
      </c>
      <c r="L28" s="21">
        <f>N22</f>
        <v>0.26844952791189991</v>
      </c>
      <c r="U28" s="22" t="s">
        <v>3</v>
      </c>
      <c r="V28" s="22">
        <f>X22</f>
        <v>3</v>
      </c>
    </row>
    <row r="29" spans="1:27" x14ac:dyDescent="0.25">
      <c r="K29" s="26" t="s">
        <v>4</v>
      </c>
      <c r="L29" s="21">
        <f>O22</f>
        <v>0.11963633954322977</v>
      </c>
      <c r="M29" s="20"/>
      <c r="U29" s="26" t="s">
        <v>4</v>
      </c>
      <c r="V29" s="22">
        <f>Y22</f>
        <v>2</v>
      </c>
    </row>
    <row r="30" spans="1:27" x14ac:dyDescent="0.25">
      <c r="A30" s="4" t="s">
        <v>32</v>
      </c>
      <c r="B30" s="4" t="s">
        <v>0</v>
      </c>
      <c r="C30" s="4" t="s">
        <v>1</v>
      </c>
      <c r="D30" s="4" t="s">
        <v>3</v>
      </c>
      <c r="E30" s="4" t="s">
        <v>4</v>
      </c>
      <c r="F30" s="4" t="s">
        <v>5</v>
      </c>
      <c r="G30" s="4" t="s">
        <v>6</v>
      </c>
      <c r="H30" s="45"/>
      <c r="K30" s="11" t="s">
        <v>5</v>
      </c>
      <c r="L30" s="21">
        <f>P22</f>
        <v>0.33861234441442262</v>
      </c>
      <c r="U30" s="11" t="s">
        <v>5</v>
      </c>
      <c r="V30" s="22">
        <f>Z22</f>
        <v>4</v>
      </c>
    </row>
    <row r="31" spans="1:27" x14ac:dyDescent="0.25">
      <c r="A31" s="2" t="s">
        <v>14</v>
      </c>
      <c r="B31" s="20">
        <v>0.11000000000058199</v>
      </c>
      <c r="C31" s="20">
        <v>0.11999999999898101</v>
      </c>
      <c r="D31" s="20">
        <v>3.54000000000087</v>
      </c>
      <c r="E31" s="24">
        <v>0.01</v>
      </c>
      <c r="F31" s="20">
        <v>6.9999999999709003E-2</v>
      </c>
      <c r="G31" s="20">
        <v>6.4599999999991304</v>
      </c>
      <c r="H31" s="22"/>
      <c r="K31" s="23" t="s">
        <v>6</v>
      </c>
      <c r="L31" s="27">
        <f>Q22</f>
        <v>5.269619980682377E-3</v>
      </c>
      <c r="U31" s="23" t="s">
        <v>6</v>
      </c>
      <c r="V31" s="23">
        <f>AA22</f>
        <v>1.5</v>
      </c>
    </row>
    <row r="32" spans="1:27" x14ac:dyDescent="0.25">
      <c r="A32" s="2" t="s">
        <v>16</v>
      </c>
      <c r="B32" s="21">
        <v>0.22000000000116399</v>
      </c>
      <c r="C32" s="21">
        <v>0.13999999999941801</v>
      </c>
      <c r="D32" s="21">
        <v>2.8899999999994201</v>
      </c>
      <c r="E32" s="22">
        <v>0.01</v>
      </c>
      <c r="F32" s="21">
        <v>5.9999999997671701E-2</v>
      </c>
      <c r="G32" s="21">
        <v>2.0200000000004401</v>
      </c>
      <c r="H32" s="46"/>
      <c r="K32" s="22"/>
      <c r="L32" s="46"/>
      <c r="U32" s="22"/>
      <c r="V32" s="22"/>
    </row>
    <row r="33" spans="1:22" x14ac:dyDescent="0.25">
      <c r="A33" s="2" t="s">
        <v>15</v>
      </c>
      <c r="B33" s="20">
        <v>0.100000000002183</v>
      </c>
      <c r="C33" s="20">
        <v>0.13999999999941801</v>
      </c>
      <c r="D33" s="20">
        <v>3.25</v>
      </c>
      <c r="E33" s="22">
        <v>0.01</v>
      </c>
      <c r="F33" s="20">
        <v>6.9999999999709003E-2</v>
      </c>
      <c r="G33" s="20">
        <v>3.8199999999997098</v>
      </c>
      <c r="H33" s="22"/>
      <c r="U33" s="47"/>
      <c r="V33" s="47"/>
    </row>
    <row r="34" spans="1:22" x14ac:dyDescent="0.25">
      <c r="A34" s="5" t="s">
        <v>18</v>
      </c>
      <c r="B34" s="22">
        <v>0.33000000000174601</v>
      </c>
      <c r="C34" s="22">
        <v>0.15999999999985401</v>
      </c>
      <c r="D34" s="22">
        <v>3.4500000000007298</v>
      </c>
      <c r="E34" s="22">
        <v>0.01</v>
      </c>
      <c r="F34" s="22">
        <v>6.9999999999709003E-2</v>
      </c>
      <c r="G34" s="22">
        <v>2.5</v>
      </c>
      <c r="H34" s="22"/>
    </row>
    <row r="35" spans="1:22" x14ac:dyDescent="0.25">
      <c r="A35" s="7" t="s">
        <v>19</v>
      </c>
      <c r="B35" s="23">
        <v>9.9999999998544795E-2</v>
      </c>
      <c r="C35" s="23">
        <v>9.0000000000145505E-2</v>
      </c>
      <c r="D35" s="23">
        <v>3.9500000000007298</v>
      </c>
      <c r="E35" s="23">
        <v>0</v>
      </c>
      <c r="F35" s="23">
        <v>6.00000000013097E-2</v>
      </c>
      <c r="G35" s="23">
        <v>2.9499999999970901</v>
      </c>
      <c r="H35" s="22"/>
    </row>
    <row r="36" spans="1:22" x14ac:dyDescent="0.25">
      <c r="A36" s="25" t="s">
        <v>30</v>
      </c>
      <c r="B36" s="24">
        <f>AVERAGE(B31:B35)</f>
        <v>0.17200000000084398</v>
      </c>
      <c r="C36" s="24">
        <f t="shared" ref="C36:H36" si="1">AVERAGE(C31:C35)</f>
        <v>0.1299999999995633</v>
      </c>
      <c r="D36" s="24">
        <f t="shared" ref="D36:G36" si="2">AVERAGE(D31:D35)</f>
        <v>3.4160000000003499</v>
      </c>
      <c r="E36" s="24">
        <f t="shared" si="2"/>
        <v>8.0000000000000002E-3</v>
      </c>
      <c r="F36" s="24">
        <f t="shared" si="2"/>
        <v>6.5999999999621695E-2</v>
      </c>
      <c r="G36" s="24">
        <f t="shared" si="2"/>
        <v>3.5499999999992737</v>
      </c>
      <c r="H36" s="22"/>
    </row>
    <row r="37" spans="1:22" x14ac:dyDescent="0.25">
      <c r="A37" s="7" t="s">
        <v>33</v>
      </c>
      <c r="B37" s="23">
        <f>_xlfn.STDEV.P(B31:B35)</f>
        <v>9.1082380294419743E-2</v>
      </c>
      <c r="C37" s="23">
        <f t="shared" ref="C37:H37" si="3">_xlfn.STDEV.P(C31:C35)</f>
        <v>2.3664319132299907E-2</v>
      </c>
      <c r="D37" s="23">
        <f t="shared" ref="D37:G37" si="4">_xlfn.STDEV.P(D31:D35)</f>
        <v>0.34811492355303103</v>
      </c>
      <c r="E37" s="23">
        <f t="shared" si="4"/>
        <v>4.0000000000000001E-3</v>
      </c>
      <c r="F37" s="23">
        <f t="shared" si="4"/>
        <v>4.8989794856733023E-3</v>
      </c>
      <c r="G37" s="23">
        <f t="shared" si="4"/>
        <v>1.57126700468106</v>
      </c>
      <c r="H37" s="22"/>
      <c r="I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</sheetData>
  <mergeCells count="10">
    <mergeCell ref="T2:T5"/>
    <mergeCell ref="T6:T9"/>
    <mergeCell ref="T10:T13"/>
    <mergeCell ref="T14:T17"/>
    <mergeCell ref="T18:T21"/>
    <mergeCell ref="J2:J5"/>
    <mergeCell ref="J6:J9"/>
    <mergeCell ref="J10:J13"/>
    <mergeCell ref="J14:J17"/>
    <mergeCell ref="J18:J21"/>
  </mergeCells>
  <conditionalFormatting sqref="L2:Q21">
    <cfRule type="cellIs" dxfId="1" priority="4" operator="between">
      <formula>-1</formula>
      <formula>0</formula>
    </cfRule>
  </conditionalFormatting>
  <conditionalFormatting sqref="V2:AA21">
    <cfRule type="cellIs" dxfId="0" priority="3" operator="equal">
      <formula>1</formula>
    </cfRule>
  </conditionalFormatting>
  <conditionalFormatting sqref="V26:V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E848-42AE-4A61-B27E-C6D5FD07608A}">
  <dimension ref="A1:P29"/>
  <sheetViews>
    <sheetView topLeftCell="D16" workbookViewId="0">
      <selection activeCell="J26" sqref="J26:O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16" x14ac:dyDescent="0.25">
      <c r="A2" t="s">
        <v>7</v>
      </c>
      <c r="B2">
        <v>1.51965411701795E-2</v>
      </c>
      <c r="C2">
        <v>1.57607323165249E-2</v>
      </c>
      <c r="D2">
        <v>1.40244774949834E-2</v>
      </c>
      <c r="E2">
        <v>1.3933960432291901E-2</v>
      </c>
      <c r="F2">
        <v>1.5267838797225101E-2</v>
      </c>
      <c r="G2">
        <v>1.49969247848126E-2</v>
      </c>
      <c r="I2">
        <v>1</v>
      </c>
      <c r="J2">
        <v>0.20000000000072801</v>
      </c>
      <c r="K2">
        <v>0.15999999999985401</v>
      </c>
      <c r="L2">
        <v>3.7800000000024698</v>
      </c>
      <c r="M2">
        <v>0</v>
      </c>
      <c r="N2">
        <v>6.9999999999709003E-2</v>
      </c>
      <c r="O2">
        <v>5.5699999999997098</v>
      </c>
    </row>
    <row r="3" spans="1:16" x14ac:dyDescent="0.25">
      <c r="A3" t="s">
        <v>8</v>
      </c>
      <c r="B3">
        <v>0.211147325805595</v>
      </c>
      <c r="C3">
        <v>0.21741482546177901</v>
      </c>
      <c r="D3">
        <v>0.20682050164565499</v>
      </c>
      <c r="E3">
        <v>0.20462243676016501</v>
      </c>
      <c r="F3">
        <v>0.21336129955326399</v>
      </c>
      <c r="G3">
        <v>0.21154647770109999</v>
      </c>
    </row>
    <row r="4" spans="1:16" x14ac:dyDescent="0.25">
      <c r="A4" t="s">
        <v>9</v>
      </c>
      <c r="B4">
        <v>1.4091013924442799</v>
      </c>
      <c r="C4">
        <v>1.1911340665311201</v>
      </c>
      <c r="D4">
        <v>1.1640927271342001</v>
      </c>
      <c r="E4">
        <v>1.27119381934459</v>
      </c>
      <c r="F4">
        <v>1.26485569721611</v>
      </c>
      <c r="G4">
        <v>1.10469203247505</v>
      </c>
    </row>
    <row r="5" spans="1:16" x14ac:dyDescent="0.25">
      <c r="A5" t="s">
        <v>10</v>
      </c>
      <c r="B5">
        <v>0.86985239487362098</v>
      </c>
      <c r="C5">
        <v>0.90134458962018804</v>
      </c>
      <c r="D5">
        <v>0.80388099671295898</v>
      </c>
      <c r="E5">
        <v>0.79704669662410699</v>
      </c>
      <c r="F5">
        <v>0.87397939619241105</v>
      </c>
      <c r="G5">
        <v>0.85880376598463304</v>
      </c>
    </row>
    <row r="7" spans="1:16" x14ac:dyDescent="0.25">
      <c r="B7" t="s">
        <v>0</v>
      </c>
      <c r="C7" t="s">
        <v>1</v>
      </c>
      <c r="D7" t="s">
        <v>3</v>
      </c>
      <c r="E7" t="s">
        <v>4</v>
      </c>
      <c r="F7" t="s">
        <v>5</v>
      </c>
      <c r="G7" t="s">
        <v>6</v>
      </c>
      <c r="K7" t="s">
        <v>0</v>
      </c>
      <c r="L7" t="s">
        <v>1</v>
      </c>
      <c r="M7" t="s">
        <v>3</v>
      </c>
      <c r="N7" t="s">
        <v>4</v>
      </c>
      <c r="O7" t="s">
        <v>5</v>
      </c>
      <c r="P7" t="s">
        <v>6</v>
      </c>
    </row>
    <row r="8" spans="1:16" x14ac:dyDescent="0.25">
      <c r="A8" t="s">
        <v>7</v>
      </c>
      <c r="B8">
        <v>5.3456444230275497E-3</v>
      </c>
      <c r="C8">
        <v>7.0278279836468302E-3</v>
      </c>
      <c r="D8">
        <v>4.9826929662012904E-3</v>
      </c>
      <c r="E8">
        <v>5.0611836798943001E-3</v>
      </c>
      <c r="F8">
        <v>5.1150876836121599E-3</v>
      </c>
      <c r="G8">
        <v>4.7950777215375199E-3</v>
      </c>
      <c r="J8">
        <v>1</v>
      </c>
      <c r="K8">
        <v>0.22000000000116399</v>
      </c>
      <c r="L8">
        <v>0.13999999999941801</v>
      </c>
      <c r="M8">
        <v>2.8899999999994201</v>
      </c>
      <c r="N8">
        <v>0</v>
      </c>
      <c r="O8">
        <v>5.9999999997671701E-2</v>
      </c>
      <c r="P8">
        <v>2.0200000000004401</v>
      </c>
    </row>
    <row r="9" spans="1:16" x14ac:dyDescent="0.25">
      <c r="A9" t="s">
        <v>8</v>
      </c>
      <c r="B9">
        <v>0.11126879751214799</v>
      </c>
      <c r="C9">
        <v>0.130695442686767</v>
      </c>
      <c r="D9">
        <v>0.10177842346553299</v>
      </c>
      <c r="E9">
        <v>0.104857247156164</v>
      </c>
      <c r="F9">
        <v>0.109093867247225</v>
      </c>
      <c r="G9">
        <v>0.105536009635498</v>
      </c>
    </row>
    <row r="10" spans="1:16" x14ac:dyDescent="0.25">
      <c r="A10" t="s">
        <v>9</v>
      </c>
      <c r="B10">
        <v>0.41571482254410203</v>
      </c>
      <c r="C10">
        <v>0.536740857109125</v>
      </c>
      <c r="D10">
        <v>0.41166604191432099</v>
      </c>
      <c r="E10">
        <v>0.423133967877242</v>
      </c>
      <c r="F10">
        <v>0.42032393212619001</v>
      </c>
      <c r="G10">
        <v>0.369736791012861</v>
      </c>
    </row>
    <row r="11" spans="1:16" x14ac:dyDescent="0.25">
      <c r="A11" t="s">
        <v>10</v>
      </c>
      <c r="B11">
        <v>0.811843594884327</v>
      </c>
      <c r="C11">
        <v>1.07541097354486</v>
      </c>
      <c r="D11">
        <v>0.75848807484806902</v>
      </c>
      <c r="E11">
        <v>0.76965309276080396</v>
      </c>
      <c r="F11">
        <v>0.77883564797257798</v>
      </c>
      <c r="G11">
        <v>0.72792343934467896</v>
      </c>
    </row>
    <row r="13" spans="1:16" x14ac:dyDescent="0.25">
      <c r="B13" t="s">
        <v>0</v>
      </c>
      <c r="C13" t="s">
        <v>1</v>
      </c>
      <c r="D13" t="s">
        <v>3</v>
      </c>
      <c r="E13" t="s">
        <v>4</v>
      </c>
      <c r="F13" t="s">
        <v>5</v>
      </c>
      <c r="G13" t="s">
        <v>6</v>
      </c>
      <c r="J13" t="s">
        <v>0</v>
      </c>
      <c r="K13" t="s">
        <v>1</v>
      </c>
      <c r="L13" t="s">
        <v>3</v>
      </c>
      <c r="M13" t="s">
        <v>4</v>
      </c>
      <c r="N13" t="s">
        <v>5</v>
      </c>
      <c r="O13" t="s">
        <v>6</v>
      </c>
    </row>
    <row r="14" spans="1:16" x14ac:dyDescent="0.25">
      <c r="A14" t="s">
        <v>7</v>
      </c>
      <c r="B14">
        <v>1.0842750954333799E-2</v>
      </c>
      <c r="C14">
        <v>1.09084152859295E-2</v>
      </c>
      <c r="D14">
        <v>9.9099245556324295E-3</v>
      </c>
      <c r="E14">
        <v>9.5601337241708693E-3</v>
      </c>
      <c r="F14">
        <v>1.0802813579855E-2</v>
      </c>
      <c r="G14">
        <v>9.0019442747041895E-3</v>
      </c>
      <c r="I14">
        <v>1</v>
      </c>
      <c r="J14">
        <v>0.100000000002183</v>
      </c>
      <c r="K14">
        <v>0.13999999999941801</v>
      </c>
      <c r="L14">
        <v>3.25</v>
      </c>
      <c r="M14">
        <v>0</v>
      </c>
      <c r="N14">
        <v>6.9999999999709003E-2</v>
      </c>
      <c r="O14">
        <v>3.8199999999997098</v>
      </c>
    </row>
    <row r="15" spans="1:16" x14ac:dyDescent="0.25">
      <c r="A15" t="s">
        <v>8</v>
      </c>
      <c r="B15">
        <v>0.17981940133528601</v>
      </c>
      <c r="C15">
        <v>0.180189936509011</v>
      </c>
      <c r="D15">
        <v>0.176033358788935</v>
      </c>
      <c r="E15">
        <v>0.16991861892221499</v>
      </c>
      <c r="F15">
        <v>0.17938372384101101</v>
      </c>
      <c r="G15">
        <v>0.16622463494369</v>
      </c>
    </row>
    <row r="16" spans="1:16" x14ac:dyDescent="0.25">
      <c r="A16" t="s">
        <v>9</v>
      </c>
      <c r="B16">
        <v>0.38617387467259601</v>
      </c>
      <c r="C16">
        <v>0.38340892717400099</v>
      </c>
      <c r="D16">
        <v>0.344987356141638</v>
      </c>
      <c r="E16">
        <v>0.34859918570350701</v>
      </c>
      <c r="F16">
        <v>0.38264162158033099</v>
      </c>
      <c r="G16">
        <v>0.33956598786626202</v>
      </c>
    </row>
    <row r="17" spans="1:15" x14ac:dyDescent="0.25">
      <c r="A17" t="s">
        <v>10</v>
      </c>
      <c r="B17">
        <v>0.94747590153558503</v>
      </c>
      <c r="C17">
        <v>0.95317938034512195</v>
      </c>
      <c r="D17">
        <v>0.86827912351140701</v>
      </c>
      <c r="E17">
        <v>0.83539354158979995</v>
      </c>
      <c r="F17">
        <v>0.94395239951839605</v>
      </c>
      <c r="G17">
        <v>0.78628900459409801</v>
      </c>
    </row>
    <row r="19" spans="1:15" x14ac:dyDescent="0.25">
      <c r="B19" t="s">
        <v>0</v>
      </c>
      <c r="C19" t="s">
        <v>1</v>
      </c>
      <c r="D19" t="s">
        <v>3</v>
      </c>
      <c r="E19" t="s">
        <v>4</v>
      </c>
      <c r="F19" t="s">
        <v>5</v>
      </c>
      <c r="G19" t="s">
        <v>6</v>
      </c>
      <c r="J19" t="s">
        <v>0</v>
      </c>
      <c r="K19" t="s">
        <v>1</v>
      </c>
      <c r="L19" t="s">
        <v>3</v>
      </c>
      <c r="M19" t="s">
        <v>4</v>
      </c>
      <c r="N19" t="s">
        <v>5</v>
      </c>
      <c r="O19" t="s">
        <v>6</v>
      </c>
    </row>
    <row r="20" spans="1:15" x14ac:dyDescent="0.25">
      <c r="A20" t="s">
        <v>7</v>
      </c>
      <c r="B20">
        <v>7.8081273962780197E-3</v>
      </c>
      <c r="C20">
        <v>1.11831238540654E-2</v>
      </c>
      <c r="D20">
        <v>8.76980310500638E-3</v>
      </c>
      <c r="E20">
        <v>7.2839018527337696E-3</v>
      </c>
      <c r="F20">
        <v>7.7163709723725299E-3</v>
      </c>
      <c r="G20">
        <v>7.7390703904010802E-3</v>
      </c>
      <c r="I20">
        <v>1</v>
      </c>
      <c r="J20">
        <v>0.33000000000174601</v>
      </c>
      <c r="K20">
        <v>0.15999999999985401</v>
      </c>
      <c r="L20">
        <v>3.4500000000007298</v>
      </c>
      <c r="M20">
        <v>0</v>
      </c>
      <c r="N20">
        <v>6.9999999999709003E-2</v>
      </c>
      <c r="O20">
        <v>2.5</v>
      </c>
    </row>
    <row r="21" spans="1:15" x14ac:dyDescent="0.25">
      <c r="A21" t="s">
        <v>8</v>
      </c>
      <c r="B21">
        <v>0.15367394095789</v>
      </c>
      <c r="C21">
        <v>0.17554973766689599</v>
      </c>
      <c r="D21">
        <v>0.15990807401794599</v>
      </c>
      <c r="E21">
        <v>0.143112445993757</v>
      </c>
      <c r="F21">
        <v>0.15064552543812801</v>
      </c>
      <c r="G21">
        <v>0.14345431039439699</v>
      </c>
    </row>
    <row r="22" spans="1:15" x14ac:dyDescent="0.25">
      <c r="A22" t="s">
        <v>9</v>
      </c>
      <c r="B22">
        <v>0.462099711326589</v>
      </c>
      <c r="C22">
        <v>0.51550167458249896</v>
      </c>
      <c r="D22">
        <v>0.75489484472235002</v>
      </c>
      <c r="E22">
        <v>0.493281684153555</v>
      </c>
      <c r="F22">
        <v>0.48897065202831502</v>
      </c>
      <c r="G22">
        <v>0.72947570582563903</v>
      </c>
    </row>
    <row r="23" spans="1:15" x14ac:dyDescent="0.25">
      <c r="A23" t="s">
        <v>10</v>
      </c>
      <c r="B23">
        <v>0.72884043174402302</v>
      </c>
      <c r="C23">
        <v>1.04419930496613</v>
      </c>
      <c r="D23">
        <v>0.82438954377586604</v>
      </c>
      <c r="E23">
        <v>0.68219872295157102</v>
      </c>
      <c r="F23">
        <v>0.72021476310203103</v>
      </c>
      <c r="G23">
        <v>0.72742102471089398</v>
      </c>
    </row>
    <row r="25" spans="1:15" x14ac:dyDescent="0.25">
      <c r="B25" t="s">
        <v>0</v>
      </c>
      <c r="C25" t="s">
        <v>1</v>
      </c>
      <c r="D25" t="s">
        <v>3</v>
      </c>
      <c r="E25" t="s">
        <v>4</v>
      </c>
      <c r="F25" t="s">
        <v>5</v>
      </c>
      <c r="G25" t="s">
        <v>6</v>
      </c>
      <c r="J25" t="s">
        <v>0</v>
      </c>
      <c r="K25" t="s">
        <v>1</v>
      </c>
      <c r="L25" t="s">
        <v>3</v>
      </c>
      <c r="M25" t="s">
        <v>4</v>
      </c>
      <c r="N25" t="s">
        <v>5</v>
      </c>
      <c r="O25" t="s">
        <v>6</v>
      </c>
    </row>
    <row r="26" spans="1:15" x14ac:dyDescent="0.25">
      <c r="A26" t="s">
        <v>7</v>
      </c>
      <c r="B26">
        <v>1.71890334067566E-2</v>
      </c>
      <c r="C26">
        <v>1.7195256494323501E-2</v>
      </c>
      <c r="D26">
        <v>1.6826680007308199E-2</v>
      </c>
      <c r="E26">
        <v>1.6184995467215801E-2</v>
      </c>
      <c r="F26">
        <v>1.7190782514460001E-2</v>
      </c>
      <c r="G26">
        <v>1.8664599638217701E-2</v>
      </c>
      <c r="I26">
        <v>1</v>
      </c>
      <c r="J26">
        <v>9.9999999998544795E-2</v>
      </c>
      <c r="K26">
        <v>9.0000000000145505E-2</v>
      </c>
      <c r="L26">
        <v>3.9500000000007298</v>
      </c>
      <c r="M26">
        <v>0</v>
      </c>
      <c r="N26">
        <v>6.00000000013097E-2</v>
      </c>
      <c r="O26">
        <v>2.9499999999970901</v>
      </c>
    </row>
    <row r="27" spans="1:15" x14ac:dyDescent="0.25">
      <c r="A27" t="s">
        <v>8</v>
      </c>
      <c r="B27">
        <v>0.30490033493722701</v>
      </c>
      <c r="C27">
        <v>0.30501984460233</v>
      </c>
      <c r="D27">
        <v>0.31717312643016699</v>
      </c>
      <c r="E27">
        <v>0.29933501405315499</v>
      </c>
      <c r="F27">
        <v>0.30498238907076902</v>
      </c>
      <c r="G27">
        <v>0.32783225766901403</v>
      </c>
    </row>
    <row r="28" spans="1:15" x14ac:dyDescent="0.25">
      <c r="A28" t="s">
        <v>9</v>
      </c>
      <c r="B28">
        <v>0.81455985630985395</v>
      </c>
      <c r="C28">
        <v>0.81552406050453496</v>
      </c>
      <c r="D28">
        <v>0.94615149512117602</v>
      </c>
      <c r="E28">
        <v>0.84715268744877403</v>
      </c>
      <c r="F28">
        <v>0.81532171549201504</v>
      </c>
      <c r="G28">
        <v>0.89228569880229003</v>
      </c>
    </row>
    <row r="29" spans="1:15" x14ac:dyDescent="0.25">
      <c r="A29" t="s">
        <v>10</v>
      </c>
      <c r="B29">
        <v>1.06148807695237</v>
      </c>
      <c r="C29">
        <v>1.0619007805543801</v>
      </c>
      <c r="D29">
        <v>1.04635347509868</v>
      </c>
      <c r="E29">
        <v>1.0022119785944099</v>
      </c>
      <c r="F29">
        <v>1.0616222470501799</v>
      </c>
      <c r="G29">
        <v>1.1609292629685899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Análise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2020-08-18T20:17:14Z</dcterms:modified>
</cp:coreProperties>
</file>