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airp\Documents\GitHub\fuzzy-ts-opt\fuzzy-ts-opt\Results\"/>
    </mc:Choice>
  </mc:AlternateContent>
  <xr:revisionPtr revIDLastSave="0" documentId="13_ncr:1_{FA2A5716-10E0-4983-AC81-A4F4196D1653}" xr6:coauthVersionLast="45" xr6:coauthVersionMax="45" xr10:uidLastSave="{00000000-0000-0000-0000-000000000000}"/>
  <bookViews>
    <workbookView xWindow="1035" yWindow="-120" windowWidth="19575" windowHeight="11760" xr2:uid="{00000000-000D-0000-FFFF-FFFF00000000}"/>
  </bookViews>
  <sheets>
    <sheet name="Tabelas finalizads" sheetId="1" r:id="rId1"/>
    <sheet name="Comparação" sheetId="2" r:id="rId2"/>
    <sheet name="Normaliza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24" i="1" s="1"/>
  <c r="I43" i="3"/>
  <c r="J43" i="3"/>
  <c r="K43" i="3"/>
  <c r="H43" i="3"/>
  <c r="L5" i="1"/>
  <c r="L26" i="1" s="1"/>
  <c r="M5" i="1"/>
  <c r="M26" i="1" s="1"/>
  <c r="N5" i="1"/>
  <c r="N26" i="1" s="1"/>
  <c r="L6" i="1"/>
  <c r="L27" i="1" s="1"/>
  <c r="M6" i="1"/>
  <c r="M27" i="1" s="1"/>
  <c r="N6" i="1"/>
  <c r="N27" i="1" s="1"/>
  <c r="L7" i="1"/>
  <c r="L28" i="1" s="1"/>
  <c r="M7" i="1"/>
  <c r="M28" i="1" s="1"/>
  <c r="N7" i="1"/>
  <c r="N28" i="1" s="1"/>
  <c r="L8" i="1"/>
  <c r="L29" i="1" s="1"/>
  <c r="M8" i="1"/>
  <c r="M29" i="1" s="1"/>
  <c r="N8" i="1"/>
  <c r="N29" i="1" s="1"/>
  <c r="L9" i="1"/>
  <c r="L30" i="1" s="1"/>
  <c r="M9" i="1"/>
  <c r="M30" i="1" s="1"/>
  <c r="N9" i="1"/>
  <c r="N30" i="1" s="1"/>
  <c r="L10" i="1"/>
  <c r="L31" i="1" s="1"/>
  <c r="M10" i="1"/>
  <c r="M31" i="1" s="1"/>
  <c r="N10" i="1"/>
  <c r="N31" i="1" s="1"/>
  <c r="L11" i="1"/>
  <c r="L32" i="1" s="1"/>
  <c r="M11" i="1"/>
  <c r="M32" i="1" s="1"/>
  <c r="N11" i="1"/>
  <c r="N32" i="1" s="1"/>
  <c r="L12" i="1"/>
  <c r="L33" i="1" s="1"/>
  <c r="M12" i="1"/>
  <c r="M33" i="1" s="1"/>
  <c r="N12" i="1"/>
  <c r="N33" i="1" s="1"/>
  <c r="L13" i="1"/>
  <c r="L34" i="1" s="1"/>
  <c r="M13" i="1"/>
  <c r="M34" i="1" s="1"/>
  <c r="N13" i="1"/>
  <c r="N34" i="1" s="1"/>
  <c r="L14" i="1"/>
  <c r="L35" i="1" s="1"/>
  <c r="M14" i="1"/>
  <c r="M35" i="1" s="1"/>
  <c r="N14" i="1"/>
  <c r="N35" i="1" s="1"/>
  <c r="L15" i="1"/>
  <c r="L36" i="1" s="1"/>
  <c r="M15" i="1"/>
  <c r="M36" i="1" s="1"/>
  <c r="N15" i="1"/>
  <c r="N36" i="1" s="1"/>
  <c r="L16" i="1"/>
  <c r="L37" i="1" s="1"/>
  <c r="M16" i="1"/>
  <c r="M37" i="1" s="1"/>
  <c r="N16" i="1"/>
  <c r="N37" i="1" s="1"/>
  <c r="L17" i="1"/>
  <c r="L38" i="1" s="1"/>
  <c r="M17" i="1"/>
  <c r="M38" i="1" s="1"/>
  <c r="N17" i="1"/>
  <c r="N38" i="1" s="1"/>
  <c r="K6" i="1"/>
  <c r="K27" i="1" s="1"/>
  <c r="K7" i="1"/>
  <c r="K28" i="1" s="1"/>
  <c r="K8" i="1"/>
  <c r="K29" i="1" s="1"/>
  <c r="K9" i="1"/>
  <c r="K30" i="1" s="1"/>
  <c r="K10" i="1"/>
  <c r="K31" i="1" s="1"/>
  <c r="K11" i="1"/>
  <c r="K32" i="1" s="1"/>
  <c r="K12" i="1"/>
  <c r="K33" i="1" s="1"/>
  <c r="K13" i="1"/>
  <c r="K34" i="1" s="1"/>
  <c r="K14" i="1"/>
  <c r="K35" i="1" s="1"/>
  <c r="K15" i="1"/>
  <c r="K36" i="1" s="1"/>
  <c r="K16" i="1"/>
  <c r="K37" i="1" s="1"/>
  <c r="K17" i="1"/>
  <c r="K38" i="1" s="1"/>
  <c r="K4" i="1"/>
  <c r="K25" i="1" s="1"/>
  <c r="L4" i="1"/>
  <c r="L25" i="1" s="1"/>
  <c r="M4" i="1"/>
  <c r="M25" i="1" s="1"/>
  <c r="N4" i="1"/>
  <c r="N25" i="1" s="1"/>
  <c r="K5" i="1"/>
  <c r="K26" i="1" s="1"/>
  <c r="L3" i="1"/>
  <c r="M3" i="1"/>
  <c r="N3" i="1"/>
  <c r="N24" i="1" s="1"/>
  <c r="H36" i="3"/>
  <c r="I36" i="3"/>
  <c r="J36" i="3"/>
  <c r="K36" i="3"/>
  <c r="H37" i="3"/>
  <c r="I37" i="3"/>
  <c r="I42" i="3" s="1"/>
  <c r="J37" i="3"/>
  <c r="K37" i="3"/>
  <c r="I35" i="3"/>
  <c r="J35" i="3"/>
  <c r="J41" i="3" s="1"/>
  <c r="K35" i="3"/>
  <c r="H35" i="3"/>
  <c r="K3" i="3"/>
  <c r="K4" i="3"/>
  <c r="K5" i="3"/>
  <c r="H3" i="3"/>
  <c r="K29" i="3"/>
  <c r="J29" i="3"/>
  <c r="I29" i="3"/>
  <c r="K28" i="3"/>
  <c r="J28" i="3"/>
  <c r="I28" i="3"/>
  <c r="K27" i="3"/>
  <c r="J27" i="3"/>
  <c r="I27" i="3"/>
  <c r="K21" i="3"/>
  <c r="J21" i="3"/>
  <c r="I21" i="3"/>
  <c r="K20" i="3"/>
  <c r="J20" i="3"/>
  <c r="I20" i="3"/>
  <c r="K19" i="3"/>
  <c r="J19" i="3"/>
  <c r="I19" i="3"/>
  <c r="K13" i="3"/>
  <c r="J13" i="3"/>
  <c r="I13" i="3"/>
  <c r="K12" i="3"/>
  <c r="J12" i="3"/>
  <c r="I12" i="3"/>
  <c r="K11" i="3"/>
  <c r="J11" i="3"/>
  <c r="I11" i="3"/>
  <c r="J5" i="3"/>
  <c r="I5" i="3"/>
  <c r="J4" i="3"/>
  <c r="I4" i="3"/>
  <c r="J3" i="3"/>
  <c r="I3" i="3"/>
  <c r="H4" i="3"/>
  <c r="H5" i="3"/>
  <c r="H11" i="3"/>
  <c r="H12" i="3"/>
  <c r="H13" i="3"/>
  <c r="H19" i="3"/>
  <c r="H20" i="3"/>
  <c r="H21" i="3"/>
  <c r="H27" i="3"/>
  <c r="H28" i="3"/>
  <c r="H29" i="3"/>
  <c r="M19" i="1" l="1"/>
  <c r="K40" i="1"/>
  <c r="L19" i="1"/>
  <c r="N18" i="1"/>
  <c r="N20" i="1" s="1"/>
  <c r="M24" i="1"/>
  <c r="M40" i="1" s="1"/>
  <c r="N19" i="1"/>
  <c r="L24" i="1"/>
  <c r="L40" i="1" s="1"/>
  <c r="N40" i="1"/>
  <c r="K39" i="1"/>
  <c r="K41" i="1" s="1"/>
  <c r="N39" i="1"/>
  <c r="M18" i="1"/>
  <c r="M20" i="1" s="1"/>
  <c r="L18" i="1"/>
  <c r="L20" i="1" s="1"/>
  <c r="K19" i="1"/>
  <c r="K18" i="1"/>
  <c r="H41" i="3"/>
  <c r="K42" i="3"/>
  <c r="J42" i="3"/>
  <c r="H42" i="3"/>
  <c r="I41" i="3"/>
  <c r="K41" i="3"/>
  <c r="N41" i="1" l="1"/>
  <c r="M39" i="1"/>
  <c r="M41" i="1" s="1"/>
  <c r="L39" i="1"/>
  <c r="L41" i="1" s="1"/>
  <c r="K20" i="1"/>
</calcChain>
</file>

<file path=xl/sharedStrings.xml><?xml version="1.0" encoding="utf-8"?>
<sst xmlns="http://schemas.openxmlformats.org/spreadsheetml/2006/main" count="271" uniqueCount="38">
  <si>
    <t>MSE</t>
  </si>
  <si>
    <t>MAPE</t>
  </si>
  <si>
    <t>Fuzzy</t>
  </si>
  <si>
    <t>ARIMA</t>
  </si>
  <si>
    <t>ETS</t>
  </si>
  <si>
    <t>POPAZ</t>
  </si>
  <si>
    <t>PIBBV</t>
  </si>
  <si>
    <t xml:space="preserve">NRMSE </t>
  </si>
  <si>
    <t>fuzzy</t>
  </si>
  <si>
    <t>arima</t>
  </si>
  <si>
    <t>ets</t>
  </si>
  <si>
    <t>ann</t>
  </si>
  <si>
    <t>NRMSE</t>
  </si>
  <si>
    <t>POPAZ-75</t>
  </si>
  <si>
    <t>POPAZ-80</t>
  </si>
  <si>
    <t>PIBBV-80</t>
  </si>
  <si>
    <t>PIBBV-75</t>
  </si>
  <si>
    <t>IGPOG-75</t>
  </si>
  <si>
    <t>IGPOG-80</t>
  </si>
  <si>
    <t>IPCAB-75</t>
  </si>
  <si>
    <t>IPCAB-80</t>
  </si>
  <si>
    <t>IDHBR-75</t>
  </si>
  <si>
    <t>IDHBR-80</t>
  </si>
  <si>
    <t>NA</t>
  </si>
  <si>
    <t>média</t>
  </si>
  <si>
    <t>dp</t>
  </si>
  <si>
    <t>cv (%)</t>
  </si>
  <si>
    <t>IGPOG</t>
  </si>
  <si>
    <t>IDHBR</t>
  </si>
  <si>
    <t>PIBPC-75</t>
  </si>
  <si>
    <t xml:space="preserve"> PIBPC</t>
  </si>
  <si>
    <t>RNA</t>
  </si>
  <si>
    <t>Série Temporal</t>
  </si>
  <si>
    <t>Métrica</t>
  </si>
  <si>
    <t>Média</t>
  </si>
  <si>
    <t>DP</t>
  </si>
  <si>
    <t>CV (%)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</si>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</sst>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9" formatCode="0.000"/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7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tabSelected="1" topLeftCell="A4" workbookViewId="0">
      <selection activeCell="I23" sqref="I23:N41"/>
    </sheetView>
  </sheetViews>
  <sheetFormatPr defaultRowHeight="15" x14ac:dyDescent="0.25"/>
  <cols>
    <col min="1" max="1" width="9.140625" style="3"/>
    <col min="2" max="2" width="14.5703125" style="1" bestFit="1" customWidth="1"/>
    <col min="3" max="3" width="10.7109375" style="1" customWidth="1"/>
    <col min="4" max="4" width="9.85546875" style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9.140625" style="3"/>
    <col min="9" max="9" width="13.42578125" style="1" customWidth="1"/>
    <col min="10" max="10" width="9.140625" style="1"/>
    <col min="11" max="13" width="12.5703125" style="1" bestFit="1" customWidth="1"/>
    <col min="14" max="14" width="11.5703125" style="1" bestFit="1" customWidth="1"/>
    <col min="15" max="15" width="9.140625" style="3"/>
    <col min="16" max="16384" width="9.140625" style="1"/>
  </cols>
  <sheetData>
    <row r="2" spans="2:14" x14ac:dyDescent="0.25">
      <c r="B2" s="5" t="s">
        <v>32</v>
      </c>
      <c r="C2" s="5" t="s">
        <v>33</v>
      </c>
      <c r="D2" s="5" t="s">
        <v>2</v>
      </c>
      <c r="E2" s="5" t="s">
        <v>3</v>
      </c>
      <c r="F2" s="5" t="s">
        <v>4</v>
      </c>
      <c r="G2" s="5" t="s">
        <v>31</v>
      </c>
      <c r="H2" s="6"/>
      <c r="I2" s="7" t="s">
        <v>32</v>
      </c>
      <c r="J2" s="7" t="s">
        <v>33</v>
      </c>
      <c r="K2" s="7" t="s">
        <v>2</v>
      </c>
      <c r="L2" s="7" t="s">
        <v>3</v>
      </c>
      <c r="M2" s="7" t="s">
        <v>4</v>
      </c>
      <c r="N2" s="7" t="s">
        <v>31</v>
      </c>
    </row>
    <row r="3" spans="2:14" x14ac:dyDescent="0.25">
      <c r="B3" s="8"/>
      <c r="C3" s="2" t="s">
        <v>0</v>
      </c>
      <c r="D3" s="27">
        <v>1482.340060812</v>
      </c>
      <c r="E3" s="27">
        <v>851.10458623399995</v>
      </c>
      <c r="F3" s="27">
        <v>8530.9609408199995</v>
      </c>
      <c r="G3" s="27">
        <v>3084.1653035929999</v>
      </c>
      <c r="I3" s="31" t="s">
        <v>5</v>
      </c>
      <c r="J3" s="2" t="s">
        <v>0</v>
      </c>
      <c r="K3" s="26">
        <f>(D3-MIN($D3:$G3))/(MAX($D3:$G3)-MIN($D3:$G3))</f>
        <v>8.2193656421849615E-2</v>
      </c>
      <c r="L3" s="26">
        <f t="shared" ref="L3:N3" si="0">(E3-MIN($D3:$G3))/(MAX($D3:$G3)-MIN($D3:$G3))</f>
        <v>0</v>
      </c>
      <c r="M3" s="26">
        <f t="shared" si="0"/>
        <v>1</v>
      </c>
      <c r="N3" s="26">
        <f t="shared" si="0"/>
        <v>0.29076855272501745</v>
      </c>
    </row>
    <row r="4" spans="2:14" x14ac:dyDescent="0.25">
      <c r="B4" s="9" t="s">
        <v>5</v>
      </c>
      <c r="C4" s="3" t="s">
        <v>1</v>
      </c>
      <c r="D4" s="11">
        <v>4.4184760000000002E-3</v>
      </c>
      <c r="E4" s="11">
        <v>3.3633180000000001E-3</v>
      </c>
      <c r="F4" s="11">
        <v>1.147976E-2</v>
      </c>
      <c r="G4" s="11">
        <v>6.6392619999999999E-3</v>
      </c>
      <c r="I4" s="30"/>
      <c r="J4" s="3" t="s">
        <v>1</v>
      </c>
      <c r="K4" s="28">
        <f t="shared" ref="K4:K17" si="1">(D4-MIN($D4:$G4))/(MAX($D4:$G4)-MIN($D4:$G4))</f>
        <v>0.13000253066553055</v>
      </c>
      <c r="L4" s="28">
        <f t="shared" ref="L4:L17" si="2">(E4-MIN($D4:$G4))/(MAX($D4:$G4)-MIN($D4:$G4))</f>
        <v>0</v>
      </c>
      <c r="M4" s="28">
        <f t="shared" ref="M4:M17" si="3">(F4-MIN($D4:$G4))/(MAX($D4:$G4)-MIN($D4:$G4))</f>
        <v>1</v>
      </c>
      <c r="N4" s="28">
        <f t="shared" ref="N4:N17" si="4">(G4-MIN($D4:$G4))/(MAX($D4:$G4)-MIN($D4:$G4))</f>
        <v>0.40361823567518867</v>
      </c>
    </row>
    <row r="5" spans="2:14" x14ac:dyDescent="0.25">
      <c r="B5" s="10"/>
      <c r="C5" s="10" t="s">
        <v>7</v>
      </c>
      <c r="D5" s="25">
        <v>0.38900816799999999</v>
      </c>
      <c r="E5" s="25">
        <v>0.29476523700000001</v>
      </c>
      <c r="F5" s="25">
        <v>0.93321942999999996</v>
      </c>
      <c r="G5" s="25">
        <v>0.50187852700000002</v>
      </c>
      <c r="I5" s="32"/>
      <c r="J5" s="10" t="s">
        <v>7</v>
      </c>
      <c r="K5" s="29">
        <f t="shared" si="1"/>
        <v>0.14761110825690824</v>
      </c>
      <c r="L5" s="29">
        <f t="shared" si="2"/>
        <v>0</v>
      </c>
      <c r="M5" s="29">
        <f t="shared" si="3"/>
        <v>1</v>
      </c>
      <c r="N5" s="29">
        <f t="shared" si="4"/>
        <v>0.32439804181848331</v>
      </c>
    </row>
    <row r="6" spans="2:14" x14ac:dyDescent="0.25">
      <c r="B6" s="8"/>
      <c r="C6" s="2" t="s">
        <v>0</v>
      </c>
      <c r="D6" s="24">
        <v>1.2229572</v>
      </c>
      <c r="E6" s="24">
        <v>3.2845518</v>
      </c>
      <c r="F6" s="24">
        <v>1.1234119</v>
      </c>
      <c r="G6" s="24">
        <v>2.5039400999999999</v>
      </c>
      <c r="I6" s="31" t="s">
        <v>6</v>
      </c>
      <c r="J6" s="3" t="s">
        <v>0</v>
      </c>
      <c r="K6" s="28">
        <f t="shared" si="1"/>
        <v>4.6061478944514393E-2</v>
      </c>
      <c r="L6" s="28">
        <f t="shared" si="2"/>
        <v>1</v>
      </c>
      <c r="M6" s="28">
        <f t="shared" si="3"/>
        <v>0</v>
      </c>
      <c r="N6" s="28">
        <f t="shared" si="4"/>
        <v>0.63879631300130069</v>
      </c>
    </row>
    <row r="7" spans="2:14" x14ac:dyDescent="0.25">
      <c r="B7" s="18" t="s">
        <v>6</v>
      </c>
      <c r="C7" s="3" t="s">
        <v>1</v>
      </c>
      <c r="D7" s="11">
        <v>1.2043033000000001</v>
      </c>
      <c r="E7" s="11">
        <v>1.4101241</v>
      </c>
      <c r="F7" s="11">
        <v>1.0399676</v>
      </c>
      <c r="G7" s="11">
        <v>1.2300966</v>
      </c>
      <c r="I7" s="30"/>
      <c r="J7" s="3" t="s">
        <v>1</v>
      </c>
      <c r="K7" s="28">
        <f t="shared" si="1"/>
        <v>0.44396275629362197</v>
      </c>
      <c r="L7" s="28">
        <f t="shared" si="2"/>
        <v>1</v>
      </c>
      <c r="M7" s="28">
        <f t="shared" si="3"/>
        <v>0</v>
      </c>
      <c r="N7" s="28">
        <f t="shared" si="4"/>
        <v>0.51364490424995912</v>
      </c>
    </row>
    <row r="8" spans="2:14" x14ac:dyDescent="0.25">
      <c r="B8" s="10"/>
      <c r="C8" s="10" t="s">
        <v>7</v>
      </c>
      <c r="D8" s="25">
        <v>0.48064810000000002</v>
      </c>
      <c r="E8" s="25">
        <v>0.78769789999999995</v>
      </c>
      <c r="F8" s="25">
        <v>0.46067130000000001</v>
      </c>
      <c r="G8" s="25">
        <v>0.60842339999999995</v>
      </c>
      <c r="I8" s="32"/>
      <c r="J8" s="9" t="s">
        <v>7</v>
      </c>
      <c r="K8" s="28">
        <f t="shared" si="1"/>
        <v>6.1086162410030315E-2</v>
      </c>
      <c r="L8" s="28">
        <f t="shared" si="2"/>
        <v>1</v>
      </c>
      <c r="M8" s="28">
        <f t="shared" si="3"/>
        <v>0</v>
      </c>
      <c r="N8" s="28">
        <f t="shared" si="4"/>
        <v>0.45180453210839722</v>
      </c>
    </row>
    <row r="9" spans="2:14" x14ac:dyDescent="0.25">
      <c r="B9" s="8"/>
      <c r="C9" s="2" t="s">
        <v>0</v>
      </c>
      <c r="D9" s="26">
        <v>373.58726920999999</v>
      </c>
      <c r="E9" s="26">
        <v>400.17674979999998</v>
      </c>
      <c r="F9" s="26">
        <v>465.57952799999998</v>
      </c>
      <c r="G9" s="26">
        <v>1874.60614381</v>
      </c>
      <c r="I9" s="31" t="s">
        <v>27</v>
      </c>
      <c r="J9" s="2" t="s">
        <v>0</v>
      </c>
      <c r="K9" s="26">
        <f t="shared" si="1"/>
        <v>0</v>
      </c>
      <c r="L9" s="26">
        <f t="shared" si="2"/>
        <v>1.7714287967954906E-2</v>
      </c>
      <c r="M9" s="26">
        <f t="shared" si="3"/>
        <v>6.1286543658229886E-2</v>
      </c>
      <c r="N9" s="26">
        <f t="shared" si="4"/>
        <v>1</v>
      </c>
    </row>
    <row r="10" spans="2:14" x14ac:dyDescent="0.25">
      <c r="B10" s="18" t="s">
        <v>27</v>
      </c>
      <c r="C10" s="3" t="s">
        <v>1</v>
      </c>
      <c r="D10" s="11">
        <v>2.4057559999999999E-2</v>
      </c>
      <c r="E10" s="11">
        <v>2.6459199999999999E-2</v>
      </c>
      <c r="F10" s="11">
        <v>2.6058100000000001E-2</v>
      </c>
      <c r="G10" s="11">
        <v>5.9627439999999997E-2</v>
      </c>
      <c r="I10" s="30"/>
      <c r="J10" s="3" t="s">
        <v>1</v>
      </c>
      <c r="K10" s="28">
        <f t="shared" si="1"/>
        <v>0</v>
      </c>
      <c r="L10" s="28">
        <f t="shared" si="2"/>
        <v>6.7518923313769963E-2</v>
      </c>
      <c r="M10" s="28">
        <f t="shared" si="3"/>
        <v>5.6242528791213303E-2</v>
      </c>
      <c r="N10" s="28">
        <f t="shared" si="4"/>
        <v>1</v>
      </c>
    </row>
    <row r="11" spans="2:14" x14ac:dyDescent="0.25">
      <c r="B11" s="10"/>
      <c r="C11" s="10" t="s">
        <v>7</v>
      </c>
      <c r="D11" s="25">
        <v>0.32357158000000003</v>
      </c>
      <c r="E11" s="25">
        <v>0.33488849999999998</v>
      </c>
      <c r="F11" s="25">
        <v>0.36121959999999997</v>
      </c>
      <c r="G11" s="25">
        <v>0.66166586000000005</v>
      </c>
      <c r="I11" s="32"/>
      <c r="J11" s="10" t="s">
        <v>7</v>
      </c>
      <c r="K11" s="29">
        <f t="shared" si="1"/>
        <v>0</v>
      </c>
      <c r="L11" s="29">
        <f t="shared" si="2"/>
        <v>3.3472675136651087E-2</v>
      </c>
      <c r="M11" s="29">
        <f t="shared" si="3"/>
        <v>0.11135361414573458</v>
      </c>
      <c r="N11" s="29">
        <f t="shared" si="4"/>
        <v>1</v>
      </c>
    </row>
    <row r="12" spans="2:14" x14ac:dyDescent="0.25">
      <c r="B12" s="8"/>
      <c r="C12" s="2" t="s">
        <v>0</v>
      </c>
      <c r="D12" s="24">
        <v>1.791621E-3</v>
      </c>
      <c r="E12" s="24">
        <v>3.2008929999999998E-3</v>
      </c>
      <c r="F12" s="24">
        <v>6.8562909999999996E-3</v>
      </c>
      <c r="G12" s="24">
        <v>1.7700009999999999E-2</v>
      </c>
      <c r="I12" s="31" t="s">
        <v>28</v>
      </c>
      <c r="J12" s="3" t="s">
        <v>0</v>
      </c>
      <c r="K12" s="28">
        <f t="shared" si="1"/>
        <v>0</v>
      </c>
      <c r="L12" s="28">
        <f t="shared" si="2"/>
        <v>8.8586719874652289E-2</v>
      </c>
      <c r="M12" s="28">
        <f t="shared" si="3"/>
        <v>0.31836473196626008</v>
      </c>
      <c r="N12" s="28">
        <f t="shared" si="4"/>
        <v>1</v>
      </c>
    </row>
    <row r="13" spans="2:14" x14ac:dyDescent="0.25">
      <c r="B13" s="18" t="s">
        <v>28</v>
      </c>
      <c r="C13" s="3" t="s">
        <v>1</v>
      </c>
      <c r="D13" s="11">
        <v>6.5852249000000002E-2</v>
      </c>
      <c r="E13" s="11">
        <v>8.3061072E-2</v>
      </c>
      <c r="F13" s="11">
        <v>0.14141957399999999</v>
      </c>
      <c r="G13" s="11">
        <v>0.23631340000000001</v>
      </c>
      <c r="I13" s="30"/>
      <c r="J13" s="3" t="s">
        <v>1</v>
      </c>
      <c r="K13" s="28">
        <f t="shared" si="1"/>
        <v>0</v>
      </c>
      <c r="L13" s="28">
        <f t="shared" si="2"/>
        <v>0.1009545160234193</v>
      </c>
      <c r="M13" s="28">
        <f t="shared" si="3"/>
        <v>0.44331112723743127</v>
      </c>
      <c r="N13" s="28">
        <f t="shared" si="4"/>
        <v>1</v>
      </c>
    </row>
    <row r="14" spans="2:14" x14ac:dyDescent="0.25">
      <c r="B14" s="10"/>
      <c r="C14" s="10" t="s">
        <v>7</v>
      </c>
      <c r="D14" s="25">
        <v>0.70465490200000003</v>
      </c>
      <c r="E14" s="25">
        <v>0.94186556099999996</v>
      </c>
      <c r="F14" s="25">
        <v>1.3784721289999999</v>
      </c>
      <c r="G14" s="25">
        <v>1.8083999100000001</v>
      </c>
      <c r="I14" s="32"/>
      <c r="J14" s="9" t="s">
        <v>7</v>
      </c>
      <c r="K14" s="28">
        <f t="shared" si="1"/>
        <v>0</v>
      </c>
      <c r="L14" s="28">
        <f t="shared" si="2"/>
        <v>0.21491436634429598</v>
      </c>
      <c r="M14" s="28">
        <f t="shared" si="3"/>
        <v>0.61048269493056662</v>
      </c>
      <c r="N14" s="28">
        <f t="shared" si="4"/>
        <v>1</v>
      </c>
    </row>
    <row r="15" spans="2:14" x14ac:dyDescent="0.25">
      <c r="B15" s="8"/>
      <c r="C15" s="2" t="s">
        <v>0</v>
      </c>
      <c r="D15" s="24">
        <v>0.12298657</v>
      </c>
      <c r="E15" s="24">
        <v>6.2605629999999995E-2</v>
      </c>
      <c r="F15" s="24">
        <v>0.15809003999999999</v>
      </c>
      <c r="G15" s="24">
        <v>1.086028</v>
      </c>
      <c r="I15" s="31" t="s">
        <v>30</v>
      </c>
      <c r="J15" s="2" t="s">
        <v>0</v>
      </c>
      <c r="K15" s="26">
        <f t="shared" si="1"/>
        <v>5.8999042594701158E-2</v>
      </c>
      <c r="L15" s="26">
        <f t="shared" si="2"/>
        <v>0</v>
      </c>
      <c r="M15" s="26">
        <f t="shared" si="3"/>
        <v>9.3299123410796644E-2</v>
      </c>
      <c r="N15" s="26">
        <f t="shared" si="4"/>
        <v>1</v>
      </c>
    </row>
    <row r="16" spans="2:14" x14ac:dyDescent="0.25">
      <c r="B16" s="18" t="s">
        <v>30</v>
      </c>
      <c r="C16" s="3" t="s">
        <v>1</v>
      </c>
      <c r="D16" s="11">
        <v>2.9499689999999999E-2</v>
      </c>
      <c r="E16" s="11">
        <v>1.603868E-2</v>
      </c>
      <c r="F16" s="11">
        <v>2.735545E-2</v>
      </c>
      <c r="G16" s="11">
        <v>8.7929460000000001E-2</v>
      </c>
      <c r="I16" s="30"/>
      <c r="J16" s="3" t="s">
        <v>1</v>
      </c>
      <c r="K16" s="28">
        <f t="shared" si="1"/>
        <v>0.18724250870556697</v>
      </c>
      <c r="L16" s="28">
        <f t="shared" si="2"/>
        <v>0</v>
      </c>
      <c r="M16" s="28">
        <f t="shared" si="3"/>
        <v>0.15741615266936873</v>
      </c>
      <c r="N16" s="28">
        <f t="shared" si="4"/>
        <v>1</v>
      </c>
    </row>
    <row r="17" spans="2:14" x14ac:dyDescent="0.25">
      <c r="B17" s="10"/>
      <c r="C17" s="10" t="s">
        <v>7</v>
      </c>
      <c r="D17" s="25">
        <v>0.92615506999999997</v>
      </c>
      <c r="E17" s="25">
        <v>0.66078713</v>
      </c>
      <c r="F17" s="25">
        <v>1.05004309</v>
      </c>
      <c r="G17" s="25">
        <v>2.5123767099999998</v>
      </c>
      <c r="I17" s="32"/>
      <c r="J17" s="10" t="s">
        <v>7</v>
      </c>
      <c r="K17" s="29">
        <f t="shared" si="1"/>
        <v>0.14331898540928276</v>
      </c>
      <c r="L17" s="29">
        <f t="shared" si="2"/>
        <v>0</v>
      </c>
      <c r="M17" s="29">
        <f t="shared" si="3"/>
        <v>0.21022799231782241</v>
      </c>
      <c r="N17" s="29">
        <f t="shared" si="4"/>
        <v>1</v>
      </c>
    </row>
    <row r="18" spans="2:14" x14ac:dyDescent="0.25">
      <c r="J18" s="20" t="s">
        <v>34</v>
      </c>
      <c r="K18" s="34">
        <f>AVERAGE(K3:K17)</f>
        <v>8.6698548646800391E-2</v>
      </c>
      <c r="L18" s="34">
        <f t="shared" ref="L18:N18" si="5">AVERAGE(L3:L17)</f>
        <v>0.23487743257738292</v>
      </c>
      <c r="M18" s="34">
        <f t="shared" si="5"/>
        <v>0.33746563394182816</v>
      </c>
      <c r="N18" s="34">
        <f t="shared" si="5"/>
        <v>0.77486870530522312</v>
      </c>
    </row>
    <row r="19" spans="2:14" x14ac:dyDescent="0.25">
      <c r="J19" s="20" t="s">
        <v>35</v>
      </c>
      <c r="K19" s="34">
        <f>_xlfn.STDEV.P(K3:K17)</f>
        <v>0.11393945850989058</v>
      </c>
      <c r="L19" s="34">
        <f t="shared" ref="L19:N19" si="6">_xlfn.STDEV.P(L3:L17)</f>
        <v>0.38667035935683536</v>
      </c>
      <c r="M19" s="34">
        <f t="shared" si="6"/>
        <v>0.37052426260564991</v>
      </c>
      <c r="N19" s="34">
        <f t="shared" si="6"/>
        <v>0.28546857578816187</v>
      </c>
    </row>
    <row r="20" spans="2:14" x14ac:dyDescent="0.25">
      <c r="I20" s="4"/>
      <c r="J20" s="33" t="s">
        <v>36</v>
      </c>
      <c r="K20" s="35">
        <f>(K19/K18)*100</f>
        <v>131.42026053292591</v>
      </c>
      <c r="L20" s="35">
        <f t="shared" ref="L20:N20" si="7">(L19/L18)*100</f>
        <v>164.62644159286893</v>
      </c>
      <c r="M20" s="35">
        <f t="shared" si="7"/>
        <v>109.7961467298683</v>
      </c>
      <c r="N20" s="35">
        <f t="shared" si="7"/>
        <v>36.840896249089703</v>
      </c>
    </row>
    <row r="23" spans="2:14" x14ac:dyDescent="0.25">
      <c r="H23" s="6"/>
      <c r="I23" s="7" t="s">
        <v>37</v>
      </c>
      <c r="J23" s="7" t="s">
        <v>33</v>
      </c>
      <c r="K23" s="7" t="s">
        <v>2</v>
      </c>
      <c r="L23" s="7" t="s">
        <v>3</v>
      </c>
      <c r="M23" s="7" t="s">
        <v>4</v>
      </c>
      <c r="N23" s="7" t="s">
        <v>31</v>
      </c>
    </row>
    <row r="24" spans="2:14" x14ac:dyDescent="0.25">
      <c r="I24" s="8"/>
      <c r="J24" s="2" t="s">
        <v>0</v>
      </c>
      <c r="K24" s="26">
        <f>(K3*(0.8-0.2))+0.2</f>
        <v>0.2493161938531098</v>
      </c>
      <c r="L24" s="26">
        <f>(L3*(0.8-0.2))+0.2</f>
        <v>0.2</v>
      </c>
      <c r="M24" s="26">
        <f>(M3*(0.8-0.2))+0.2</f>
        <v>0.8</v>
      </c>
      <c r="N24" s="26">
        <f>(N3*(0.8-0.2))+0.2</f>
        <v>0.37446113163501049</v>
      </c>
    </row>
    <row r="25" spans="2:14" x14ac:dyDescent="0.25">
      <c r="I25" s="9" t="s">
        <v>5</v>
      </c>
      <c r="J25" s="3" t="s">
        <v>1</v>
      </c>
      <c r="K25" s="28">
        <f>(K4*(0.8-0.2))+0.2</f>
        <v>0.27800151839931836</v>
      </c>
      <c r="L25" s="28">
        <f>(L4*(0.8-0.2))+0.2</f>
        <v>0.2</v>
      </c>
      <c r="M25" s="28">
        <f>(M4*(0.8-0.2))+0.2</f>
        <v>0.8</v>
      </c>
      <c r="N25" s="28">
        <f>(N4*(0.8-0.2))+0.2</f>
        <v>0.44217094140511326</v>
      </c>
    </row>
    <row r="26" spans="2:14" x14ac:dyDescent="0.25">
      <c r="I26" s="10"/>
      <c r="J26" s="10" t="s">
        <v>7</v>
      </c>
      <c r="K26" s="29">
        <f>(K5*(0.8-0.2))+0.2</f>
        <v>0.28856666495414496</v>
      </c>
      <c r="L26" s="29">
        <f>(L5*(0.8-0.2))+0.2</f>
        <v>0.2</v>
      </c>
      <c r="M26" s="29">
        <f>(M5*(0.8-0.2))+0.2</f>
        <v>0.8</v>
      </c>
      <c r="N26" s="29">
        <f>(N5*(0.8-0.2))+0.2</f>
        <v>0.39463882509109005</v>
      </c>
    </row>
    <row r="27" spans="2:14" x14ac:dyDescent="0.25">
      <c r="I27" s="8"/>
      <c r="J27" s="2" t="s">
        <v>0</v>
      </c>
      <c r="K27" s="26">
        <f>(K6*(0.8-0.2))+0.2</f>
        <v>0.22763688736670865</v>
      </c>
      <c r="L27" s="26">
        <f>(L6*(0.8-0.2))+0.2</f>
        <v>0.8</v>
      </c>
      <c r="M27" s="26">
        <f>(M6*(0.8-0.2))+0.2</f>
        <v>0.2</v>
      </c>
      <c r="N27" s="26">
        <f>(N6*(0.8-0.2))+0.2</f>
        <v>0.58327778780078043</v>
      </c>
    </row>
    <row r="28" spans="2:14" x14ac:dyDescent="0.25">
      <c r="I28" s="18" t="s">
        <v>6</v>
      </c>
      <c r="J28" s="3" t="s">
        <v>1</v>
      </c>
      <c r="K28" s="28">
        <f>(K7*(0.8-0.2))+0.2</f>
        <v>0.46637765377617324</v>
      </c>
      <c r="L28" s="28">
        <f>(L7*(0.8-0.2))+0.2</f>
        <v>0.8</v>
      </c>
      <c r="M28" s="28">
        <f>(M7*(0.8-0.2))+0.2</f>
        <v>0.2</v>
      </c>
      <c r="N28" s="28">
        <f>(N7*(0.8-0.2))+0.2</f>
        <v>0.50818694254997554</v>
      </c>
    </row>
    <row r="29" spans="2:14" x14ac:dyDescent="0.25">
      <c r="I29" s="10"/>
      <c r="J29" s="10" t="s">
        <v>7</v>
      </c>
      <c r="K29" s="29">
        <f>(K8*(0.8-0.2))+0.2</f>
        <v>0.23665169744601822</v>
      </c>
      <c r="L29" s="29">
        <f>(L8*(0.8-0.2))+0.2</f>
        <v>0.8</v>
      </c>
      <c r="M29" s="29">
        <f>(M8*(0.8-0.2))+0.2</f>
        <v>0.2</v>
      </c>
      <c r="N29" s="29">
        <f>(N8*(0.8-0.2))+0.2</f>
        <v>0.47108271926503836</v>
      </c>
    </row>
    <row r="30" spans="2:14" x14ac:dyDescent="0.25">
      <c r="I30" s="8"/>
      <c r="J30" s="3" t="s">
        <v>0</v>
      </c>
      <c r="K30" s="28">
        <f>(K9*(0.8-0.2))+0.2</f>
        <v>0.2</v>
      </c>
      <c r="L30" s="28">
        <f>(L9*(0.8-0.2))+0.2</f>
        <v>0.21062857278077296</v>
      </c>
      <c r="M30" s="28">
        <f>(M9*(0.8-0.2))+0.2</f>
        <v>0.23677192619493795</v>
      </c>
      <c r="N30" s="28">
        <f>(N9*(0.8-0.2))+0.2</f>
        <v>0.8</v>
      </c>
    </row>
    <row r="31" spans="2:14" x14ac:dyDescent="0.25">
      <c r="I31" s="18" t="s">
        <v>27</v>
      </c>
      <c r="J31" s="3" t="s">
        <v>1</v>
      </c>
      <c r="K31" s="28">
        <f>(K10*(0.8-0.2))+0.2</f>
        <v>0.2</v>
      </c>
      <c r="L31" s="28">
        <f>(L10*(0.8-0.2))+0.2</f>
        <v>0.24051135398826201</v>
      </c>
      <c r="M31" s="28">
        <f>(M10*(0.8-0.2))+0.2</f>
        <v>0.233745517274728</v>
      </c>
      <c r="N31" s="28">
        <f>(N10*(0.8-0.2))+0.2</f>
        <v>0.8</v>
      </c>
    </row>
    <row r="32" spans="2:14" x14ac:dyDescent="0.25">
      <c r="I32" s="10"/>
      <c r="J32" s="9" t="s">
        <v>7</v>
      </c>
      <c r="K32" s="28">
        <f>(K11*(0.8-0.2))+0.2</f>
        <v>0.2</v>
      </c>
      <c r="L32" s="28">
        <f>(L11*(0.8-0.2))+0.2</f>
        <v>0.22008360508199065</v>
      </c>
      <c r="M32" s="28">
        <f>(M11*(0.8-0.2))+0.2</f>
        <v>0.26681216848744077</v>
      </c>
      <c r="N32" s="28">
        <f>(N11*(0.8-0.2))+0.2</f>
        <v>0.8</v>
      </c>
    </row>
    <row r="33" spans="9:14" x14ac:dyDescent="0.25">
      <c r="I33" s="8"/>
      <c r="J33" s="2" t="s">
        <v>0</v>
      </c>
      <c r="K33" s="26">
        <f>(K12*(0.8-0.2))+0.2</f>
        <v>0.2</v>
      </c>
      <c r="L33" s="26">
        <f>(L12*(0.8-0.2))+0.2</f>
        <v>0.25315203192479141</v>
      </c>
      <c r="M33" s="26">
        <f>(M12*(0.8-0.2))+0.2</f>
        <v>0.39101883917975611</v>
      </c>
      <c r="N33" s="26">
        <f>(N12*(0.8-0.2))+0.2</f>
        <v>0.8</v>
      </c>
    </row>
    <row r="34" spans="9:14" x14ac:dyDescent="0.25">
      <c r="I34" s="18" t="s">
        <v>28</v>
      </c>
      <c r="J34" s="3" t="s">
        <v>1</v>
      </c>
      <c r="K34" s="28">
        <f>(K13*(0.8-0.2))+0.2</f>
        <v>0.2</v>
      </c>
      <c r="L34" s="28">
        <f>(L13*(0.8-0.2))+0.2</f>
        <v>0.2605727096140516</v>
      </c>
      <c r="M34" s="28">
        <f>(M13*(0.8-0.2))+0.2</f>
        <v>0.46598667634245883</v>
      </c>
      <c r="N34" s="28">
        <f>(N13*(0.8-0.2))+0.2</f>
        <v>0.8</v>
      </c>
    </row>
    <row r="35" spans="9:14" x14ac:dyDescent="0.25">
      <c r="I35" s="10"/>
      <c r="J35" s="10" t="s">
        <v>7</v>
      </c>
      <c r="K35" s="29">
        <f>(K14*(0.8-0.2))+0.2</f>
        <v>0.2</v>
      </c>
      <c r="L35" s="29">
        <f>(L14*(0.8-0.2))+0.2</f>
        <v>0.32894861980657764</v>
      </c>
      <c r="M35" s="29">
        <f>(M14*(0.8-0.2))+0.2</f>
        <v>0.56628961695834001</v>
      </c>
      <c r="N35" s="29">
        <f>(N14*(0.8-0.2))+0.2</f>
        <v>0.8</v>
      </c>
    </row>
    <row r="36" spans="9:14" x14ac:dyDescent="0.25">
      <c r="I36" s="8"/>
      <c r="J36" s="3" t="s">
        <v>0</v>
      </c>
      <c r="K36" s="28">
        <f>(K15*(0.8-0.2))+0.2</f>
        <v>0.2353994255568207</v>
      </c>
      <c r="L36" s="28">
        <f>(L15*(0.8-0.2))+0.2</f>
        <v>0.2</v>
      </c>
      <c r="M36" s="28">
        <f>(M15*(0.8-0.2))+0.2</f>
        <v>0.25597947404647803</v>
      </c>
      <c r="N36" s="28">
        <f>(N15*(0.8-0.2))+0.2</f>
        <v>0.8</v>
      </c>
    </row>
    <row r="37" spans="9:14" x14ac:dyDescent="0.25">
      <c r="I37" s="18" t="s">
        <v>30</v>
      </c>
      <c r="J37" s="3" t="s">
        <v>1</v>
      </c>
      <c r="K37" s="28">
        <f>(K16*(0.8-0.2))+0.2</f>
        <v>0.3123455052233402</v>
      </c>
      <c r="L37" s="28">
        <f>(L16*(0.8-0.2))+0.2</f>
        <v>0.2</v>
      </c>
      <c r="M37" s="28">
        <f>(M16*(0.8-0.2))+0.2</f>
        <v>0.29444969160162127</v>
      </c>
      <c r="N37" s="28">
        <f>(N16*(0.8-0.2))+0.2</f>
        <v>0.8</v>
      </c>
    </row>
    <row r="38" spans="9:14" x14ac:dyDescent="0.25">
      <c r="I38" s="10"/>
      <c r="J38" s="9" t="s">
        <v>7</v>
      </c>
      <c r="K38" s="28">
        <f>(K17*(0.8-0.2))+0.2</f>
        <v>0.28599139124556966</v>
      </c>
      <c r="L38" s="28">
        <f>(L17*(0.8-0.2))+0.2</f>
        <v>0.2</v>
      </c>
      <c r="M38" s="28">
        <f>(M17*(0.8-0.2))+0.2</f>
        <v>0.32613679539069351</v>
      </c>
      <c r="N38" s="28">
        <f>(N17*(0.8-0.2))+0.2</f>
        <v>0.8</v>
      </c>
    </row>
    <row r="39" spans="9:14" x14ac:dyDescent="0.25">
      <c r="I39" s="40"/>
      <c r="J39" s="38" t="s">
        <v>34</v>
      </c>
      <c r="K39" s="39">
        <f>AVERAGE(K24:K38)</f>
        <v>0.25201912918808028</v>
      </c>
      <c r="L39" s="39">
        <f t="shared" ref="L39" si="8">AVERAGE(L24:L38)</f>
        <v>0.34092645954642975</v>
      </c>
      <c r="M39" s="39">
        <f t="shared" ref="M39" si="9">AVERAGE(M24:M38)</f>
        <v>0.40247938036509706</v>
      </c>
      <c r="N39" s="39">
        <f t="shared" ref="N39" si="10">AVERAGE(N24:N38)</f>
        <v>0.66492122318313396</v>
      </c>
    </row>
    <row r="40" spans="9:14" x14ac:dyDescent="0.25">
      <c r="I40" s="41"/>
      <c r="J40" s="36" t="s">
        <v>35</v>
      </c>
      <c r="K40" s="37">
        <f>_xlfn.STDEV.P(K24:K38)</f>
        <v>6.8363675105934302E-2</v>
      </c>
      <c r="L40" s="37">
        <f t="shared" ref="L40:N40" si="11">_xlfn.STDEV.P(L24:L38)</f>
        <v>0.23200221561410134</v>
      </c>
      <c r="M40" s="37">
        <f t="shared" si="11"/>
        <v>0.22231455756338994</v>
      </c>
      <c r="N40" s="37">
        <f t="shared" si="11"/>
        <v>0.17128114547289741</v>
      </c>
    </row>
    <row r="41" spans="9:14" x14ac:dyDescent="0.25">
      <c r="I41" s="42"/>
      <c r="J41" s="33" t="s">
        <v>36</v>
      </c>
      <c r="K41" s="35">
        <f>(K40/K39)*100</f>
        <v>27.126383352794985</v>
      </c>
      <c r="L41" s="35">
        <f t="shared" ref="L41" si="12">(L40/L39)*100</f>
        <v>68.05051620890859</v>
      </c>
      <c r="M41" s="35">
        <f t="shared" ref="M41" si="13">(M40/M39)*100</f>
        <v>55.23626014374301</v>
      </c>
      <c r="N41" s="35">
        <f t="shared" ref="N41" si="14">(N40/N39)*100</f>
        <v>25.759614748486197</v>
      </c>
    </row>
  </sheetData>
  <mergeCells count="5">
    <mergeCell ref="I3:I5"/>
    <mergeCell ref="I6:I8"/>
    <mergeCell ref="I9:I11"/>
    <mergeCell ref="I12:I14"/>
    <mergeCell ref="I15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570C-A3E6-4117-8056-4B8BD9BB6A97}">
  <dimension ref="A1:K39"/>
  <sheetViews>
    <sheetView workbookViewId="0">
      <selection sqref="A1:E1048576"/>
    </sheetView>
  </sheetViews>
  <sheetFormatPr defaultRowHeight="15" x14ac:dyDescent="0.25"/>
  <sheetData>
    <row r="1" spans="1:11" x14ac:dyDescent="0.25">
      <c r="A1" s="14" t="s">
        <v>13</v>
      </c>
      <c r="B1" s="14"/>
      <c r="C1" s="14"/>
      <c r="D1" s="14"/>
      <c r="E1" s="14"/>
      <c r="F1" s="14"/>
      <c r="G1" s="14" t="s">
        <v>14</v>
      </c>
      <c r="H1" s="14"/>
      <c r="I1" s="14"/>
      <c r="J1" s="14"/>
      <c r="K1" s="14"/>
    </row>
    <row r="2" spans="1:11" x14ac:dyDescent="0.25">
      <c r="A2" s="15">
        <v>1</v>
      </c>
      <c r="B2" t="s">
        <v>8</v>
      </c>
      <c r="C2" t="s">
        <v>9</v>
      </c>
      <c r="D2" t="s">
        <v>10</v>
      </c>
      <c r="E2" t="s">
        <v>11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">
        <v>0</v>
      </c>
      <c r="B3">
        <v>1482.340060812</v>
      </c>
      <c r="C3" s="12">
        <v>851.10458623399995</v>
      </c>
      <c r="D3">
        <v>8530.9609408199995</v>
      </c>
      <c r="E3">
        <v>3084.1653035929999</v>
      </c>
      <c r="G3" t="s">
        <v>0</v>
      </c>
      <c r="H3" s="12">
        <v>97.795230703599998</v>
      </c>
      <c r="I3">
        <v>802.22972030400001</v>
      </c>
      <c r="J3">
        <v>1407.368572182</v>
      </c>
      <c r="K3">
        <v>2158.6811827820002</v>
      </c>
    </row>
    <row r="4" spans="1:11" x14ac:dyDescent="0.25">
      <c r="A4" t="s">
        <v>1</v>
      </c>
      <c r="B4">
        <v>4.4184760000000002E-3</v>
      </c>
      <c r="C4" s="12">
        <v>3.3633180000000001E-3</v>
      </c>
      <c r="D4">
        <v>1.147976E-2</v>
      </c>
      <c r="E4">
        <v>6.6392619999999999E-3</v>
      </c>
      <c r="G4" t="s">
        <v>1</v>
      </c>
      <c r="H4" s="12">
        <v>9.8268950000000009E-4</v>
      </c>
      <c r="I4">
        <v>3.242871E-3</v>
      </c>
      <c r="J4">
        <v>2.9538630000000001E-3</v>
      </c>
      <c r="K4">
        <v>5.6219119999999997E-3</v>
      </c>
    </row>
    <row r="5" spans="1:11" x14ac:dyDescent="0.25">
      <c r="A5" t="s">
        <v>12</v>
      </c>
      <c r="B5">
        <v>0.38900816799999999</v>
      </c>
      <c r="C5" s="12">
        <v>0.29476523700000001</v>
      </c>
      <c r="D5">
        <v>0.93321942999999996</v>
      </c>
      <c r="E5">
        <v>0.50187852700000002</v>
      </c>
      <c r="G5" t="s">
        <v>12</v>
      </c>
      <c r="H5" s="12">
        <v>0.13258633619999999</v>
      </c>
      <c r="I5">
        <v>0.37974258799999999</v>
      </c>
      <c r="J5">
        <v>0.50297205499999997</v>
      </c>
      <c r="K5">
        <v>0.53946691700000005</v>
      </c>
    </row>
    <row r="6" spans="1:11" x14ac:dyDescent="0.25">
      <c r="B6" t="s">
        <v>8</v>
      </c>
      <c r="C6" t="s">
        <v>9</v>
      </c>
      <c r="D6" t="s">
        <v>10</v>
      </c>
      <c r="E6" t="s">
        <v>11</v>
      </c>
      <c r="H6" t="s">
        <v>8</v>
      </c>
      <c r="I6" t="s">
        <v>9</v>
      </c>
      <c r="J6" t="s">
        <v>10</v>
      </c>
      <c r="K6" t="s">
        <v>11</v>
      </c>
    </row>
    <row r="7" spans="1:11" x14ac:dyDescent="0.25">
      <c r="A7">
        <v>1</v>
      </c>
      <c r="B7">
        <v>14.42</v>
      </c>
      <c r="C7">
        <v>0.13</v>
      </c>
      <c r="D7">
        <v>0.01</v>
      </c>
      <c r="E7">
        <v>0.06</v>
      </c>
      <c r="G7">
        <v>1</v>
      </c>
      <c r="H7">
        <v>22.46</v>
      </c>
      <c r="I7">
        <v>7.0000000000000007E-2</v>
      </c>
      <c r="J7">
        <v>0.02</v>
      </c>
      <c r="K7">
        <v>0.04</v>
      </c>
    </row>
    <row r="9" spans="1:11" x14ac:dyDescent="0.25">
      <c r="A9" s="14" t="s">
        <v>16</v>
      </c>
      <c r="B9" s="14"/>
      <c r="C9" s="14"/>
      <c r="D9" s="14"/>
      <c r="E9" s="14"/>
      <c r="F9" s="14"/>
      <c r="G9" s="14" t="s">
        <v>15</v>
      </c>
      <c r="H9" s="14"/>
      <c r="I9" s="14"/>
      <c r="J9" s="14"/>
      <c r="K9" s="14"/>
    </row>
    <row r="10" spans="1:11" x14ac:dyDescent="0.25">
      <c r="A10" s="15">
        <v>2</v>
      </c>
      <c r="B10" t="s">
        <v>8</v>
      </c>
      <c r="C10" t="s">
        <v>9</v>
      </c>
      <c r="D10" t="s">
        <v>10</v>
      </c>
      <c r="E10" t="s">
        <v>11</v>
      </c>
      <c r="H10" t="s">
        <v>8</v>
      </c>
      <c r="I10" t="s">
        <v>9</v>
      </c>
      <c r="J10" t="s">
        <v>10</v>
      </c>
      <c r="K10" t="s">
        <v>11</v>
      </c>
    </row>
    <row r="11" spans="1:11" x14ac:dyDescent="0.25">
      <c r="A11" t="s">
        <v>0</v>
      </c>
      <c r="B11">
        <v>1.2229572</v>
      </c>
      <c r="C11">
        <v>3.2845518</v>
      </c>
      <c r="D11" s="12">
        <v>1.1234119</v>
      </c>
      <c r="E11">
        <v>2.5039400999999999</v>
      </c>
      <c r="G11" t="s">
        <v>0</v>
      </c>
      <c r="H11">
        <v>1.3727658</v>
      </c>
      <c r="I11">
        <v>2.6522230000000002</v>
      </c>
      <c r="J11" s="12">
        <v>1.0615653</v>
      </c>
      <c r="K11">
        <v>1.2516162</v>
      </c>
    </row>
    <row r="12" spans="1:11" x14ac:dyDescent="0.25">
      <c r="A12" t="s">
        <v>1</v>
      </c>
      <c r="B12">
        <v>1.2043033000000001</v>
      </c>
      <c r="C12">
        <v>1.4101241</v>
      </c>
      <c r="D12" s="12">
        <v>1.0399676</v>
      </c>
      <c r="E12">
        <v>1.2300966</v>
      </c>
      <c r="G12" t="s">
        <v>1</v>
      </c>
      <c r="H12">
        <v>1.2308344</v>
      </c>
      <c r="I12">
        <v>1.1464284</v>
      </c>
      <c r="J12" s="12">
        <v>1.0794735</v>
      </c>
      <c r="K12">
        <v>1.2372668</v>
      </c>
    </row>
    <row r="13" spans="1:11" x14ac:dyDescent="0.25">
      <c r="A13" t="s">
        <v>12</v>
      </c>
      <c r="B13">
        <v>0.48064810000000002</v>
      </c>
      <c r="C13">
        <v>0.78769789999999995</v>
      </c>
      <c r="D13" s="12">
        <v>0.46067130000000001</v>
      </c>
      <c r="E13">
        <v>0.60842339999999995</v>
      </c>
      <c r="G13" t="s">
        <v>12</v>
      </c>
      <c r="H13">
        <v>0.47526649999999998</v>
      </c>
      <c r="I13">
        <v>0.66060830000000004</v>
      </c>
      <c r="J13" s="12">
        <v>0.41793849999999999</v>
      </c>
      <c r="K13">
        <v>0.38954870000000003</v>
      </c>
    </row>
    <row r="14" spans="1:11" x14ac:dyDescent="0.25">
      <c r="B14" t="s">
        <v>8</v>
      </c>
      <c r="C14" t="s">
        <v>9</v>
      </c>
      <c r="D14" t="s">
        <v>10</v>
      </c>
      <c r="E14" t="s">
        <v>11</v>
      </c>
      <c r="H14" t="s">
        <v>8</v>
      </c>
      <c r="I14" t="s">
        <v>9</v>
      </c>
      <c r="J14" t="s">
        <v>10</v>
      </c>
      <c r="K14" t="s">
        <v>11</v>
      </c>
    </row>
    <row r="15" spans="1:11" x14ac:dyDescent="0.25">
      <c r="A15">
        <v>1</v>
      </c>
      <c r="B15">
        <v>53.49</v>
      </c>
      <c r="C15">
        <v>0.09</v>
      </c>
      <c r="D15">
        <v>0.03</v>
      </c>
      <c r="E15">
        <v>0.14000000000000001</v>
      </c>
      <c r="G15">
        <v>1</v>
      </c>
      <c r="H15">
        <v>58.53</v>
      </c>
      <c r="I15">
        <v>0.23</v>
      </c>
      <c r="J15">
        <v>0.03</v>
      </c>
      <c r="K15">
        <v>0.25</v>
      </c>
    </row>
    <row r="17" spans="1:11" x14ac:dyDescent="0.25">
      <c r="A17" s="14" t="s">
        <v>19</v>
      </c>
      <c r="B17" s="14"/>
      <c r="C17" s="14"/>
      <c r="D17" s="14"/>
      <c r="E17" s="14"/>
      <c r="F17" s="14"/>
      <c r="G17" s="14" t="s">
        <v>20</v>
      </c>
      <c r="H17" s="14"/>
      <c r="I17" s="14"/>
      <c r="J17" s="14"/>
      <c r="K17" s="14"/>
    </row>
    <row r="18" spans="1:11" x14ac:dyDescent="0.25">
      <c r="A18" s="16"/>
      <c r="B18" t="s">
        <v>8</v>
      </c>
      <c r="C18" t="s">
        <v>9</v>
      </c>
      <c r="D18" t="s">
        <v>10</v>
      </c>
      <c r="E18" t="s">
        <v>11</v>
      </c>
      <c r="H18" t="s">
        <v>8</v>
      </c>
      <c r="I18" t="s">
        <v>9</v>
      </c>
      <c r="J18" t="s">
        <v>10</v>
      </c>
      <c r="K18" t="s">
        <v>11</v>
      </c>
    </row>
    <row r="19" spans="1:11" x14ac:dyDescent="0.25">
      <c r="A19" t="s">
        <v>0</v>
      </c>
      <c r="B19">
        <v>14.0186271</v>
      </c>
      <c r="C19">
        <v>7.0087983999999999</v>
      </c>
      <c r="D19" s="13">
        <v>6.9474840999999996</v>
      </c>
      <c r="E19" s="12">
        <v>0.99645269999999997</v>
      </c>
      <c r="G19" t="s">
        <v>0</v>
      </c>
      <c r="H19">
        <v>16.5925251</v>
      </c>
      <c r="I19" s="13">
        <v>8.4061959000000002</v>
      </c>
      <c r="J19">
        <v>33.478484000000002</v>
      </c>
      <c r="K19" s="12">
        <v>0.73112639999999995</v>
      </c>
    </row>
    <row r="20" spans="1:11" x14ac:dyDescent="0.25">
      <c r="A20" t="s">
        <v>1</v>
      </c>
      <c r="B20">
        <v>0.52606450000000005</v>
      </c>
      <c r="C20">
        <v>0.47297879999999998</v>
      </c>
      <c r="D20" s="13">
        <v>0.4652367</v>
      </c>
      <c r="E20" s="12">
        <v>0.2255028</v>
      </c>
      <c r="G20" t="s">
        <v>1</v>
      </c>
      <c r="H20">
        <v>0.61211510000000002</v>
      </c>
      <c r="I20" s="13">
        <v>0.56578260000000002</v>
      </c>
      <c r="J20">
        <v>1.329129</v>
      </c>
      <c r="K20" s="12">
        <v>0.19856689999999999</v>
      </c>
    </row>
    <row r="21" spans="1:11" x14ac:dyDescent="0.25">
      <c r="A21" t="s">
        <v>12</v>
      </c>
      <c r="B21">
        <v>1.4702377</v>
      </c>
      <c r="C21">
        <v>1.0395768999999999</v>
      </c>
      <c r="D21" s="13">
        <v>1.0350197000000001</v>
      </c>
      <c r="E21" s="12">
        <v>0.22630939999999999</v>
      </c>
      <c r="G21" t="s">
        <v>12</v>
      </c>
      <c r="H21">
        <v>1.4706688999999999</v>
      </c>
      <c r="I21" s="13">
        <v>1.0467872</v>
      </c>
      <c r="J21">
        <v>2.0890149999999998</v>
      </c>
      <c r="K21" s="12">
        <v>0.13806060000000001</v>
      </c>
    </row>
    <row r="22" spans="1:11" x14ac:dyDescent="0.25">
      <c r="B22" t="s">
        <v>8</v>
      </c>
      <c r="C22" t="s">
        <v>9</v>
      </c>
      <c r="D22" t="s">
        <v>10</v>
      </c>
      <c r="E22" t="s">
        <v>11</v>
      </c>
      <c r="H22" t="s">
        <v>8</v>
      </c>
      <c r="I22" t="s">
        <v>9</v>
      </c>
      <c r="J22" t="s">
        <v>10</v>
      </c>
      <c r="K22" t="s">
        <v>11</v>
      </c>
    </row>
    <row r="23" spans="1:11" x14ac:dyDescent="0.25">
      <c r="A23">
        <v>1</v>
      </c>
      <c r="B23">
        <v>24.05</v>
      </c>
      <c r="C23">
        <v>0.08</v>
      </c>
      <c r="D23">
        <v>0.02</v>
      </c>
      <c r="E23">
        <v>0.04</v>
      </c>
      <c r="G23">
        <v>1</v>
      </c>
      <c r="H23">
        <v>29.49</v>
      </c>
      <c r="I23">
        <v>0.09</v>
      </c>
      <c r="J23">
        <v>0.03</v>
      </c>
      <c r="K23">
        <v>0.05</v>
      </c>
    </row>
    <row r="25" spans="1:11" x14ac:dyDescent="0.25">
      <c r="A25" s="14" t="s">
        <v>17</v>
      </c>
      <c r="B25" s="14"/>
      <c r="C25" s="14"/>
      <c r="D25" s="14"/>
      <c r="E25" s="14"/>
      <c r="F25" s="14"/>
      <c r="G25" s="14" t="s">
        <v>18</v>
      </c>
      <c r="H25" s="14"/>
      <c r="I25" s="14"/>
      <c r="J25" s="14"/>
      <c r="K25" s="14"/>
    </row>
    <row r="26" spans="1:11" x14ac:dyDescent="0.25">
      <c r="A26" s="15">
        <v>3</v>
      </c>
      <c r="B26" t="s">
        <v>8</v>
      </c>
      <c r="C26" t="s">
        <v>9</v>
      </c>
      <c r="D26" t="s">
        <v>10</v>
      </c>
      <c r="E26" t="s">
        <v>11</v>
      </c>
      <c r="H26" t="s">
        <v>8</v>
      </c>
      <c r="I26" t="s">
        <v>9</v>
      </c>
      <c r="J26" t="s">
        <v>10</v>
      </c>
      <c r="K26" t="s">
        <v>11</v>
      </c>
    </row>
    <row r="27" spans="1:11" x14ac:dyDescent="0.25">
      <c r="A27" t="s">
        <v>0</v>
      </c>
      <c r="B27" s="12">
        <v>373.58726920999999</v>
      </c>
      <c r="C27">
        <v>400.17674979999998</v>
      </c>
      <c r="D27">
        <v>465.57952799999998</v>
      </c>
      <c r="E27">
        <v>1874.60614381</v>
      </c>
      <c r="G27" t="s">
        <v>0</v>
      </c>
      <c r="H27">
        <v>446.96729656999997</v>
      </c>
      <c r="I27" s="12">
        <v>427.39933014000002</v>
      </c>
      <c r="J27">
        <v>1378.6326040900001</v>
      </c>
      <c r="K27">
        <v>1334.1201735499999</v>
      </c>
    </row>
    <row r="28" spans="1:11" x14ac:dyDescent="0.25">
      <c r="A28" t="s">
        <v>1</v>
      </c>
      <c r="B28" s="12">
        <v>2.4057559999999999E-2</v>
      </c>
      <c r="C28">
        <v>2.6459199999999999E-2</v>
      </c>
      <c r="D28">
        <v>2.6058100000000001E-2</v>
      </c>
      <c r="E28">
        <v>5.9627439999999997E-2</v>
      </c>
      <c r="G28" t="s">
        <v>1</v>
      </c>
      <c r="H28">
        <v>2.8195350000000001E-2</v>
      </c>
      <c r="I28" s="12">
        <v>2.6268150000000001E-2</v>
      </c>
      <c r="J28">
        <v>4.7936739999999999E-2</v>
      </c>
      <c r="K28">
        <v>4.7377860000000001E-2</v>
      </c>
    </row>
    <row r="29" spans="1:11" x14ac:dyDescent="0.25">
      <c r="A29" t="s">
        <v>12</v>
      </c>
      <c r="B29" s="12">
        <v>0.32357158000000003</v>
      </c>
      <c r="C29">
        <v>0.33488849999999998</v>
      </c>
      <c r="D29">
        <v>0.36121959999999997</v>
      </c>
      <c r="E29">
        <v>0.66166586000000005</v>
      </c>
      <c r="G29" t="s">
        <v>12</v>
      </c>
      <c r="H29">
        <v>0.44585875000000003</v>
      </c>
      <c r="I29" s="12">
        <v>0.43598980999999998</v>
      </c>
      <c r="J29">
        <v>0.78303953999999998</v>
      </c>
      <c r="K29">
        <v>0.68897249999999999</v>
      </c>
    </row>
    <row r="30" spans="1:11" x14ac:dyDescent="0.25">
      <c r="B30" t="s">
        <v>8</v>
      </c>
      <c r="C30" t="s">
        <v>9</v>
      </c>
      <c r="D30" t="s">
        <v>10</v>
      </c>
      <c r="E30" t="s">
        <v>11</v>
      </c>
      <c r="H30" t="s">
        <v>8</v>
      </c>
      <c r="I30" t="s">
        <v>9</v>
      </c>
      <c r="J30" t="s">
        <v>10</v>
      </c>
      <c r="K30" t="s">
        <v>11</v>
      </c>
    </row>
    <row r="31" spans="1:11" x14ac:dyDescent="0.25">
      <c r="A31">
        <v>1</v>
      </c>
      <c r="B31">
        <v>14.8</v>
      </c>
      <c r="C31">
        <v>0.12</v>
      </c>
      <c r="D31">
        <v>0.04</v>
      </c>
      <c r="E31">
        <v>0.04</v>
      </c>
      <c r="G31">
        <v>1</v>
      </c>
      <c r="H31">
        <v>16.809999999999999</v>
      </c>
      <c r="I31">
        <v>0.11</v>
      </c>
      <c r="J31">
        <v>0.02</v>
      </c>
      <c r="K31">
        <v>0.05</v>
      </c>
    </row>
    <row r="33" spans="1:11" x14ac:dyDescent="0.25">
      <c r="A33" s="14" t="s">
        <v>21</v>
      </c>
      <c r="B33" s="14"/>
      <c r="C33" s="14"/>
      <c r="D33" s="14"/>
      <c r="E33" s="14"/>
      <c r="F33" s="14"/>
      <c r="G33" s="14" t="s">
        <v>22</v>
      </c>
      <c r="H33" s="14"/>
      <c r="I33" s="14"/>
      <c r="J33" s="14"/>
      <c r="K33" s="14"/>
    </row>
    <row r="34" spans="1:11" x14ac:dyDescent="0.25">
      <c r="A34" s="15">
        <v>4</v>
      </c>
      <c r="B34" t="s">
        <v>8</v>
      </c>
      <c r="C34" t="s">
        <v>9</v>
      </c>
      <c r="D34" t="s">
        <v>10</v>
      </c>
      <c r="E34" t="s">
        <v>11</v>
      </c>
      <c r="H34" t="s">
        <v>8</v>
      </c>
      <c r="I34" t="s">
        <v>9</v>
      </c>
      <c r="J34" t="s">
        <v>10</v>
      </c>
      <c r="K34" t="s">
        <v>11</v>
      </c>
    </row>
    <row r="35" spans="1:11" x14ac:dyDescent="0.25">
      <c r="A35" t="s">
        <v>0</v>
      </c>
      <c r="B35" s="12">
        <v>1.791621E-3</v>
      </c>
      <c r="C35">
        <v>3.2008929999999998E-3</v>
      </c>
      <c r="D35">
        <v>6.8562909999999996E-3</v>
      </c>
      <c r="E35">
        <v>1.7700009999999999E-2</v>
      </c>
      <c r="G35" t="s">
        <v>0</v>
      </c>
      <c r="H35">
        <v>2.3624010000000001E-3</v>
      </c>
      <c r="I35">
        <v>1.822749E-3</v>
      </c>
      <c r="J35">
        <v>4.6235369999999996E-3</v>
      </c>
      <c r="K35" t="s">
        <v>23</v>
      </c>
    </row>
    <row r="36" spans="1:11" x14ac:dyDescent="0.25">
      <c r="A36" t="s">
        <v>1</v>
      </c>
      <c r="B36" s="12">
        <v>6.5852249000000002E-2</v>
      </c>
      <c r="C36">
        <v>8.3061072E-2</v>
      </c>
      <c r="D36">
        <v>0.14141957399999999</v>
      </c>
      <c r="E36">
        <v>0.23631340000000001</v>
      </c>
      <c r="G36" t="s">
        <v>1</v>
      </c>
      <c r="H36">
        <v>7.9723216E-2</v>
      </c>
      <c r="I36">
        <v>5.8336921E-2</v>
      </c>
      <c r="J36">
        <v>0.122754689</v>
      </c>
      <c r="K36" t="s">
        <v>23</v>
      </c>
    </row>
    <row r="37" spans="1:11" x14ac:dyDescent="0.25">
      <c r="A37" t="s">
        <v>12</v>
      </c>
      <c r="B37" s="12">
        <v>0.70465490200000003</v>
      </c>
      <c r="C37">
        <v>0.94186556099999996</v>
      </c>
      <c r="D37">
        <v>1.3784721289999999</v>
      </c>
      <c r="E37">
        <v>1.8083999100000001</v>
      </c>
      <c r="G37" t="s">
        <v>12</v>
      </c>
      <c r="H37">
        <v>1.429545316</v>
      </c>
      <c r="I37">
        <v>1.2556959809999999</v>
      </c>
      <c r="J37">
        <v>1.9998997620000001</v>
      </c>
      <c r="K37" t="s">
        <v>23</v>
      </c>
    </row>
    <row r="38" spans="1:11" x14ac:dyDescent="0.25">
      <c r="B38" t="s">
        <v>8</v>
      </c>
      <c r="C38" t="s">
        <v>9</v>
      </c>
      <c r="D38" t="s">
        <v>10</v>
      </c>
      <c r="E38" t="s">
        <v>11</v>
      </c>
      <c r="H38" t="s">
        <v>8</v>
      </c>
      <c r="I38" t="s">
        <v>9</v>
      </c>
      <c r="J38" t="s">
        <v>10</v>
      </c>
      <c r="K38" t="s">
        <v>11</v>
      </c>
    </row>
    <row r="39" spans="1:11" x14ac:dyDescent="0.25">
      <c r="A39">
        <v>1</v>
      </c>
      <c r="B39">
        <v>7.39</v>
      </c>
      <c r="C39">
        <v>0.11</v>
      </c>
      <c r="D39">
        <v>0.01</v>
      </c>
      <c r="E39">
        <v>0.05</v>
      </c>
      <c r="G39">
        <v>1</v>
      </c>
      <c r="H39">
        <v>8.86</v>
      </c>
      <c r="I39">
        <v>0.13</v>
      </c>
      <c r="J39">
        <v>0.03</v>
      </c>
      <c r="K3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5B1-AD25-42B0-8F8D-BA40125E61D7}">
  <dimension ref="A1:K43"/>
  <sheetViews>
    <sheetView topLeftCell="A28" workbookViewId="0">
      <selection activeCell="H43" sqref="H43:K43"/>
    </sheetView>
  </sheetViews>
  <sheetFormatPr defaultRowHeight="15" x14ac:dyDescent="0.25"/>
  <cols>
    <col min="1" max="5" width="9.140625" style="1"/>
    <col min="6" max="6" width="9.140625" style="18"/>
    <col min="7" max="7" width="9.140625" style="1"/>
    <col min="8" max="8" width="12.28515625" style="1" bestFit="1" customWidth="1"/>
    <col min="9" max="10" width="9.5703125" style="1" bestFit="1" customWidth="1"/>
    <col min="11" max="11" width="10.5703125" style="1" bestFit="1" customWidth="1"/>
    <col min="12" max="16384" width="9.140625" style="1"/>
  </cols>
  <sheetData>
    <row r="1" spans="1:11" x14ac:dyDescent="0.25">
      <c r="A1" s="17" t="s">
        <v>13</v>
      </c>
      <c r="B1" s="17"/>
      <c r="C1" s="17"/>
      <c r="D1" s="17"/>
      <c r="E1" s="17"/>
    </row>
    <row r="2" spans="1:11" x14ac:dyDescent="0.25">
      <c r="A2" s="19">
        <v>1</v>
      </c>
      <c r="B2" s="20" t="s">
        <v>8</v>
      </c>
      <c r="C2" s="20" t="s">
        <v>9</v>
      </c>
      <c r="D2" s="20" t="s">
        <v>10</v>
      </c>
      <c r="E2" s="20" t="s">
        <v>11</v>
      </c>
    </row>
    <row r="3" spans="1:11" x14ac:dyDescent="0.25">
      <c r="A3" s="20" t="s">
        <v>0</v>
      </c>
      <c r="B3" s="20">
        <v>1482.340060812</v>
      </c>
      <c r="C3" s="20">
        <v>851.10458623399995</v>
      </c>
      <c r="D3" s="20">
        <v>8530.9609408199995</v>
      </c>
      <c r="E3" s="20">
        <v>3084.1653035929999</v>
      </c>
      <c r="H3" s="1">
        <f>(B3-MIN($B$3:$E$3))/(MAX($B$3:$E$3)-MIN($B$3:$E$3))</f>
        <v>8.2193656421849615E-2</v>
      </c>
      <c r="I3" s="1">
        <f t="shared" ref="I3:K5" si="0">(C3-MIN($B$3:$E$3))/(MAX($B$3:$E$3)-MIN($B$3:$E$3))</f>
        <v>0</v>
      </c>
      <c r="J3" s="1">
        <f t="shared" si="0"/>
        <v>1</v>
      </c>
      <c r="K3" s="1">
        <f>(E3-MIN($B$3:$E$3))/(MAX($B$3:$E$3)-MIN($B$3:$E$3))</f>
        <v>0.29076855272501745</v>
      </c>
    </row>
    <row r="4" spans="1:11" x14ac:dyDescent="0.25">
      <c r="A4" s="20" t="s">
        <v>1</v>
      </c>
      <c r="B4" s="20">
        <v>4.4184760000000002E-3</v>
      </c>
      <c r="C4" s="20">
        <v>3.3633180000000001E-3</v>
      </c>
      <c r="D4" s="20">
        <v>1.147976E-2</v>
      </c>
      <c r="E4" s="20">
        <v>6.6392619999999999E-3</v>
      </c>
      <c r="H4" s="1">
        <f>(B4-MIN($B$4:$E$4))/(MAX($B$4:$E$4)-MIN($B$4:$E$4))</f>
        <v>0.13000253066553055</v>
      </c>
      <c r="I4" s="1">
        <f t="shared" ref="I4:K4" si="1">(C4-MIN($B$4:$E$4))/(MAX($B$4:$E$4)-MIN($B$4:$E$4))</f>
        <v>0</v>
      </c>
      <c r="J4" s="1">
        <f t="shared" si="1"/>
        <v>1</v>
      </c>
      <c r="K4" s="1">
        <f t="shared" si="1"/>
        <v>0.40361823567518867</v>
      </c>
    </row>
    <row r="5" spans="1:11" x14ac:dyDescent="0.25">
      <c r="A5" s="20" t="s">
        <v>12</v>
      </c>
      <c r="B5" s="20">
        <v>0.38900816799999999</v>
      </c>
      <c r="C5" s="20">
        <v>0.29476523700000001</v>
      </c>
      <c r="D5" s="20">
        <v>0.93321942999999996</v>
      </c>
      <c r="E5" s="20">
        <v>0.50187852700000002</v>
      </c>
      <c r="H5" s="1">
        <f>(B5-MIN($B$5:$E$5))/(MAX($B$5:$E$5)-MIN($B$5:$E$5))</f>
        <v>0.14761110825690824</v>
      </c>
      <c r="I5" s="1">
        <f t="shared" ref="I5:K5" si="2">(C5-MIN($B$5:$E$5))/(MAX($B$5:$E$5)-MIN($B$5:$E$5))</f>
        <v>0</v>
      </c>
      <c r="J5" s="1">
        <f t="shared" si="2"/>
        <v>1</v>
      </c>
      <c r="K5" s="1">
        <f t="shared" si="2"/>
        <v>0.32439804181848331</v>
      </c>
    </row>
    <row r="6" spans="1:11" x14ac:dyDescent="0.25">
      <c r="A6" s="20"/>
      <c r="B6" s="20" t="s">
        <v>8</v>
      </c>
      <c r="C6" s="20" t="s">
        <v>9</v>
      </c>
      <c r="D6" s="20" t="s">
        <v>10</v>
      </c>
      <c r="E6" s="20" t="s">
        <v>11</v>
      </c>
      <c r="G6" s="18"/>
    </row>
    <row r="7" spans="1:11" x14ac:dyDescent="0.25">
      <c r="A7" s="20">
        <v>1</v>
      </c>
      <c r="B7" s="20">
        <v>14.42</v>
      </c>
      <c r="C7" s="20">
        <v>0.13</v>
      </c>
      <c r="D7" s="20">
        <v>0.01</v>
      </c>
      <c r="E7" s="20">
        <v>0.06</v>
      </c>
    </row>
    <row r="8" spans="1:11" x14ac:dyDescent="0.25">
      <c r="A8" s="20"/>
      <c r="B8" s="20"/>
      <c r="C8" s="20"/>
      <c r="D8" s="20"/>
      <c r="E8" s="20"/>
    </row>
    <row r="9" spans="1:11" x14ac:dyDescent="0.25">
      <c r="A9" s="17" t="s">
        <v>16</v>
      </c>
      <c r="B9" s="17"/>
      <c r="C9" s="17"/>
      <c r="D9" s="17"/>
      <c r="E9" s="17"/>
    </row>
    <row r="10" spans="1:11" x14ac:dyDescent="0.25">
      <c r="A10" s="19">
        <v>2</v>
      </c>
      <c r="B10" s="20" t="s">
        <v>8</v>
      </c>
      <c r="C10" s="20" t="s">
        <v>9</v>
      </c>
      <c r="D10" s="20" t="s">
        <v>10</v>
      </c>
      <c r="E10" s="20" t="s">
        <v>11</v>
      </c>
    </row>
    <row r="11" spans="1:11" x14ac:dyDescent="0.25">
      <c r="A11" s="20" t="s">
        <v>0</v>
      </c>
      <c r="B11" s="20">
        <v>1.2229572</v>
      </c>
      <c r="C11" s="20">
        <v>3.2845518</v>
      </c>
      <c r="D11" s="20">
        <v>1.1234119</v>
      </c>
      <c r="E11" s="20">
        <v>2.5039400999999999</v>
      </c>
      <c r="H11" s="1">
        <f>(B11-MIN($B11:$E11))/(MAX($B11:$E11)-MIN($B11:$E11))</f>
        <v>4.6061478944514393E-2</v>
      </c>
      <c r="I11" s="1">
        <f>(C11-MIN($B11:$E11))/(MAX($B11:$E11)-MIN($B11:$E11))</f>
        <v>1</v>
      </c>
      <c r="J11" s="1">
        <f>(D11-MIN($B11:$E11))/(MAX($B11:$E11)-MIN($B11:$E11))</f>
        <v>0</v>
      </c>
      <c r="K11" s="1">
        <f>(E11-MIN($B11:$E11))/(MAX($B11:$E11)-MIN($B11:$E11))</f>
        <v>0.63879631300130069</v>
      </c>
    </row>
    <row r="12" spans="1:11" x14ac:dyDescent="0.25">
      <c r="A12" s="20" t="s">
        <v>1</v>
      </c>
      <c r="B12" s="20">
        <v>1.2043033000000001</v>
      </c>
      <c r="C12" s="20">
        <v>1.4101241</v>
      </c>
      <c r="D12" s="20">
        <v>1.0399676</v>
      </c>
      <c r="E12" s="20">
        <v>1.2300966</v>
      </c>
      <c r="H12" s="1">
        <f>(B12-MIN($B12:$E12))/(MAX($B12:$E12)-MIN($B12:$E12))</f>
        <v>0.44396275629362197</v>
      </c>
      <c r="I12" s="1">
        <f>(C12-MIN($B12:$E12))/(MAX($B12:$E12)-MIN($B12:$E12))</f>
        <v>1</v>
      </c>
      <c r="J12" s="1">
        <f>(D12-MIN($B12:$E12))/(MAX($B12:$E12)-MIN($B12:$E12))</f>
        <v>0</v>
      </c>
      <c r="K12" s="1">
        <f t="shared" ref="K12:K13" si="3">(E12-MIN($B12:$E12))/(MAX($B12:$E12)-MIN($B12:$E12))</f>
        <v>0.51364490424995912</v>
      </c>
    </row>
    <row r="13" spans="1:11" x14ac:dyDescent="0.25">
      <c r="A13" s="20" t="s">
        <v>12</v>
      </c>
      <c r="B13" s="20">
        <v>0.48064810000000002</v>
      </c>
      <c r="C13" s="20">
        <v>0.78769789999999995</v>
      </c>
      <c r="D13" s="20">
        <v>0.46067130000000001</v>
      </c>
      <c r="E13" s="20">
        <v>0.60842339999999995</v>
      </c>
      <c r="H13" s="1">
        <f>(B13-MIN($B13:$E13))/(MAX($B13:$E13)-MIN($B13:$E13))</f>
        <v>6.1086162410030315E-2</v>
      </c>
      <c r="I13" s="1">
        <f>(C13-MIN($B13:$E13))/(MAX($B13:$E13)-MIN($B13:$E13))</f>
        <v>1</v>
      </c>
      <c r="J13" s="1">
        <f>(D13-MIN($B13:$E13))/(MAX($B13:$E13)-MIN($B13:$E13))</f>
        <v>0</v>
      </c>
      <c r="K13" s="1">
        <f t="shared" si="3"/>
        <v>0.45180453210839722</v>
      </c>
    </row>
    <row r="14" spans="1:11" x14ac:dyDescent="0.25">
      <c r="A14" s="20"/>
      <c r="B14" s="20" t="s">
        <v>8</v>
      </c>
      <c r="C14" s="20" t="s">
        <v>9</v>
      </c>
      <c r="D14" s="20" t="s">
        <v>10</v>
      </c>
      <c r="E14" s="20" t="s">
        <v>11</v>
      </c>
    </row>
    <row r="15" spans="1:11" x14ac:dyDescent="0.25">
      <c r="A15" s="20">
        <v>1</v>
      </c>
      <c r="B15" s="20">
        <v>53.49</v>
      </c>
      <c r="C15" s="20">
        <v>0.09</v>
      </c>
      <c r="D15" s="20">
        <v>0.03</v>
      </c>
      <c r="E15" s="20">
        <v>0.14000000000000001</v>
      </c>
    </row>
    <row r="16" spans="1:11" x14ac:dyDescent="0.25">
      <c r="A16" s="20"/>
      <c r="B16" s="20"/>
      <c r="C16" s="20"/>
      <c r="D16" s="20"/>
      <c r="E16" s="20"/>
    </row>
    <row r="17" spans="1:11" x14ac:dyDescent="0.25">
      <c r="A17" s="17" t="s">
        <v>17</v>
      </c>
      <c r="B17" s="17"/>
      <c r="C17" s="17"/>
      <c r="D17" s="17"/>
      <c r="E17" s="17"/>
    </row>
    <row r="18" spans="1:11" x14ac:dyDescent="0.25">
      <c r="A18" s="19">
        <v>3</v>
      </c>
      <c r="B18" s="20" t="s">
        <v>8</v>
      </c>
      <c r="C18" s="20" t="s">
        <v>9</v>
      </c>
      <c r="D18" s="20" t="s">
        <v>10</v>
      </c>
      <c r="E18" s="20" t="s">
        <v>11</v>
      </c>
    </row>
    <row r="19" spans="1:11" x14ac:dyDescent="0.25">
      <c r="A19" s="20" t="s">
        <v>0</v>
      </c>
      <c r="B19" s="20">
        <v>373.58726920999999</v>
      </c>
      <c r="C19" s="20">
        <v>400.17674979999998</v>
      </c>
      <c r="D19" s="20">
        <v>465.57952799999998</v>
      </c>
      <c r="E19" s="20">
        <v>1874.60614381</v>
      </c>
      <c r="H19" s="1">
        <f>(B19-MIN($B19:$E19))/(MAX($B19:$E19)-MIN($B19:$E19))</f>
        <v>0</v>
      </c>
      <c r="I19" s="1">
        <f t="shared" ref="I19:K19" si="4">(C19-MIN($B19:$E19))/(MAX($B19:$E19)-MIN($B19:$E19))</f>
        <v>1.7714287967954906E-2</v>
      </c>
      <c r="J19" s="1">
        <f t="shared" si="4"/>
        <v>6.1286543658229886E-2</v>
      </c>
      <c r="K19" s="1">
        <f t="shared" si="4"/>
        <v>1</v>
      </c>
    </row>
    <row r="20" spans="1:11" x14ac:dyDescent="0.25">
      <c r="A20" s="20" t="s">
        <v>1</v>
      </c>
      <c r="B20" s="20">
        <v>2.4057559999999999E-2</v>
      </c>
      <c r="C20" s="20">
        <v>2.6459199999999999E-2</v>
      </c>
      <c r="D20" s="20">
        <v>2.6058100000000001E-2</v>
      </c>
      <c r="E20" s="20">
        <v>5.9627439999999997E-2</v>
      </c>
      <c r="H20" s="1">
        <f t="shared" ref="H20:H21" si="5">(B20-MIN($B20:$E20))/(MAX($B20:$E20)-MIN($B20:$E20))</f>
        <v>0</v>
      </c>
      <c r="I20" s="1">
        <f t="shared" ref="I20:I21" si="6">(C20-MIN($B20:$E20))/(MAX($B20:$E20)-MIN($B20:$E20))</f>
        <v>6.7518923313769963E-2</v>
      </c>
      <c r="J20" s="1">
        <f t="shared" ref="J20:J21" si="7">(D20-MIN($B20:$E20))/(MAX($B20:$E20)-MIN($B20:$E20))</f>
        <v>5.6242528791213303E-2</v>
      </c>
      <c r="K20" s="1">
        <f t="shared" ref="K20:K21" si="8">(E20-MIN($B20:$E20))/(MAX($B20:$E20)-MIN($B20:$E20))</f>
        <v>1</v>
      </c>
    </row>
    <row r="21" spans="1:11" x14ac:dyDescent="0.25">
      <c r="A21" s="20" t="s">
        <v>12</v>
      </c>
      <c r="B21" s="20">
        <v>0.32357158000000003</v>
      </c>
      <c r="C21" s="20">
        <v>0.33488849999999998</v>
      </c>
      <c r="D21" s="20">
        <v>0.36121959999999997</v>
      </c>
      <c r="E21" s="20">
        <v>0.66166586000000005</v>
      </c>
      <c r="H21" s="1">
        <f t="shared" si="5"/>
        <v>0</v>
      </c>
      <c r="I21" s="1">
        <f t="shared" si="6"/>
        <v>3.3472675136651087E-2</v>
      </c>
      <c r="J21" s="1">
        <f t="shared" si="7"/>
        <v>0.11135361414573458</v>
      </c>
      <c r="K21" s="1">
        <f t="shared" si="8"/>
        <v>1</v>
      </c>
    </row>
    <row r="22" spans="1:11" x14ac:dyDescent="0.25">
      <c r="A22" s="20"/>
      <c r="B22" s="20" t="s">
        <v>8</v>
      </c>
      <c r="C22" s="20" t="s">
        <v>9</v>
      </c>
      <c r="D22" s="20" t="s">
        <v>10</v>
      </c>
      <c r="E22" s="20" t="s">
        <v>11</v>
      </c>
    </row>
    <row r="23" spans="1:11" x14ac:dyDescent="0.25">
      <c r="A23" s="20">
        <v>1</v>
      </c>
      <c r="B23" s="20">
        <v>14.8</v>
      </c>
      <c r="C23" s="20">
        <v>0.12</v>
      </c>
      <c r="D23" s="20">
        <v>0.04</v>
      </c>
      <c r="E23" s="20">
        <v>0.04</v>
      </c>
    </row>
    <row r="24" spans="1:11" x14ac:dyDescent="0.25">
      <c r="A24" s="20"/>
      <c r="B24" s="20"/>
      <c r="C24" s="20"/>
      <c r="D24" s="20"/>
      <c r="E24" s="20"/>
    </row>
    <row r="25" spans="1:11" x14ac:dyDescent="0.25">
      <c r="A25" s="17" t="s">
        <v>21</v>
      </c>
      <c r="B25" s="17"/>
      <c r="C25" s="17"/>
      <c r="D25" s="17"/>
      <c r="E25" s="17"/>
    </row>
    <row r="26" spans="1:11" x14ac:dyDescent="0.25">
      <c r="A26" s="19">
        <v>4</v>
      </c>
      <c r="B26" s="20" t="s">
        <v>8</v>
      </c>
      <c r="C26" s="20" t="s">
        <v>9</v>
      </c>
      <c r="D26" s="20" t="s">
        <v>10</v>
      </c>
      <c r="E26" s="20" t="s">
        <v>11</v>
      </c>
    </row>
    <row r="27" spans="1:11" x14ac:dyDescent="0.25">
      <c r="A27" s="20" t="s">
        <v>0</v>
      </c>
      <c r="B27" s="20">
        <v>1.791621E-3</v>
      </c>
      <c r="C27" s="20">
        <v>3.2008929999999998E-3</v>
      </c>
      <c r="D27" s="20">
        <v>6.8562909999999996E-3</v>
      </c>
      <c r="E27" s="20">
        <v>1.7700009999999999E-2</v>
      </c>
      <c r="H27" s="1">
        <f>(B27-MIN($B27:$E27))/(MAX($B27:$E27)-MIN($B27:$E27))</f>
        <v>0</v>
      </c>
      <c r="I27" s="1">
        <f t="shared" ref="I27:K27" si="9">(C27-MIN($B27:$E27))/(MAX($B27:$E27)-MIN($B27:$E27))</f>
        <v>8.8586719874652289E-2</v>
      </c>
      <c r="J27" s="1">
        <f t="shared" si="9"/>
        <v>0.31836473196626008</v>
      </c>
      <c r="K27" s="1">
        <f t="shared" si="9"/>
        <v>1</v>
      </c>
    </row>
    <row r="28" spans="1:11" x14ac:dyDescent="0.25">
      <c r="A28" s="20" t="s">
        <v>1</v>
      </c>
      <c r="B28" s="20">
        <v>6.5852249000000002E-2</v>
      </c>
      <c r="C28" s="20">
        <v>8.3061072E-2</v>
      </c>
      <c r="D28" s="20">
        <v>0.14141957399999999</v>
      </c>
      <c r="E28" s="20">
        <v>0.23631340000000001</v>
      </c>
      <c r="H28" s="1">
        <f>(B28-MIN($B28:$E28))/(MAX($B28:$E28)-MIN($B28:$E28))</f>
        <v>0</v>
      </c>
      <c r="I28" s="1">
        <f>(C28-MIN($B28:$E28))/(MAX($B28:$E28)-MIN($B28:$E28))</f>
        <v>0.1009545160234193</v>
      </c>
      <c r="J28" s="1">
        <f t="shared" ref="J28:J29" si="10">(D28-MIN($B28:$E28))/(MAX($B28:$E28)-MIN($B28:$E28))</f>
        <v>0.44331112723743127</v>
      </c>
      <c r="K28" s="1">
        <f t="shared" ref="K28:K29" si="11">(E28-MIN($B28:$E28))/(MAX($B28:$E28)-MIN($B28:$E28))</f>
        <v>1</v>
      </c>
    </row>
    <row r="29" spans="1:11" x14ac:dyDescent="0.25">
      <c r="A29" s="20" t="s">
        <v>12</v>
      </c>
      <c r="B29" s="20">
        <v>0.70465490200000003</v>
      </c>
      <c r="C29" s="20">
        <v>0.94186556099999996</v>
      </c>
      <c r="D29" s="20">
        <v>1.3784721289999999</v>
      </c>
      <c r="E29" s="20">
        <v>1.8083999100000001</v>
      </c>
      <c r="H29" s="1">
        <f>(B29-MIN($B29:$E29))/(MAX($B29:$E29)-MIN($B29:$E29))</f>
        <v>0</v>
      </c>
      <c r="I29" s="1">
        <f>(C29-MIN($B29:$E29))/(MAX($B29:$E29)-MIN($B29:$E29))</f>
        <v>0.21491436634429598</v>
      </c>
      <c r="J29" s="1">
        <f t="shared" si="10"/>
        <v>0.61048269493056662</v>
      </c>
      <c r="K29" s="1">
        <f t="shared" si="11"/>
        <v>1</v>
      </c>
    </row>
    <row r="30" spans="1:11" x14ac:dyDescent="0.25">
      <c r="A30" s="20"/>
      <c r="B30" s="20" t="s">
        <v>8</v>
      </c>
      <c r="C30" s="20" t="s">
        <v>9</v>
      </c>
      <c r="D30" s="20" t="s">
        <v>10</v>
      </c>
      <c r="E30" s="20" t="s">
        <v>11</v>
      </c>
    </row>
    <row r="31" spans="1:11" x14ac:dyDescent="0.25">
      <c r="A31" s="20">
        <v>1</v>
      </c>
      <c r="B31" s="20">
        <v>7.39</v>
      </c>
      <c r="C31" s="20">
        <v>0.11</v>
      </c>
      <c r="D31" s="20">
        <v>0.01</v>
      </c>
      <c r="E31" s="20">
        <v>0.05</v>
      </c>
    </row>
    <row r="32" spans="1:11" x14ac:dyDescent="0.25">
      <c r="A32" s="20"/>
      <c r="B32" s="20"/>
      <c r="C32" s="20"/>
      <c r="D32" s="20"/>
      <c r="E32" s="20"/>
    </row>
    <row r="33" spans="1:11" x14ac:dyDescent="0.25">
      <c r="A33" s="17" t="s">
        <v>29</v>
      </c>
      <c r="B33" s="17"/>
      <c r="C33" s="17"/>
      <c r="D33" s="17"/>
      <c r="E33" s="17"/>
    </row>
    <row r="34" spans="1:11" x14ac:dyDescent="0.25">
      <c r="A34" s="19">
        <v>5</v>
      </c>
      <c r="B34" s="20" t="s">
        <v>8</v>
      </c>
      <c r="C34" s="20" t="s">
        <v>9</v>
      </c>
      <c r="D34" s="20" t="s">
        <v>10</v>
      </c>
      <c r="E34" s="20" t="s">
        <v>11</v>
      </c>
    </row>
    <row r="35" spans="1:11" x14ac:dyDescent="0.25">
      <c r="A35" s="20" t="s">
        <v>0</v>
      </c>
      <c r="B35" s="20">
        <v>0.12298657</v>
      </c>
      <c r="C35" s="20">
        <v>6.2605629999999995E-2</v>
      </c>
      <c r="D35" s="20">
        <v>0.15809003999999999</v>
      </c>
      <c r="E35" s="20">
        <v>1.086028</v>
      </c>
      <c r="H35" s="1">
        <f>(B35-MIN($B35:$E35))/(MAX($B35:$E35)-MIN($B35:$E35))</f>
        <v>5.8999042594701158E-2</v>
      </c>
      <c r="I35" s="1">
        <f t="shared" ref="I35:K35" si="12">(C35-MIN($B35:$E35))/(MAX($B35:$E35)-MIN($B35:$E35))</f>
        <v>0</v>
      </c>
      <c r="J35" s="1">
        <f t="shared" si="12"/>
        <v>9.3299123410796644E-2</v>
      </c>
      <c r="K35" s="1">
        <f t="shared" si="12"/>
        <v>1</v>
      </c>
    </row>
    <row r="36" spans="1:11" x14ac:dyDescent="0.25">
      <c r="A36" s="20" t="s">
        <v>1</v>
      </c>
      <c r="B36" s="20">
        <v>2.9499689999999999E-2</v>
      </c>
      <c r="C36" s="20">
        <v>1.603868E-2</v>
      </c>
      <c r="D36" s="20">
        <v>2.735545E-2</v>
      </c>
      <c r="E36" s="20">
        <v>8.7929460000000001E-2</v>
      </c>
      <c r="H36" s="1">
        <f t="shared" ref="H36:H37" si="13">(B36-MIN($B36:$E36))/(MAX($B36:$E36)-MIN($B36:$E36))</f>
        <v>0.18724250870556697</v>
      </c>
      <c r="I36" s="1">
        <f t="shared" ref="I36:I37" si="14">(C36-MIN($B36:$E36))/(MAX($B36:$E36)-MIN($B36:$E36))</f>
        <v>0</v>
      </c>
      <c r="J36" s="1">
        <f t="shared" ref="J36:J37" si="15">(D36-MIN($B36:$E36))/(MAX($B36:$E36)-MIN($B36:$E36))</f>
        <v>0.15741615266936873</v>
      </c>
      <c r="K36" s="1">
        <f t="shared" ref="K36:K37" si="16">(E36-MIN($B36:$E36))/(MAX($B36:$E36)-MIN($B36:$E36))</f>
        <v>1</v>
      </c>
    </row>
    <row r="37" spans="1:11" x14ac:dyDescent="0.25">
      <c r="A37" s="20" t="s">
        <v>12</v>
      </c>
      <c r="B37" s="20">
        <v>0.92615506999999997</v>
      </c>
      <c r="C37" s="20">
        <v>0.66078713</v>
      </c>
      <c r="D37" s="20">
        <v>1.05004309</v>
      </c>
      <c r="E37" s="20">
        <v>2.5123767099999998</v>
      </c>
      <c r="H37" s="1">
        <f t="shared" si="13"/>
        <v>0.14331898540928276</v>
      </c>
      <c r="I37" s="1">
        <f t="shared" si="14"/>
        <v>0</v>
      </c>
      <c r="J37" s="1">
        <f t="shared" si="15"/>
        <v>0.21022799231782241</v>
      </c>
      <c r="K37" s="1">
        <f t="shared" si="16"/>
        <v>1</v>
      </c>
    </row>
    <row r="38" spans="1:11" x14ac:dyDescent="0.25">
      <c r="A38" s="20"/>
      <c r="B38" s="20" t="s">
        <v>8</v>
      </c>
      <c r="C38" s="20" t="s">
        <v>9</v>
      </c>
      <c r="D38" s="20" t="s">
        <v>10</v>
      </c>
      <c r="E38" s="20" t="s">
        <v>11</v>
      </c>
    </row>
    <row r="39" spans="1:11" x14ac:dyDescent="0.25">
      <c r="A39" s="1">
        <v>1</v>
      </c>
      <c r="B39" s="1">
        <v>25.6</v>
      </c>
      <c r="C39" s="1">
        <v>0.09</v>
      </c>
      <c r="D39" s="1">
        <v>0.03</v>
      </c>
      <c r="E39" s="1">
        <v>0.05</v>
      </c>
    </row>
    <row r="41" spans="1:11" x14ac:dyDescent="0.25">
      <c r="G41" s="21" t="s">
        <v>24</v>
      </c>
      <c r="H41" s="22">
        <f>AVERAGE(H3:H39)</f>
        <v>8.6698548646800391E-2</v>
      </c>
      <c r="I41" s="22">
        <f t="shared" ref="I41:K41" si="17">AVERAGE(I3:I39)</f>
        <v>0.23487743257738292</v>
      </c>
      <c r="J41" s="22">
        <f t="shared" si="17"/>
        <v>0.33746563394182816</v>
      </c>
      <c r="K41" s="22">
        <f t="shared" si="17"/>
        <v>0.77486870530522312</v>
      </c>
    </row>
    <row r="42" spans="1:11" x14ac:dyDescent="0.25">
      <c r="G42" s="21" t="s">
        <v>25</v>
      </c>
      <c r="H42" s="22">
        <f>_xlfn.STDEV.P(H1:H38)</f>
        <v>0.11393945850989058</v>
      </c>
      <c r="I42" s="22">
        <f t="shared" ref="I42:K42" si="18">_xlfn.STDEV.P(I1:I38)</f>
        <v>0.38667035935683536</v>
      </c>
      <c r="J42" s="22">
        <f t="shared" si="18"/>
        <v>0.37052426260564991</v>
      </c>
      <c r="K42" s="22">
        <f>_xlfn.STDEV.P(K1:K38)</f>
        <v>0.28546857578816187</v>
      </c>
    </row>
    <row r="43" spans="1:11" x14ac:dyDescent="0.25">
      <c r="G43" s="21" t="s">
        <v>26</v>
      </c>
      <c r="H43" s="23">
        <f>(H42/H41)*100</f>
        <v>131.42026053292591</v>
      </c>
      <c r="I43" s="23">
        <f t="shared" ref="I43:K43" si="19">(I42/I41)*100</f>
        <v>164.62644159286893</v>
      </c>
      <c r="J43" s="23">
        <f t="shared" si="19"/>
        <v>109.7961467298683</v>
      </c>
      <c r="K43" s="23">
        <f t="shared" si="19"/>
        <v>36.840896249089703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Tabelas finalizads</vt:lpstr>
      <vt:lpstr>Comparação</vt:lpstr>
      <vt:lpstr>Normalização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2020-06-07T15:51:22Z</dcterms:modified>
</cp:coreProperties>
</file>