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M Data" sheetId="1" r:id="rId4"/>
    <sheet state="visible" name="AdStock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<sst xmlns="http://schemas.openxmlformats.org/spreadsheetml/2006/main" count="32" uniqueCount="19">
  <si>
    <t>Month</t>
  </si>
  <si>
    <t>SalesVol</t>
  </si>
  <si>
    <t>TVGrP</t>
  </si>
  <si>
    <t>InstoreAds</t>
  </si>
  <si>
    <t>OutdoorAds</t>
  </si>
  <si>
    <t>Promotion</t>
  </si>
  <si>
    <t>DigitalAds</t>
  </si>
  <si>
    <t>Price</t>
  </si>
  <si>
    <t>Comp1TV</t>
  </si>
  <si>
    <t>Comp1NPapers</t>
  </si>
  <si>
    <t>Comp1OOH</t>
  </si>
  <si>
    <t>Comp2NP</t>
  </si>
  <si>
    <t>Correlation</t>
  </si>
  <si>
    <t>AdStock</t>
  </si>
  <si>
    <t>L (carryover)</t>
  </si>
  <si>
    <t>Typical for FMCG as per the internet search</t>
  </si>
  <si>
    <t>n (saturation curve shape)</t>
  </si>
  <si>
    <t>Moderate Sigmoid</t>
  </si>
  <si>
    <t>k (half saturation point)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</si>
</sst>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1F1F1F"/>
      <name val="Arial"/>
    </font>
    <font>
      <b/>
      <sz val="11.0"/>
      <color rgb="FF1F1F1F"/>
      <name val="Monospace"/>
    </font>
    <font>
      <b/>
      <sz val="11.0"/>
      <color rgb="FF1F1F1F"/>
      <name val="Roboto"/>
    </font>
    <font>
      <sz val="11.0"/>
      <color rgb="FF1F1F1F"/>
      <name val="Roboto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0" fillId="0" fontId="3" numFmtId="14" xfId="0" applyFont="1" applyNumberFormat="1"/>
    <xf borderId="0" fillId="0" fontId="3" numFmtId="2" xfId="0" applyFont="1" applyNumberFormat="1"/>
    <xf borderId="1" fillId="2" fontId="4" numFmtId="0" xfId="0" applyAlignment="1" applyBorder="1" applyFill="1" applyFont="1">
      <alignment horizontal="right" readingOrder="0"/>
    </xf>
    <xf borderId="1" fillId="3" fontId="5" numFmtId="0" xfId="0" applyAlignment="1" applyBorder="1" applyFill="1" applyFont="1">
      <alignment horizontal="right" readingOrder="0"/>
    </xf>
    <xf borderId="1" fillId="0" fontId="6" numFmtId="0" xfId="0" applyAlignment="1" applyBorder="1" applyFont="1">
      <alignment horizontal="left" readingOrder="0"/>
    </xf>
    <xf borderId="1" fillId="0" fontId="7" numFmtId="164" xfId="0" applyAlignment="1" applyBorder="1" applyFont="1" applyNumberFormat="1">
      <alignment horizontal="right" readingOrder="0"/>
    </xf>
    <xf borderId="1" fillId="3" fontId="6" numFmtId="0" xfId="0" applyAlignment="1" applyBorder="1" applyFont="1">
      <alignment horizontal="left" readingOrder="0"/>
    </xf>
    <xf borderId="1" fillId="3" fontId="7" numFmtId="164" xfId="0" applyAlignment="1" applyBorder="1" applyFont="1" applyNumberFormat="1">
      <alignment horizontal="right" readingOrder="0"/>
    </xf>
    <xf borderId="1" fillId="2" fontId="5" numFmtId="0" xfId="0" applyAlignment="1" applyBorder="1" applyFont="1">
      <alignment horizontal="left" readingOrder="0"/>
    </xf>
    <xf borderId="1" fillId="4" fontId="6" numFmtId="0" xfId="0" applyAlignment="1" applyBorder="1" applyFill="1" applyFont="1">
      <alignment horizontal="left" readingOrder="0"/>
    </xf>
    <xf borderId="1" fillId="4" fontId="7" numFmtId="164" xfId="0" applyAlignment="1" applyBorder="1" applyFont="1" applyNumberFormat="1">
      <alignment horizontal="right" readingOrder="0"/>
    </xf>
    <xf borderId="2" fillId="2" fontId="3" numFmtId="14" xfId="0" applyBorder="1" applyFont="1" applyNumberFormat="1"/>
    <xf borderId="2" fillId="2" fontId="3" numFmtId="2" xfId="0" applyBorder="1" applyFont="1" applyNumberFormat="1"/>
    <xf borderId="0" fillId="2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14"/>
    <col customWidth="1" min="3" max="3" width="8.0"/>
    <col customWidth="1" min="4" max="4" width="11.29"/>
    <col customWidth="1" min="5" max="5" width="13.29"/>
    <col customWidth="1" min="6" max="6" width="12.29"/>
    <col customWidth="1" min="7" max="7" width="9.71"/>
    <col customWidth="1" min="8" max="8" width="7.0"/>
    <col customWidth="1" min="9" max="9" width="9.43"/>
    <col customWidth="1" min="10" max="10" width="14.29"/>
    <col customWidth="1" min="11" max="11" width="11.29"/>
    <col customWidth="1" min="12" max="12" width="12.29"/>
    <col customWidth="1" min="13" max="14" width="8.71"/>
    <col customWidth="1" min="15" max="15" width="16.0"/>
    <col customWidth="1" min="16" max="16" width="10.0"/>
    <col customWidth="1" min="17" max="23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3">
        <v>40909.0</v>
      </c>
      <c r="B2" s="4">
        <v>6861.0</v>
      </c>
      <c r="C2" s="4">
        <v>252.21632667250338</v>
      </c>
      <c r="D2" s="4">
        <v>0.0</v>
      </c>
      <c r="E2" s="4">
        <v>391876.0</v>
      </c>
      <c r="F2" s="4">
        <v>0.0</v>
      </c>
      <c r="G2" s="4">
        <v>0.0</v>
      </c>
      <c r="H2" s="4">
        <v>150.0</v>
      </c>
      <c r="I2" s="4">
        <v>8.0</v>
      </c>
      <c r="J2" s="4">
        <v>0.0</v>
      </c>
      <c r="K2" s="4">
        <v>0.0</v>
      </c>
      <c r="L2" s="4">
        <v>0.0</v>
      </c>
      <c r="O2" s="5" t="s">
        <v>12</v>
      </c>
      <c r="P2" s="6" t="s">
        <v>1</v>
      </c>
    </row>
    <row r="3" ht="14.25" customHeight="1">
      <c r="A3" s="3">
        <v>40940.0</v>
      </c>
      <c r="B3" s="4">
        <v>6196.0</v>
      </c>
      <c r="C3" s="4">
        <v>689.041428643965</v>
      </c>
      <c r="D3" s="4">
        <v>0.0</v>
      </c>
      <c r="E3" s="4">
        <v>391876.0</v>
      </c>
      <c r="F3" s="4">
        <v>0.0</v>
      </c>
      <c r="G3" s="4">
        <v>917.0</v>
      </c>
      <c r="H3" s="4">
        <v>153.0</v>
      </c>
      <c r="I3" s="4">
        <v>12.0</v>
      </c>
      <c r="J3" s="4">
        <v>0.0</v>
      </c>
      <c r="K3" s="4">
        <v>0.0</v>
      </c>
      <c r="L3" s="4">
        <v>0.0</v>
      </c>
      <c r="O3" s="7" t="s">
        <v>2</v>
      </c>
      <c r="P3" s="8">
        <v>0.342077</v>
      </c>
    </row>
    <row r="4" ht="14.25" customHeight="1">
      <c r="A4" s="3">
        <v>40969.0</v>
      </c>
      <c r="B4" s="4">
        <v>7519.0</v>
      </c>
      <c r="C4" s="4">
        <v>798.0169056413205</v>
      </c>
      <c r="D4" s="4">
        <v>309960.0</v>
      </c>
      <c r="E4" s="4">
        <v>6317682.25</v>
      </c>
      <c r="F4" s="4">
        <v>0.0</v>
      </c>
      <c r="G4" s="4">
        <v>1191.0</v>
      </c>
      <c r="H4" s="4">
        <v>152.0</v>
      </c>
      <c r="I4" s="4">
        <v>17.0</v>
      </c>
      <c r="J4" s="4">
        <v>6636000.0</v>
      </c>
      <c r="K4" s="4">
        <v>0.0</v>
      </c>
      <c r="L4" s="4">
        <v>1.3272E7</v>
      </c>
      <c r="O4" s="9" t="s">
        <v>3</v>
      </c>
      <c r="P4" s="10">
        <v>0.350967</v>
      </c>
    </row>
    <row r="5" ht="14.25" customHeight="1">
      <c r="A5" s="3">
        <v>41000.0</v>
      </c>
      <c r="B5" s="4">
        <v>8498.0</v>
      </c>
      <c r="C5" s="4">
        <v>922.7139525189458</v>
      </c>
      <c r="D5" s="4">
        <v>309960.0</v>
      </c>
      <c r="E5" s="4">
        <v>6292572.25</v>
      </c>
      <c r="F5" s="4">
        <v>34853.0</v>
      </c>
      <c r="G5" s="4">
        <v>1597.0</v>
      </c>
      <c r="H5" s="4">
        <v>149.0</v>
      </c>
      <c r="I5" s="4">
        <v>17.0</v>
      </c>
      <c r="J5" s="4">
        <v>0.0</v>
      </c>
      <c r="K5" s="4">
        <v>0.0</v>
      </c>
      <c r="L5" s="4">
        <v>6636000.0</v>
      </c>
      <c r="O5" s="7" t="s">
        <v>4</v>
      </c>
      <c r="P5" s="8">
        <v>0.449199</v>
      </c>
    </row>
    <row r="6" ht="14.25" customHeight="1">
      <c r="A6" s="3">
        <v>41030.0</v>
      </c>
      <c r="B6" s="4">
        <v>8721.0</v>
      </c>
      <c r="C6" s="4">
        <v>445.66510543303235</v>
      </c>
      <c r="D6" s="4">
        <v>309960.0</v>
      </c>
      <c r="E6" s="4">
        <v>6290064.0</v>
      </c>
      <c r="F6" s="4">
        <v>198664.0</v>
      </c>
      <c r="G6" s="4">
        <v>1853.0</v>
      </c>
      <c r="H6" s="4">
        <v>150.0</v>
      </c>
      <c r="I6" s="4">
        <v>17.0</v>
      </c>
      <c r="J6" s="4">
        <v>0.0</v>
      </c>
      <c r="K6" s="4">
        <v>0.0</v>
      </c>
      <c r="L6" s="4">
        <v>6636000.0</v>
      </c>
      <c r="O6" s="9" t="s">
        <v>6</v>
      </c>
      <c r="P6" s="10">
        <v>0.07807</v>
      </c>
    </row>
    <row r="7" ht="14.25" customHeight="1">
      <c r="A7" s="3">
        <v>41061.0</v>
      </c>
      <c r="B7" s="4">
        <v>6764.0</v>
      </c>
      <c r="C7" s="4">
        <v>310.3466906893676</v>
      </c>
      <c r="D7" s="4">
        <v>0.0</v>
      </c>
      <c r="E7" s="4">
        <v>842724.0</v>
      </c>
      <c r="F7" s="4">
        <v>0.0</v>
      </c>
      <c r="G7" s="4">
        <v>1904.0</v>
      </c>
      <c r="H7" s="4">
        <v>152.0</v>
      </c>
      <c r="I7" s="4">
        <v>21.0</v>
      </c>
      <c r="J7" s="4">
        <v>0.0</v>
      </c>
      <c r="K7" s="4">
        <v>1.0</v>
      </c>
      <c r="L7" s="4">
        <v>0.0</v>
      </c>
    </row>
    <row r="8" ht="14.25" customHeight="1">
      <c r="A8" s="3">
        <v>41091.0</v>
      </c>
      <c r="B8" s="4">
        <v>6538.0</v>
      </c>
      <c r="C8" s="4">
        <v>658.8007373459028</v>
      </c>
      <c r="D8" s="4">
        <v>309960.0</v>
      </c>
      <c r="E8" s="4">
        <v>8608356.0</v>
      </c>
      <c r="F8" s="4">
        <v>76327.0</v>
      </c>
      <c r="G8" s="4">
        <v>1919.0</v>
      </c>
      <c r="H8" s="4">
        <v>155.0</v>
      </c>
      <c r="I8" s="4">
        <v>21.0</v>
      </c>
      <c r="J8" s="4">
        <v>0.0</v>
      </c>
      <c r="K8" s="4">
        <v>1.0</v>
      </c>
      <c r="L8" s="4">
        <v>6836000.0</v>
      </c>
    </row>
    <row r="9" ht="14.25" customHeight="1">
      <c r="A9" s="3">
        <v>41122.0</v>
      </c>
      <c r="B9" s="4">
        <v>6808.0</v>
      </c>
      <c r="C9" s="4">
        <v>614.2124593278894</v>
      </c>
      <c r="D9" s="4">
        <v>309960.0</v>
      </c>
      <c r="E9" s="4">
        <v>9821956.0</v>
      </c>
      <c r="F9" s="4">
        <v>973811.0</v>
      </c>
      <c r="G9" s="4">
        <v>2266.0</v>
      </c>
      <c r="H9" s="4">
        <v>153.0</v>
      </c>
      <c r="I9" s="4">
        <v>20.0</v>
      </c>
      <c r="J9" s="4">
        <v>0.0</v>
      </c>
      <c r="K9" s="4">
        <v>0.0</v>
      </c>
      <c r="L9" s="4">
        <v>0.0</v>
      </c>
      <c r="O9" s="11" t="s">
        <v>12</v>
      </c>
      <c r="P9" s="6" t="s">
        <v>1</v>
      </c>
    </row>
    <row r="10" ht="14.25" customHeight="1">
      <c r="A10" s="3">
        <v>41153.0</v>
      </c>
      <c r="B10" s="4">
        <v>6292.0</v>
      </c>
      <c r="C10" s="4">
        <v>388.93428086932994</v>
      </c>
      <c r="D10" s="4">
        <v>0.0</v>
      </c>
      <c r="E10" s="4">
        <v>9815689.0</v>
      </c>
      <c r="F10" s="4">
        <v>1032480.0</v>
      </c>
      <c r="G10" s="4">
        <v>2370.0</v>
      </c>
      <c r="H10" s="4">
        <v>153.0</v>
      </c>
      <c r="I10" s="4">
        <v>19.0</v>
      </c>
      <c r="J10" s="4">
        <v>0.0</v>
      </c>
      <c r="K10" s="4">
        <v>0.0</v>
      </c>
      <c r="L10" s="4">
        <v>0.0</v>
      </c>
      <c r="O10" s="7" t="s">
        <v>8</v>
      </c>
      <c r="P10" s="8">
        <v>-0.239611</v>
      </c>
    </row>
    <row r="11" ht="14.25" customHeight="1">
      <c r="A11" s="3">
        <v>41183.0</v>
      </c>
      <c r="B11" s="4">
        <v>6973.0</v>
      </c>
      <c r="C11" s="4">
        <v>950.5306193986704</v>
      </c>
      <c r="D11" s="4">
        <v>0.0</v>
      </c>
      <c r="E11" s="4">
        <v>1.0055241E7</v>
      </c>
      <c r="F11" s="4">
        <v>3288544.0</v>
      </c>
      <c r="G11" s="4">
        <v>2401.0</v>
      </c>
      <c r="H11" s="4">
        <v>154.0</v>
      </c>
      <c r="I11" s="4">
        <v>20.0</v>
      </c>
      <c r="J11" s="4">
        <v>1.4536E7</v>
      </c>
      <c r="K11" s="4">
        <v>0.0</v>
      </c>
      <c r="L11" s="4">
        <v>1.3288E7</v>
      </c>
      <c r="O11" s="9" t="s">
        <v>9</v>
      </c>
      <c r="P11" s="10">
        <v>-0.048961</v>
      </c>
    </row>
    <row r="12" ht="14.25" customHeight="1">
      <c r="A12" s="3">
        <v>41214.0</v>
      </c>
      <c r="B12" s="4">
        <v>8132.0</v>
      </c>
      <c r="C12" s="4">
        <v>972.9614957294616</v>
      </c>
      <c r="D12" s="4">
        <v>336960.0</v>
      </c>
      <c r="E12" s="4">
        <v>1.1444689E7</v>
      </c>
      <c r="F12" s="4">
        <v>1.8087951E7</v>
      </c>
      <c r="G12" s="4">
        <v>2472.0</v>
      </c>
      <c r="H12" s="4">
        <v>153.0</v>
      </c>
      <c r="I12" s="4">
        <v>22.0</v>
      </c>
      <c r="J12" s="4">
        <v>0.0</v>
      </c>
      <c r="K12" s="4">
        <v>0.0</v>
      </c>
      <c r="L12" s="4">
        <v>3.8508E7</v>
      </c>
      <c r="O12" s="7" t="s">
        <v>10</v>
      </c>
      <c r="P12" s="8">
        <v>-0.340478</v>
      </c>
    </row>
    <row r="13" ht="14.25" customHeight="1">
      <c r="A13" s="3">
        <v>41244.0</v>
      </c>
      <c r="B13" s="4">
        <v>8857.0</v>
      </c>
      <c r="C13" s="4">
        <v>1070.018608023101</v>
      </c>
      <c r="D13" s="4">
        <v>3432317.0</v>
      </c>
      <c r="E13" s="4">
        <v>7789681.0</v>
      </c>
      <c r="F13" s="4">
        <v>1.0646798E7</v>
      </c>
      <c r="G13" s="4">
        <v>2574.0</v>
      </c>
      <c r="H13" s="4">
        <v>151.0</v>
      </c>
      <c r="I13" s="4">
        <v>12.0</v>
      </c>
      <c r="J13" s="4">
        <v>0.0</v>
      </c>
      <c r="K13" s="4">
        <v>0.0</v>
      </c>
      <c r="L13" s="4">
        <v>1.5825E7</v>
      </c>
      <c r="O13" s="12" t="s">
        <v>11</v>
      </c>
      <c r="P13" s="13">
        <v>-0.090961</v>
      </c>
    </row>
    <row r="14" ht="14.25" customHeight="1">
      <c r="A14" s="3">
        <v>41275.0</v>
      </c>
      <c r="B14" s="4">
        <v>8939.0</v>
      </c>
      <c r="C14" s="4">
        <v>1620.4487480213188</v>
      </c>
      <c r="D14" s="4">
        <v>3412067.0</v>
      </c>
      <c r="E14" s="4">
        <v>1.1404129E7</v>
      </c>
      <c r="F14" s="4">
        <v>2776414.0</v>
      </c>
      <c r="G14" s="4">
        <v>2669.0</v>
      </c>
      <c r="H14" s="4">
        <v>154.0</v>
      </c>
      <c r="I14" s="4">
        <v>5.0</v>
      </c>
      <c r="J14" s="4">
        <v>0.0</v>
      </c>
      <c r="K14" s="4">
        <v>0.0</v>
      </c>
      <c r="L14" s="4">
        <v>0.0</v>
      </c>
    </row>
    <row r="15" ht="14.25" customHeight="1">
      <c r="A15" s="3">
        <v>41306.0</v>
      </c>
      <c r="B15" s="4">
        <v>7863.0</v>
      </c>
      <c r="C15" s="4">
        <v>495.4350755015022</v>
      </c>
      <c r="D15" s="4">
        <v>3412067.0</v>
      </c>
      <c r="E15" s="4">
        <v>1.140075225E7</v>
      </c>
      <c r="F15" s="4">
        <v>0.0</v>
      </c>
      <c r="G15" s="4">
        <v>2461.0</v>
      </c>
      <c r="H15" s="4">
        <v>154.0</v>
      </c>
      <c r="I15" s="4">
        <v>11.0</v>
      </c>
      <c r="J15" s="4">
        <v>0.0</v>
      </c>
      <c r="K15" s="4">
        <v>0.0</v>
      </c>
      <c r="L15" s="4">
        <v>1000.0</v>
      </c>
    </row>
    <row r="16" ht="14.25" customHeight="1">
      <c r="A16" s="3">
        <v>41334.0</v>
      </c>
      <c r="B16" s="4">
        <v>9506.0</v>
      </c>
      <c r="C16" s="4">
        <v>1296.654317371904</v>
      </c>
      <c r="D16" s="4">
        <v>2912067.0</v>
      </c>
      <c r="E16" s="4">
        <v>1.2425625E7</v>
      </c>
      <c r="F16" s="4">
        <v>4900000.0</v>
      </c>
      <c r="G16" s="4">
        <v>2159.0</v>
      </c>
      <c r="H16" s="4">
        <v>153.0</v>
      </c>
      <c r="I16" s="4">
        <v>18.0</v>
      </c>
      <c r="J16" s="4">
        <v>0.0</v>
      </c>
      <c r="K16" s="4">
        <v>0.0</v>
      </c>
      <c r="L16" s="4">
        <v>6840000.0</v>
      </c>
    </row>
    <row r="17" ht="14.25" customHeight="1">
      <c r="A17" s="3">
        <v>41365.0</v>
      </c>
      <c r="B17" s="4">
        <v>10338.0</v>
      </c>
      <c r="C17" s="4">
        <v>648.8114386231733</v>
      </c>
      <c r="D17" s="4">
        <v>2912067.0</v>
      </c>
      <c r="E17" s="4">
        <v>1.6662724E7</v>
      </c>
      <c r="F17" s="4">
        <v>5715857.0</v>
      </c>
      <c r="G17" s="4">
        <v>2599.0</v>
      </c>
      <c r="H17" s="4">
        <v>151.0</v>
      </c>
      <c r="I17" s="4">
        <v>18.0</v>
      </c>
      <c r="J17" s="4">
        <v>0.0</v>
      </c>
      <c r="K17" s="4">
        <v>0.0</v>
      </c>
      <c r="L17" s="4">
        <v>0.0</v>
      </c>
    </row>
    <row r="18" ht="14.25" customHeight="1">
      <c r="A18" s="3">
        <v>41395.0</v>
      </c>
      <c r="B18" s="4">
        <v>10094.0</v>
      </c>
      <c r="C18" s="4">
        <v>643.8339947451469</v>
      </c>
      <c r="D18" s="4">
        <v>412067.0</v>
      </c>
      <c r="E18" s="4">
        <v>1.2425625E7</v>
      </c>
      <c r="F18" s="4">
        <v>2.0145571E7</v>
      </c>
      <c r="G18" s="4">
        <v>2820.0</v>
      </c>
      <c r="H18" s="4">
        <v>152.0</v>
      </c>
      <c r="I18" s="4">
        <v>17.0</v>
      </c>
      <c r="J18" s="4">
        <v>0.0</v>
      </c>
      <c r="K18" s="4">
        <v>0.0</v>
      </c>
      <c r="L18" s="4">
        <v>0.0</v>
      </c>
    </row>
    <row r="19" ht="14.25" customHeight="1">
      <c r="A19" s="3">
        <v>41426.0</v>
      </c>
      <c r="B19" s="4">
        <v>8523.0</v>
      </c>
      <c r="C19" s="4">
        <v>694.1209704282229</v>
      </c>
      <c r="D19" s="4">
        <v>412067.0</v>
      </c>
      <c r="E19" s="4">
        <v>7043716.0</v>
      </c>
      <c r="F19" s="4">
        <v>0.0</v>
      </c>
      <c r="G19" s="4">
        <v>2597.0</v>
      </c>
      <c r="H19" s="4">
        <v>154.0</v>
      </c>
      <c r="I19" s="4">
        <v>7.0</v>
      </c>
      <c r="J19" s="4">
        <v>0.0</v>
      </c>
      <c r="K19" s="4">
        <v>0.0</v>
      </c>
      <c r="L19" s="4">
        <v>2.86E7</v>
      </c>
    </row>
    <row r="20" ht="14.25" customHeight="1">
      <c r="A20" s="3">
        <v>41456.0</v>
      </c>
      <c r="B20" s="4">
        <v>8283.0</v>
      </c>
      <c r="C20" s="4">
        <v>570.5750158842851</v>
      </c>
      <c r="D20" s="4">
        <v>412067.0</v>
      </c>
      <c r="E20" s="4">
        <v>5953600.0</v>
      </c>
      <c r="F20" s="4">
        <v>2801332.0</v>
      </c>
      <c r="G20" s="4">
        <v>2530.0</v>
      </c>
      <c r="H20" s="4">
        <v>155.0</v>
      </c>
      <c r="I20" s="4">
        <v>3.0</v>
      </c>
      <c r="J20" s="4">
        <v>0.0</v>
      </c>
      <c r="K20" s="4">
        <v>0.0</v>
      </c>
      <c r="L20" s="4">
        <v>2.835E7</v>
      </c>
    </row>
    <row r="21" ht="14.25" customHeight="1">
      <c r="A21" s="3">
        <v>41487.0</v>
      </c>
      <c r="B21" s="4">
        <v>8210.0</v>
      </c>
      <c r="C21" s="4">
        <v>463.58008429952673</v>
      </c>
      <c r="D21" s="4">
        <v>412067.0</v>
      </c>
      <c r="E21" s="4">
        <v>5953600.0</v>
      </c>
      <c r="F21" s="4">
        <v>3517289.0</v>
      </c>
      <c r="G21" s="4">
        <v>2419.0</v>
      </c>
      <c r="H21" s="4">
        <v>156.0</v>
      </c>
      <c r="I21" s="4">
        <v>1.0</v>
      </c>
      <c r="J21" s="4">
        <v>0.0</v>
      </c>
      <c r="K21" s="4">
        <v>0.0</v>
      </c>
      <c r="L21" s="4">
        <v>6840000.0</v>
      </c>
    </row>
    <row r="22" ht="14.25" customHeight="1">
      <c r="A22" s="3">
        <v>41518.0</v>
      </c>
      <c r="B22" s="4">
        <v>7656.0</v>
      </c>
      <c r="C22" s="4">
        <v>406.1423614016992</v>
      </c>
      <c r="D22" s="4">
        <v>412067.0</v>
      </c>
      <c r="E22" s="4">
        <v>5953600.0</v>
      </c>
      <c r="F22" s="4">
        <v>0.0</v>
      </c>
      <c r="G22" s="4">
        <v>1857.0</v>
      </c>
      <c r="H22" s="4">
        <v>156.0</v>
      </c>
      <c r="I22" s="4">
        <v>6.0</v>
      </c>
      <c r="J22" s="4">
        <v>0.0</v>
      </c>
      <c r="K22" s="4">
        <v>0.0</v>
      </c>
      <c r="L22" s="4">
        <v>6840000.0</v>
      </c>
    </row>
    <row r="23" ht="14.25" customHeight="1">
      <c r="A23" s="3">
        <v>41548.0</v>
      </c>
      <c r="B23" s="4">
        <v>8167.0</v>
      </c>
      <c r="C23" s="4">
        <v>740.3359124749729</v>
      </c>
      <c r="D23" s="4">
        <v>2912067.0</v>
      </c>
      <c r="E23" s="4">
        <v>8755681.0</v>
      </c>
      <c r="F23" s="4">
        <v>2972895.0</v>
      </c>
      <c r="G23" s="4">
        <v>1956.0</v>
      </c>
      <c r="H23" s="4">
        <v>156.0</v>
      </c>
      <c r="I23" s="4">
        <v>13.0</v>
      </c>
      <c r="J23" s="4">
        <v>0.0</v>
      </c>
      <c r="K23" s="4">
        <v>0.0</v>
      </c>
      <c r="L23" s="4">
        <v>0.0</v>
      </c>
    </row>
    <row r="24" ht="14.25" customHeight="1">
      <c r="A24" s="3">
        <v>41579.0</v>
      </c>
      <c r="B24" s="4">
        <v>8326.0</v>
      </c>
      <c r="C24" s="4">
        <v>481.70522764985424</v>
      </c>
      <c r="D24" s="4">
        <v>2912067.0</v>
      </c>
      <c r="E24" s="4">
        <v>8564402.25</v>
      </c>
      <c r="F24" s="4">
        <v>2889982.0</v>
      </c>
      <c r="G24" s="4">
        <v>2398.0</v>
      </c>
      <c r="H24" s="4">
        <v>155.0</v>
      </c>
      <c r="I24" s="4">
        <v>15.0</v>
      </c>
      <c r="J24" s="4">
        <v>0.0</v>
      </c>
      <c r="K24" s="4">
        <v>0.0</v>
      </c>
      <c r="L24" s="4">
        <v>0.0</v>
      </c>
    </row>
    <row r="25" ht="14.25" customHeight="1">
      <c r="A25" s="3">
        <v>41609.0</v>
      </c>
      <c r="B25" s="4">
        <v>8275.0</v>
      </c>
      <c r="C25" s="4">
        <v>532.6073676639197</v>
      </c>
      <c r="D25" s="4">
        <v>412067.0</v>
      </c>
      <c r="E25" s="4">
        <v>1.0640644E7</v>
      </c>
      <c r="F25" s="4">
        <v>0.0</v>
      </c>
      <c r="G25" s="4">
        <v>1542.0</v>
      </c>
      <c r="H25" s="4">
        <v>155.0</v>
      </c>
      <c r="I25" s="4">
        <v>16.0</v>
      </c>
      <c r="J25" s="4">
        <v>0.0</v>
      </c>
      <c r="K25" s="4">
        <v>0.0</v>
      </c>
      <c r="L25" s="4">
        <v>1.088E7</v>
      </c>
    </row>
    <row r="26" ht="14.25" customHeight="1">
      <c r="A26" s="3">
        <v>41640.0</v>
      </c>
      <c r="B26" s="4">
        <v>8025.0</v>
      </c>
      <c r="C26" s="4">
        <v>556.2453501035785</v>
      </c>
      <c r="D26" s="4">
        <v>0.0</v>
      </c>
      <c r="E26" s="4">
        <v>1.129296025E7</v>
      </c>
      <c r="F26" s="4">
        <v>0.0</v>
      </c>
      <c r="G26" s="4">
        <v>1548.0</v>
      </c>
      <c r="H26" s="4">
        <v>154.0</v>
      </c>
      <c r="I26" s="4">
        <v>6.0</v>
      </c>
      <c r="J26" s="4">
        <v>0.0</v>
      </c>
      <c r="K26" s="4">
        <v>0.0</v>
      </c>
      <c r="L26" s="4">
        <v>0.0</v>
      </c>
    </row>
    <row r="27" ht="14.25" customHeight="1">
      <c r="A27" s="3">
        <v>41671.0</v>
      </c>
      <c r="B27" s="4">
        <v>7350.0</v>
      </c>
      <c r="C27" s="4">
        <v>830.0207863111605</v>
      </c>
      <c r="D27" s="4">
        <v>0.0</v>
      </c>
      <c r="E27" s="4">
        <v>1.405875025E7</v>
      </c>
      <c r="F27" s="4">
        <v>0.0</v>
      </c>
      <c r="G27" s="4">
        <v>2039.0</v>
      </c>
      <c r="H27" s="4">
        <v>156.0</v>
      </c>
      <c r="I27" s="4">
        <v>13.0</v>
      </c>
      <c r="J27" s="4">
        <v>0.0</v>
      </c>
      <c r="K27" s="4">
        <v>0.0</v>
      </c>
      <c r="L27" s="4">
        <v>0.0</v>
      </c>
    </row>
    <row r="28" ht="14.25" customHeight="1">
      <c r="A28" s="3">
        <v>41699.0</v>
      </c>
      <c r="B28" s="4">
        <v>9306.0</v>
      </c>
      <c r="C28" s="4">
        <v>1087.4312469532304</v>
      </c>
      <c r="D28" s="4">
        <v>0.0</v>
      </c>
      <c r="E28" s="4">
        <v>9.19681E7</v>
      </c>
      <c r="F28" s="4">
        <v>0.0</v>
      </c>
      <c r="G28" s="4">
        <v>2569.0</v>
      </c>
      <c r="H28" s="4">
        <v>154.0</v>
      </c>
      <c r="I28" s="4">
        <v>16.0</v>
      </c>
      <c r="J28" s="4">
        <v>201000.0</v>
      </c>
      <c r="K28" s="4">
        <v>0.0</v>
      </c>
      <c r="L28" s="4">
        <v>0.0</v>
      </c>
    </row>
    <row r="29" ht="14.25" customHeight="1">
      <c r="A29" s="3">
        <v>41730.0</v>
      </c>
      <c r="B29" s="4">
        <v>10390.0</v>
      </c>
      <c r="C29" s="4">
        <v>1151.9926671345531</v>
      </c>
      <c r="D29" s="4">
        <v>0.0</v>
      </c>
      <c r="E29" s="4">
        <v>1.745150625E7</v>
      </c>
      <c r="F29" s="4">
        <v>0.0</v>
      </c>
      <c r="G29" s="4">
        <v>2645.0</v>
      </c>
      <c r="H29" s="4">
        <v>151.0</v>
      </c>
      <c r="I29" s="4">
        <v>16.0</v>
      </c>
      <c r="J29" s="4">
        <v>603000.0</v>
      </c>
      <c r="K29" s="4">
        <v>0.0</v>
      </c>
      <c r="L29" s="4">
        <v>0.0</v>
      </c>
    </row>
    <row r="30" ht="14.25" customHeight="1">
      <c r="A30" s="3">
        <v>41760.0</v>
      </c>
      <c r="B30" s="4">
        <v>10455.0</v>
      </c>
      <c r="C30" s="4">
        <v>1128.3866856656325</v>
      </c>
      <c r="D30" s="4">
        <v>0.0</v>
      </c>
      <c r="E30" s="4">
        <v>1.647954025E7</v>
      </c>
      <c r="F30" s="4">
        <v>0.0</v>
      </c>
      <c r="G30" s="4">
        <v>3028.0</v>
      </c>
      <c r="H30" s="4">
        <v>151.0</v>
      </c>
      <c r="I30" s="4">
        <v>7.0</v>
      </c>
      <c r="J30" s="4">
        <v>0.0</v>
      </c>
      <c r="K30" s="4">
        <v>0.0</v>
      </c>
      <c r="L30" s="4">
        <v>1.2214E7</v>
      </c>
    </row>
    <row r="31" ht="14.25" customHeight="1">
      <c r="A31" s="3">
        <v>41791.0</v>
      </c>
      <c r="B31" s="4">
        <v>9240.0</v>
      </c>
      <c r="C31" s="4">
        <v>1223.6820081173857</v>
      </c>
      <c r="D31" s="4">
        <v>0.0</v>
      </c>
      <c r="E31" s="4">
        <v>1.630140625E7</v>
      </c>
      <c r="F31" s="4">
        <v>0.0</v>
      </c>
      <c r="G31" s="4">
        <v>3143.0</v>
      </c>
      <c r="H31" s="4">
        <v>153.0</v>
      </c>
      <c r="I31" s="4">
        <v>3.0</v>
      </c>
      <c r="J31" s="4">
        <v>0.0</v>
      </c>
      <c r="K31" s="4">
        <v>0.0</v>
      </c>
      <c r="L31" s="4">
        <v>0.0</v>
      </c>
    </row>
    <row r="32" ht="14.25" customHeight="1">
      <c r="A32" s="3">
        <v>41821.0</v>
      </c>
      <c r="B32" s="4">
        <v>8688.0</v>
      </c>
      <c r="C32" s="4">
        <v>1110.7787545931426</v>
      </c>
      <c r="D32" s="4">
        <v>0.0</v>
      </c>
      <c r="E32" s="4">
        <v>1.226050225E7</v>
      </c>
      <c r="F32" s="4">
        <v>0.0</v>
      </c>
      <c r="G32" s="4">
        <v>2817.0</v>
      </c>
      <c r="H32" s="4">
        <v>154.0</v>
      </c>
      <c r="I32" s="4">
        <v>1.0</v>
      </c>
      <c r="J32" s="4">
        <v>0.0</v>
      </c>
      <c r="K32" s="4">
        <v>0.0</v>
      </c>
      <c r="L32" s="4">
        <v>0.0</v>
      </c>
    </row>
    <row r="33" ht="14.25" customHeight="1">
      <c r="A33" s="3">
        <v>41852.0</v>
      </c>
      <c r="B33" s="4">
        <v>8677.0</v>
      </c>
      <c r="C33" s="4">
        <v>570.5750158842851</v>
      </c>
      <c r="D33" s="4">
        <v>0.0</v>
      </c>
      <c r="E33" s="4">
        <v>9803161.0</v>
      </c>
      <c r="F33" s="4">
        <v>0.0</v>
      </c>
      <c r="G33" s="4">
        <v>2719.0</v>
      </c>
      <c r="H33" s="4">
        <v>153.0</v>
      </c>
      <c r="I33" s="4">
        <v>0.0</v>
      </c>
      <c r="J33" s="4">
        <v>0.0</v>
      </c>
      <c r="K33" s="4">
        <v>0.0</v>
      </c>
      <c r="L33" s="4">
        <v>6107000.0</v>
      </c>
    </row>
    <row r="34" ht="14.25" customHeight="1">
      <c r="A34" s="3">
        <v>41883.0</v>
      </c>
      <c r="B34" s="4">
        <v>8270.0</v>
      </c>
      <c r="C34" s="4">
        <v>542.0255878483023</v>
      </c>
      <c r="D34" s="4">
        <v>0.0</v>
      </c>
      <c r="E34" s="4">
        <v>9597604.0</v>
      </c>
      <c r="F34" s="4">
        <v>0.0</v>
      </c>
      <c r="G34" s="4">
        <v>2494.0</v>
      </c>
      <c r="H34" s="4">
        <v>153.0</v>
      </c>
      <c r="I34" s="4">
        <v>0.0</v>
      </c>
      <c r="J34" s="4">
        <v>6107000.0</v>
      </c>
      <c r="K34" s="4">
        <v>0.0</v>
      </c>
      <c r="L34" s="4">
        <v>0.0</v>
      </c>
    </row>
    <row r="35" ht="14.25" customHeight="1">
      <c r="A35" s="3">
        <v>41913.0</v>
      </c>
      <c r="B35" s="4">
        <v>8599.0</v>
      </c>
      <c r="C35" s="4">
        <v>384.66733319663706</v>
      </c>
      <c r="D35" s="4">
        <v>0.0</v>
      </c>
      <c r="E35" s="4">
        <v>6325225.0</v>
      </c>
      <c r="F35" s="4">
        <v>0.0</v>
      </c>
      <c r="G35" s="4">
        <v>2426.0</v>
      </c>
      <c r="H35" s="4">
        <v>153.0</v>
      </c>
      <c r="I35" s="4">
        <v>13.0</v>
      </c>
      <c r="J35" s="4">
        <v>0.0</v>
      </c>
      <c r="K35" s="4">
        <v>0.0</v>
      </c>
      <c r="L35" s="4">
        <v>1.2314E7</v>
      </c>
    </row>
    <row r="36" ht="14.25" customHeight="1">
      <c r="A36" s="3">
        <v>41944.0</v>
      </c>
      <c r="B36" s="4">
        <v>8428.0</v>
      </c>
      <c r="C36" s="4">
        <v>995.5485988209773</v>
      </c>
      <c r="D36" s="4">
        <v>0.0</v>
      </c>
      <c r="E36" s="4">
        <v>1.442860225E7</v>
      </c>
      <c r="F36" s="4">
        <v>0.0</v>
      </c>
      <c r="G36" s="4">
        <v>2252.0</v>
      </c>
      <c r="H36" s="4">
        <v>153.0</v>
      </c>
      <c r="I36" s="4">
        <v>17.0</v>
      </c>
      <c r="J36" s="4">
        <v>6107000.0</v>
      </c>
      <c r="K36" s="4">
        <v>0.0</v>
      </c>
      <c r="L36" s="4">
        <v>0.0</v>
      </c>
    </row>
    <row r="37" ht="14.25" customHeight="1">
      <c r="A37" s="3">
        <v>41974.0</v>
      </c>
      <c r="B37" s="4">
        <v>9133.0</v>
      </c>
      <c r="C37" s="4">
        <v>1395.8959099335084</v>
      </c>
      <c r="D37" s="4">
        <v>0.0</v>
      </c>
      <c r="E37" s="4">
        <v>1.9945156E7</v>
      </c>
      <c r="F37" s="4">
        <v>0.0</v>
      </c>
      <c r="G37" s="4">
        <v>2200.0</v>
      </c>
      <c r="H37" s="4">
        <v>151.0</v>
      </c>
      <c r="I37" s="4">
        <v>19.0</v>
      </c>
      <c r="J37" s="4">
        <v>1.2214E7</v>
      </c>
      <c r="K37" s="4">
        <v>0.0</v>
      </c>
      <c r="L37" s="4">
        <v>14000.0</v>
      </c>
    </row>
    <row r="38" ht="14.25" customHeight="1">
      <c r="A38" s="14">
        <v>42005.0</v>
      </c>
      <c r="B38" s="15">
        <v>8655.0</v>
      </c>
      <c r="C38" s="15">
        <v>1358.4233576163178</v>
      </c>
      <c r="D38" s="15">
        <v>0.0</v>
      </c>
      <c r="E38" s="15">
        <v>6.327407025E7</v>
      </c>
      <c r="F38" s="15">
        <v>0.0</v>
      </c>
      <c r="G38" s="15">
        <v>1615.0</v>
      </c>
      <c r="H38" s="15">
        <v>152.0</v>
      </c>
      <c r="I38" s="15">
        <v>8.0</v>
      </c>
      <c r="J38" s="15">
        <v>0.0</v>
      </c>
      <c r="K38" s="15">
        <v>0.0</v>
      </c>
      <c r="L38" s="15">
        <v>144000.0</v>
      </c>
    </row>
    <row r="39" ht="14.25" customHeight="1">
      <c r="A39" s="14">
        <v>42036.0</v>
      </c>
      <c r="B39" s="15">
        <v>7713.0</v>
      </c>
      <c r="C39" s="15">
        <v>1302.7923201431367</v>
      </c>
      <c r="D39" s="15">
        <v>0.0</v>
      </c>
      <c r="E39" s="15">
        <v>9.2294449E7</v>
      </c>
      <c r="F39" s="15">
        <v>0.0</v>
      </c>
      <c r="G39" s="15">
        <v>4524.0</v>
      </c>
      <c r="H39" s="15">
        <v>154.0</v>
      </c>
      <c r="I39" s="15">
        <v>3.0</v>
      </c>
      <c r="J39" s="15">
        <v>0.0</v>
      </c>
      <c r="K39" s="15">
        <v>0.0</v>
      </c>
      <c r="L39" s="15">
        <v>0.0</v>
      </c>
    </row>
    <row r="40" ht="14.25" customHeight="1">
      <c r="A40" s="14">
        <v>42064.0</v>
      </c>
      <c r="B40" s="15">
        <v>10099.0</v>
      </c>
      <c r="C40" s="15">
        <v>906.143443261107</v>
      </c>
      <c r="D40" s="15">
        <v>0.0</v>
      </c>
      <c r="E40" s="15">
        <v>9.2294449E7</v>
      </c>
      <c r="F40" s="15">
        <v>0.0</v>
      </c>
      <c r="G40" s="15">
        <v>4255.0</v>
      </c>
      <c r="H40" s="15">
        <v>152.0</v>
      </c>
      <c r="I40" s="15">
        <v>13.0</v>
      </c>
      <c r="J40" s="15">
        <v>0.0</v>
      </c>
      <c r="K40" s="15">
        <v>0.0</v>
      </c>
      <c r="L40" s="15">
        <v>144000.0</v>
      </c>
    </row>
    <row r="41" ht="14.25" customHeight="1">
      <c r="A41" s="14">
        <v>42095.0</v>
      </c>
      <c r="B41" s="15">
        <v>10914.0</v>
      </c>
      <c r="C41" s="15">
        <v>410.4791516178156</v>
      </c>
      <c r="D41" s="15">
        <v>4699238.0</v>
      </c>
      <c r="E41" s="15">
        <v>1.0729852225E8</v>
      </c>
      <c r="F41" s="15">
        <v>0.0</v>
      </c>
      <c r="G41" s="15">
        <v>1984.0</v>
      </c>
      <c r="H41" s="15">
        <v>150.0</v>
      </c>
      <c r="I41" s="15">
        <v>10.0</v>
      </c>
      <c r="J41" s="15">
        <v>0.0</v>
      </c>
      <c r="K41" s="15">
        <v>0.0</v>
      </c>
      <c r="L41" s="15">
        <v>0.0</v>
      </c>
    </row>
    <row r="42" ht="14.25" customHeight="1">
      <c r="A42" s="14">
        <v>42125.0</v>
      </c>
      <c r="B42" s="15">
        <v>11132.0</v>
      </c>
      <c r="C42" s="15">
        <v>978.5936816287141</v>
      </c>
      <c r="D42" s="15">
        <v>3432238.0</v>
      </c>
      <c r="E42" s="15">
        <v>3.5304531025E8</v>
      </c>
      <c r="F42" s="15">
        <v>0.0</v>
      </c>
      <c r="G42" s="15">
        <v>595.0</v>
      </c>
      <c r="H42" s="15">
        <v>151.0</v>
      </c>
      <c r="I42" s="15">
        <v>4.0</v>
      </c>
      <c r="J42" s="15">
        <v>0.0</v>
      </c>
      <c r="K42" s="15">
        <v>0.0</v>
      </c>
      <c r="L42" s="15">
        <v>0.0</v>
      </c>
    </row>
    <row r="43" ht="14.25" customHeight="1">
      <c r="A43" s="14">
        <v>42156.0</v>
      </c>
      <c r="B43" s="15">
        <v>10187.0</v>
      </c>
      <c r="C43" s="15">
        <v>803.3246237009201</v>
      </c>
      <c r="D43" s="15">
        <v>500000.0</v>
      </c>
      <c r="E43" s="15">
        <v>2.8168587225E8</v>
      </c>
      <c r="F43" s="15">
        <v>0.0</v>
      </c>
      <c r="G43" s="15">
        <v>179.0</v>
      </c>
      <c r="H43" s="15">
        <v>150.0</v>
      </c>
      <c r="I43" s="15">
        <v>2.0</v>
      </c>
      <c r="J43" s="15">
        <v>0.0</v>
      </c>
      <c r="K43" s="15">
        <v>0.0</v>
      </c>
      <c r="L43" s="15">
        <v>0.0</v>
      </c>
    </row>
    <row r="44" ht="14.25" customHeight="1">
      <c r="A44" s="14">
        <v>42186.0</v>
      </c>
      <c r="B44" s="15">
        <v>9542.0</v>
      </c>
      <c r="C44" s="15">
        <v>846.1635591755235</v>
      </c>
      <c r="D44" s="15">
        <v>0.0</v>
      </c>
      <c r="E44" s="15">
        <v>1.02292996E8</v>
      </c>
      <c r="F44" s="15">
        <v>3200000.0</v>
      </c>
      <c r="G44" s="15">
        <v>761.0</v>
      </c>
      <c r="H44" s="15">
        <v>152.0</v>
      </c>
      <c r="I44" s="15">
        <v>1.0</v>
      </c>
      <c r="J44" s="15">
        <v>0.0</v>
      </c>
      <c r="K44" s="15">
        <v>0.0</v>
      </c>
      <c r="L44" s="15">
        <v>0.0</v>
      </c>
    </row>
    <row r="45" ht="14.25" customHeight="1">
      <c r="A45" s="14">
        <v>42217.0</v>
      </c>
      <c r="B45" s="15">
        <v>9100.0</v>
      </c>
      <c r="C45" s="15">
        <v>1035.4476756974566</v>
      </c>
      <c r="D45" s="15">
        <v>0.0</v>
      </c>
      <c r="E45" s="15">
        <v>3.76010881E8</v>
      </c>
      <c r="F45" s="15">
        <v>2771002.0</v>
      </c>
      <c r="G45" s="15">
        <v>228.0</v>
      </c>
      <c r="H45" s="15">
        <v>153.0</v>
      </c>
      <c r="I45" s="15">
        <v>12.0</v>
      </c>
      <c r="J45" s="15">
        <v>1.2352E7</v>
      </c>
      <c r="K45" s="15">
        <v>0.0</v>
      </c>
      <c r="L45" s="15">
        <v>8318000.0</v>
      </c>
    </row>
    <row r="46" ht="14.25" customHeight="1">
      <c r="A46" s="14">
        <v>42248.0</v>
      </c>
      <c r="B46" s="15">
        <v>8883.0</v>
      </c>
      <c r="C46" s="15">
        <v>397.51038519814864</v>
      </c>
      <c r="D46" s="15">
        <v>0.0</v>
      </c>
      <c r="E46" s="15">
        <v>2.1964722025E8</v>
      </c>
      <c r="F46" s="15">
        <v>0.0</v>
      </c>
      <c r="G46" s="15">
        <v>68.0</v>
      </c>
      <c r="H46" s="15">
        <v>151.0</v>
      </c>
      <c r="I46" s="15">
        <v>19.0</v>
      </c>
      <c r="J46" s="15">
        <v>1.8528E7</v>
      </c>
      <c r="K46" s="15">
        <v>0.0</v>
      </c>
      <c r="L46" s="15">
        <v>6238500.0</v>
      </c>
    </row>
    <row r="47" ht="14.25" customHeight="1">
      <c r="A47" s="3"/>
    </row>
    <row r="48" ht="14.25" customHeight="1">
      <c r="A48" s="3"/>
    </row>
    <row r="49" ht="14.25" customHeight="1">
      <c r="A49" s="3"/>
      <c r="J49" s="4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  <c r="B61" s="4"/>
      <c r="C61" s="4"/>
      <c r="D61" s="4"/>
      <c r="F61" s="4"/>
      <c r="G61" s="4"/>
    </row>
    <row r="62" ht="14.25" customHeight="1">
      <c r="A62" s="3"/>
      <c r="B62" s="4"/>
      <c r="C62" s="4"/>
      <c r="D62" s="4"/>
      <c r="F62" s="4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0"/>
    <col customWidth="1" min="5" max="5" width="23.43"/>
    <col customWidth="1" min="6" max="6" width="15.43"/>
    <col customWidth="1" min="7" max="7" width="44.71"/>
  </cols>
  <sheetData>
    <row r="1">
      <c r="A1" s="1" t="s">
        <v>0</v>
      </c>
      <c r="B1" s="2" t="s">
        <v>2</v>
      </c>
      <c r="C1" s="16" t="s">
        <v>13</v>
      </c>
      <c r="E1" s="17" t="s">
        <v>14</v>
      </c>
      <c r="F1" s="17">
        <v>0.7</v>
      </c>
      <c r="G1" s="17" t="s">
        <v>15</v>
      </c>
    </row>
    <row r="2">
      <c r="A2" s="3">
        <v>40909.0</v>
      </c>
      <c r="B2" s="4">
        <v>252.21632667250338</v>
      </c>
      <c r="C2" s="18">
        <f>(B2^$F$2) / (B2^$F$2 + $F$3^$F$2)</f>
        <v>0.3599676582</v>
      </c>
      <c r="E2" s="17" t="s">
        <v>16</v>
      </c>
      <c r="F2" s="17">
        <v>1.5</v>
      </c>
      <c r="G2" s="17" t="s">
        <v>17</v>
      </c>
    </row>
    <row r="3">
      <c r="A3" s="3">
        <v>40940.0</v>
      </c>
      <c r="B3" s="4">
        <v>689.041428643965</v>
      </c>
      <c r="C3" s="18">
        <f t="shared" ref="C3:C46" si="1">$F$1*C2 + (B3^$F$2)/(B3^$F$2 + $F$3^$F$2)</f>
        <v>0.96946164</v>
      </c>
      <c r="E3" s="17" t="s">
        <v>18</v>
      </c>
      <c r="F3" s="19">
        <f>MEDIAN(B2:B46)/2</f>
        <v>370.1679562</v>
      </c>
    </row>
    <row r="4">
      <c r="A4" s="3">
        <v>40969.0</v>
      </c>
      <c r="B4" s="4">
        <v>798.0169056413205</v>
      </c>
      <c r="C4" s="18">
        <f t="shared" si="1"/>
        <v>1.438546514</v>
      </c>
    </row>
    <row r="5">
      <c r="A5" s="3">
        <v>41000.0</v>
      </c>
      <c r="B5" s="4">
        <v>922.7139525189458</v>
      </c>
      <c r="C5" s="18">
        <f t="shared" si="1"/>
        <v>1.804369767</v>
      </c>
    </row>
    <row r="6">
      <c r="A6" s="3">
        <v>41030.0</v>
      </c>
      <c r="B6" s="4">
        <v>445.66510543303235</v>
      </c>
      <c r="C6" s="18">
        <f t="shared" si="1"/>
        <v>1.832216782</v>
      </c>
    </row>
    <row r="7">
      <c r="A7" s="3">
        <v>41061.0</v>
      </c>
      <c r="B7" s="4">
        <v>310.3466906893676</v>
      </c>
      <c r="C7" s="18">
        <f t="shared" si="1"/>
        <v>1.716834095</v>
      </c>
    </row>
    <row r="8">
      <c r="A8" s="3">
        <v>41091.0</v>
      </c>
      <c r="B8" s="4">
        <v>658.8007373459028</v>
      </c>
      <c r="C8" s="18">
        <f t="shared" si="1"/>
        <v>1.905424803</v>
      </c>
    </row>
    <row r="9">
      <c r="A9" s="3">
        <v>41122.0</v>
      </c>
      <c r="B9" s="4">
        <v>614.2124593278894</v>
      </c>
      <c r="C9" s="18">
        <f t="shared" si="1"/>
        <v>2.015059051</v>
      </c>
    </row>
    <row r="10">
      <c r="A10" s="3">
        <v>41153.0</v>
      </c>
      <c r="B10" s="4">
        <v>388.93428086932994</v>
      </c>
      <c r="C10" s="18">
        <f t="shared" si="1"/>
        <v>1.929077917</v>
      </c>
    </row>
    <row r="11">
      <c r="A11" s="3">
        <v>41183.0</v>
      </c>
      <c r="B11" s="4">
        <v>950.5306193986704</v>
      </c>
      <c r="C11" s="18">
        <f t="shared" si="1"/>
        <v>2.154844274</v>
      </c>
    </row>
    <row r="12">
      <c r="A12" s="3">
        <v>41214.0</v>
      </c>
      <c r="B12" s="4">
        <v>972.9614957294616</v>
      </c>
      <c r="C12" s="18">
        <f t="shared" si="1"/>
        <v>2.318325011</v>
      </c>
    </row>
    <row r="13">
      <c r="A13" s="3">
        <v>41244.0</v>
      </c>
      <c r="B13" s="4">
        <v>1070.018608023101</v>
      </c>
      <c r="C13" s="18">
        <f t="shared" si="1"/>
        <v>2.453754557</v>
      </c>
    </row>
    <row r="14">
      <c r="A14" s="3">
        <v>41275.0</v>
      </c>
      <c r="B14" s="4">
        <v>1620.4487480213188</v>
      </c>
      <c r="C14" s="18">
        <f t="shared" si="1"/>
        <v>2.619194665</v>
      </c>
    </row>
    <row r="15">
      <c r="A15" s="3">
        <v>41306.0</v>
      </c>
      <c r="B15" s="4">
        <v>495.4350755015022</v>
      </c>
      <c r="C15" s="18">
        <f t="shared" si="1"/>
        <v>2.441032492</v>
      </c>
    </row>
    <row r="16">
      <c r="A16" s="3">
        <v>41334.0</v>
      </c>
      <c r="B16" s="4">
        <v>1296.654317371904</v>
      </c>
      <c r="C16" s="18">
        <f t="shared" si="1"/>
        <v>2.576377361</v>
      </c>
    </row>
    <row r="17">
      <c r="A17" s="3">
        <v>41365.0</v>
      </c>
      <c r="B17" s="4">
        <v>648.8114386231733</v>
      </c>
      <c r="C17" s="18">
        <f t="shared" si="1"/>
        <v>2.502303692</v>
      </c>
    </row>
    <row r="18">
      <c r="A18" s="3">
        <v>41395.0</v>
      </c>
      <c r="B18" s="4">
        <v>643.8339947451469</v>
      </c>
      <c r="C18" s="18">
        <f t="shared" si="1"/>
        <v>2.448015324</v>
      </c>
    </row>
    <row r="19">
      <c r="A19" s="3">
        <v>41426.0</v>
      </c>
      <c r="B19" s="4">
        <v>694.1209704282229</v>
      </c>
      <c r="C19" s="18">
        <f t="shared" si="1"/>
        <v>2.433322856</v>
      </c>
    </row>
    <row r="20">
      <c r="A20" s="3">
        <v>41456.0</v>
      </c>
      <c r="B20" s="4">
        <v>570.5750158842851</v>
      </c>
      <c r="C20" s="18">
        <f t="shared" si="1"/>
        <v>2.360118229</v>
      </c>
    </row>
    <row r="21">
      <c r="A21" s="3">
        <v>41487.0</v>
      </c>
      <c r="B21" s="4">
        <v>463.58008429952673</v>
      </c>
      <c r="C21" s="18">
        <f t="shared" si="1"/>
        <v>2.235674009</v>
      </c>
    </row>
    <row r="22">
      <c r="A22" s="3">
        <v>41518.0</v>
      </c>
      <c r="B22" s="4">
        <v>406.1423614016992</v>
      </c>
      <c r="C22" s="18">
        <f t="shared" si="1"/>
        <v>2.099695908</v>
      </c>
    </row>
    <row r="23">
      <c r="A23" s="3">
        <v>41548.0</v>
      </c>
      <c r="B23" s="4">
        <v>740.3359124749729</v>
      </c>
      <c r="C23" s="18">
        <f t="shared" si="1"/>
        <v>2.208583261</v>
      </c>
    </row>
    <row r="24">
      <c r="A24" s="3">
        <v>41579.0</v>
      </c>
      <c r="B24" s="4">
        <v>481.70522764985424</v>
      </c>
      <c r="C24" s="18">
        <f t="shared" si="1"/>
        <v>2.14350927</v>
      </c>
    </row>
    <row r="25">
      <c r="A25" s="3">
        <v>41609.0</v>
      </c>
      <c r="B25" s="4">
        <v>532.6073676639197</v>
      </c>
      <c r="C25" s="18">
        <f t="shared" si="1"/>
        <v>2.133603513</v>
      </c>
    </row>
    <row r="26">
      <c r="A26" s="3">
        <v>41640.0</v>
      </c>
      <c r="B26" s="4">
        <v>556.2453501035785</v>
      </c>
      <c r="C26" s="18">
        <f t="shared" si="1"/>
        <v>2.141663736</v>
      </c>
    </row>
    <row r="27">
      <c r="A27" s="3">
        <v>41671.0</v>
      </c>
      <c r="B27" s="4">
        <v>830.0207863111605</v>
      </c>
      <c r="C27" s="18">
        <f t="shared" si="1"/>
        <v>2.269683046</v>
      </c>
    </row>
    <row r="28">
      <c r="A28" s="3">
        <v>41699.0</v>
      </c>
      <c r="B28" s="4">
        <v>1087.4312469532304</v>
      </c>
      <c r="C28" s="18">
        <f t="shared" si="1"/>
        <v>2.423079643</v>
      </c>
    </row>
    <row r="29">
      <c r="A29" s="3">
        <v>41730.0</v>
      </c>
      <c r="B29" s="4">
        <v>1151.9926671345531</v>
      </c>
      <c r="C29" s="18">
        <f t="shared" si="1"/>
        <v>2.542073744</v>
      </c>
    </row>
    <row r="30">
      <c r="A30" s="3">
        <v>41760.0</v>
      </c>
      <c r="B30" s="4">
        <v>1128.3866856656325</v>
      </c>
      <c r="C30" s="18">
        <f t="shared" si="1"/>
        <v>2.621278069</v>
      </c>
    </row>
    <row r="31">
      <c r="A31" s="3">
        <v>41791.0</v>
      </c>
      <c r="B31" s="4">
        <v>1223.6820081173857</v>
      </c>
      <c r="C31" s="18">
        <f t="shared" si="1"/>
        <v>2.692249789</v>
      </c>
    </row>
    <row r="32">
      <c r="A32" s="3">
        <v>41821.0</v>
      </c>
      <c r="B32" s="4">
        <v>1110.7787545931426</v>
      </c>
      <c r="C32" s="18">
        <f t="shared" si="1"/>
        <v>2.723234615</v>
      </c>
    </row>
    <row r="33">
      <c r="A33" s="3">
        <v>41852.0</v>
      </c>
      <c r="B33" s="4">
        <v>570.5750158842851</v>
      </c>
      <c r="C33" s="18">
        <f t="shared" si="1"/>
        <v>2.56305646</v>
      </c>
    </row>
    <row r="34">
      <c r="A34" s="3">
        <v>41883.0</v>
      </c>
      <c r="B34" s="4">
        <v>542.0255878483023</v>
      </c>
      <c r="C34" s="18">
        <f t="shared" si="1"/>
        <v>2.433372028</v>
      </c>
    </row>
    <row r="35">
      <c r="A35" s="3">
        <v>41913.0</v>
      </c>
      <c r="B35" s="4">
        <v>384.66733319663706</v>
      </c>
      <c r="C35" s="18">
        <f t="shared" si="1"/>
        <v>2.217764703</v>
      </c>
    </row>
    <row r="36">
      <c r="A36" s="3">
        <v>41944.0</v>
      </c>
      <c r="B36" s="4">
        <v>995.5485988209773</v>
      </c>
      <c r="C36" s="18">
        <f t="shared" si="1"/>
        <v>2.367612141</v>
      </c>
    </row>
    <row r="37">
      <c r="A37" s="3">
        <v>41974.0</v>
      </c>
      <c r="B37" s="4">
        <v>1395.8959099335084</v>
      </c>
      <c r="C37" s="18">
        <f t="shared" si="1"/>
        <v>2.537177636</v>
      </c>
    </row>
    <row r="38">
      <c r="A38" s="14">
        <v>42005.0</v>
      </c>
      <c r="B38" s="15">
        <v>1358.4233576163178</v>
      </c>
      <c r="C38" s="18">
        <f t="shared" si="1"/>
        <v>2.651491132</v>
      </c>
    </row>
    <row r="39">
      <c r="A39" s="14">
        <v>42036.0</v>
      </c>
      <c r="B39" s="15">
        <v>1302.7923201431367</v>
      </c>
      <c r="C39" s="18">
        <f t="shared" si="1"/>
        <v>2.724509729</v>
      </c>
    </row>
    <row r="40">
      <c r="A40" s="14">
        <v>42064.0</v>
      </c>
      <c r="B40" s="15">
        <v>906.143443261107</v>
      </c>
      <c r="C40" s="18">
        <f t="shared" si="1"/>
        <v>2.700116877</v>
      </c>
    </row>
    <row r="41">
      <c r="A41" s="14">
        <v>42095.0</v>
      </c>
      <c r="B41" s="15">
        <v>410.4791516178156</v>
      </c>
      <c r="C41" s="18">
        <f t="shared" si="1"/>
        <v>2.428767453</v>
      </c>
    </row>
    <row r="42">
      <c r="A42" s="14">
        <v>42125.0</v>
      </c>
      <c r="B42" s="15">
        <v>978.5936816287141</v>
      </c>
      <c r="C42" s="18">
        <f t="shared" si="1"/>
        <v>2.511400485</v>
      </c>
    </row>
    <row r="43">
      <c r="A43" s="14">
        <v>42156.0</v>
      </c>
      <c r="B43" s="15">
        <v>803.3246237009201</v>
      </c>
      <c r="C43" s="18">
        <f t="shared" si="1"/>
        <v>2.519713136</v>
      </c>
    </row>
    <row r="44">
      <c r="A44" s="14">
        <v>42186.0</v>
      </c>
      <c r="B44" s="15">
        <v>846.1635591755235</v>
      </c>
      <c r="C44" s="18">
        <f t="shared" si="1"/>
        <v>2.53938649</v>
      </c>
    </row>
    <row r="45">
      <c r="A45" s="14">
        <v>42217.0</v>
      </c>
      <c r="B45" s="15">
        <v>1035.4476756974566</v>
      </c>
      <c r="C45" s="18">
        <f t="shared" si="1"/>
        <v>2.60146348</v>
      </c>
    </row>
    <row r="46">
      <c r="A46" s="14">
        <v>42248.0</v>
      </c>
      <c r="B46" s="15">
        <v>397.51038519814864</v>
      </c>
      <c r="C46" s="18">
        <f t="shared" si="1"/>
        <v>2.3477231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