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rasanna\Desktop\PREWORK_JAISWAL\"/>
    </mc:Choice>
  </mc:AlternateContent>
  <xr:revisionPtr revIDLastSave="0" documentId="13_ncr:1_{EFA3C245-69BF-47F3-A9B2-93C0120845C5}" xr6:coauthVersionLast="37" xr6:coauthVersionMax="37" xr10:uidLastSave="{00000000-0000-0000-0000-000000000000}"/>
  <bookViews>
    <workbookView xWindow="0" yWindow="0" windowWidth="14376" windowHeight="12780" activeTab="3" xr2:uid="{00000000-000D-0000-FFFF-FFFF00000000}"/>
  </bookViews>
  <sheets>
    <sheet name="Based on Category" sheetId="2" r:id="rId1"/>
    <sheet name="Sub-Category" sheetId="3" r:id="rId2"/>
    <sheet name="By Month &amp; Year " sheetId="4" r:id="rId3"/>
    <sheet name="Bonus" sheetId="5" r:id="rId4"/>
    <sheet name="Sheet1" sheetId="1" r:id="rId5"/>
  </sheets>
  <definedNames>
    <definedName name="_xlnm._FilterDatabase" localSheetId="4" hidden="1">Sheet1!$A$1:$R$4115</definedName>
    <definedName name="Rawdata">Sheet1!$1:$1048576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C3" i="5"/>
  <c r="B4" i="5"/>
  <c r="D3" i="5"/>
  <c r="B3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<sst xmlns="http://schemas.openxmlformats.org/spreadsheetml/2006/main" count="24821" uniqueCount="8402">
  <si>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</si>
  <si>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</si>
  <si>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</si>
  <si>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</si>
  <si>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</si>
  <si>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</si>
  <si>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</si>
  <si>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</si>
  <si>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</si>
  <si>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</si>
  <si>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</si>
  <si>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</si>
  <si>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</si>
  <si>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</si>
  <si>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</si>
  <si>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</si>
  <si>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</si>
  <si>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</si>
  <si>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</si>
  <si>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</si>
  <si>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</si>
  <si>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</si>
  <si>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</si>
  <si>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</si>
  <si>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</si>
  <si>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</si>
  <si>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</si>
  <si>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</si>
  <si>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</si>
  <si>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</si>
  <si>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</si>
  <si>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</si>
  <si>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</si>
  <si>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</si>
  <si>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</si>
  <si>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</si>
  <si>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</si>
  <si>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</si>
  <si>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</si>
  <si>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</si>
  <si>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</si>
  <si>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</si>
  <si>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</si>
  <si>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</si>
  <si>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</si>
  <si>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</si>
  <si>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</si>
  <si>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</si>
  <si>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</si>
  <si>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</si>
  <si>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</si>
  <si>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</si>
  <si>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</si>
  <si>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</si>
  <si>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</si>
  <si>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</si>
  <si>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</si>
  <si>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</si>
  <si>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</si>
  <si>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</si>
  <si>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</si>
  <si>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</si>
  <si>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</si>
  <si>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</si>
  <si>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</si>
  <si>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</si>
  <si>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</si>
  <si>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</si>
  <si>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</si>
  <si>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</si>
  <si>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</si>
  <si>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</si>
  <si>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</si>
  <si>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</si>
  <si>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</si>
  <si>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</si>
  <si>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</si>
  <si>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</si>
  <si>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</si>
  <si>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</si>
  <si>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</si>
  <si>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</si>
  <si>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</si>
  <si>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</si>
  <si>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</si>
  <si>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</si>
  <si>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</si>
  <si>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</si>
  <si>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</si>
  <si>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</si>
  <si>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</si>
  <si>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</si>
  <si>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</si>
  <si>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</si>
  <si>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</si>
  <si>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</si>
  <si>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</si>
  <si>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</si>
  <si>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</si>
  <si>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</si>
  <si>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</si>
  <si>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</si>
  <si>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</si>
  <si>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</si>
  <si>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</si>
  <si>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</si>
  <si>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</si>
  <si>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</si>
  <si>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</si>
  <si>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</si>
  <si>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</si>
  <si>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</si>
  <si>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</si>
  <si>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</si>
  <si>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</si>
  <si>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</si>
  <si>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</si>
  <si>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</si>
  <si>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</si>
  <si>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</si>
  <si>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</si>
  <si>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</si>
  <si>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</si>
  <si>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</si>
  <si>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</si>
  <si>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</si>
  <si>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</si>
  <si>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</si>
  <si>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</si>
  <si>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</si>
  <si>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</si>
  <si>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</si>
  <si>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</si>
  <si>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</si>
  <si>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</si>
  <si>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</si>
  <si>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</si>
  <si>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</si>
  <si>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</si>
  <si>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</si>
  <si>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</si>
  <si>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</si>
  <si>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</si>
  <si>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</si>
  <si>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</si>
  <si>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</si>
  <si>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</si>
  <si>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</si>
  <si>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</si>
  <si>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</si>
  <si>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</si>
  <si>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</si>
  <si>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</si>
  <si>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</si>
  <si>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</si>
  <si>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</si>
  <si>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</si>
  <si>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</si>
  <si>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</si>
  <si>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</si>
  <si>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</si>
  <si>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</si>
  <si>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</si>
  <si>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</si>
  <si>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</si>
  <si>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</si>
  <si>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</si>
  <si>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</si>
  <si>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</si>
  <si>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</si>
  <si>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</si>
  <si>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</si>
  <si>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</si>
  <si>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</si>
  <si>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</si>
  <si>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</si>
  <si>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</si>
  <si>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</si>
  <si>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</si>
  <si>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</si>
  <si>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</si>
  <si>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</si>
  <si>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</si>
  <si>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</si>
  <si>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</si>
  <si>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</si>
  <si>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</si>
  <si>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</si>
  <si>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</si>
  <si>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</si>
  <si>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</si>
  <si>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</si>
  <si>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</si>
  <si>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</si>
  <si>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</si>
  <si>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</si>
  <si>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</si>
  <si>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</si>
  <si>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</si>
  <si>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</si>
  <si>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</si>
  <si>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</si>
  <si>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</si>
  <si>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</si>
  <si>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</si>
  <si>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</si>
  <si>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</si>
  <si>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</si>
  <si>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</si>
  <si>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</si>
  <si>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</si>
  <si>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</si>
  <si>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</si>
  <si>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</si>
  <si>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</si>
  <si>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</si>
  <si>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</si>
  <si>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</si>
  <si>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</si>
  <si>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</si>
  <si>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</si>
  <si>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</si>
  <si>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</si>
  <si>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</si>
  <si>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</si>
  <si>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</si>
  <si>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</si>
  <si>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</si>
  <si>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</si>
  <si>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</si>
  <si>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</si>
  <si>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</si>
  <si>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</si>
  <si>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</si>
  <si>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</si>
  <si>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</si>
  <si>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</si>
  <si>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</si>
  <si>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</si>
  <si>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</si>
  <si>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</si>
  <si>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</si>
  <si>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</si>
  <si>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</si>
  <si>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</si>
  <si>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</si>
  <si>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</si>
  <si>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</si>
  <si>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</si>
  <si>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</si>
  <si>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</si>
  <si>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</si>
  <si>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</si>
  <si>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</si>
  <si>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</si>
  <si>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</si>
  <si>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</si>
  <si>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</si>
  <si>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</si>
  <si>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</si>
  <si>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</si>
  <si>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</si>
  <si>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</si>
  <si>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</si>
  <si>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</si>
  <si>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</si>
  <si>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</si>
  <si>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</si>
  <si>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</si>
  <si>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</si>
  <si>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</si>
  <si>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</si>
  <si>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</si>
  <si>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</si>
  <si>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</si>
  <si>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</si>
  <si>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</si>
  <si>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</si>
  <si>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</si>
  <si>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</si>
  <si>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</si>
  <si>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</si>
  <si>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</si>
  <si>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</si>
  <si>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</si>
  <si>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</si>
  <si>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</si>
  <si>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</si>
  <si>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</si>
  <si>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</si>
  <si>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</si>
  <si>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</si>
  <si>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</si>
  <si>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</si>
  <si>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</si>
  <si>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</si>
  <si>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</si>
  <si>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</si>
  <si>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</si>
  <si>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</si>
  <si>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</si>
  <si>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</si>
  <si>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</si>
  <si>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</si>
  <si>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</si>
  <si>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</si>
  <si>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</si>
  <si>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</si>
  <si>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</si>
  <si>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</si>
  <si>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</si>
  <si>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</si>
  <si>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</si>
  <si>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</si>
  <si>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</si>
  <si>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</si>
  <si>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</si>
  <si>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</si>
  <si>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</si>
  <si>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</si>
  <si>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</si>
  <si>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</si>
  <si>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</si>
  <si>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</si>
  <si>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</si>
  <si>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</si>
  <si>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</si>
  <si>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</si>
  <si>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</si>
  <si>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</si>
  <si>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</si>
  <si>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</si>
  <si>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</si>
  <si>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</si>
  <si>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</si>
  <si>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</si>
  <si>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</si>
  <si>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</si>
  <si>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</si>
  <si>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</si>
  <si>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</si>
  <si>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</si>
  <si>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</si>
  <si>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</si>
  <si>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</si>
  <si>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</si>
  <si>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</si>
  <si>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</si>
  <si>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</si>
  <si>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</si>
  <si>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</si>
  <si>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</si>
  <si>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</si>
  <si>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</si>
  <si>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</si>
  <si>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</si>
  <si>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</si>
  <si>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</si>
  <si>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</si>
  <si>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</si>
  <si>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</si>
  <si>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</si>
  <si>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</si>
  <si>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</si>
  <si>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</si>
  <si>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</si>
  <si>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</si>
  <si>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</si>
  <si>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</si>
  <si>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</si>
  <si>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</si>
  <si>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</si>
  <si>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</si>
  <si>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</si>
  <si>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</si>
  <si>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</si>
  <si>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</si>
  <si>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</si>
  <si>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</si>
  <si>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</si>
  <si>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</si>
  <si>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</si>
  <si>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</si>
  <si>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</si>
  <si>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</si>
  <si>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</si>
  <si>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</si>
  <si>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</si>
  <si>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</si>
  <si>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</si>
  <si>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</si>
  <si>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</si>
  <si>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</si>
  <si>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</si>
  <si>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</si>
  <si>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</si>
  <si>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</si>
  <si>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</si>
  <si>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</si>
  <si>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</si>
  <si>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</si>
  <si>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</si>
  <si>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</si>
  <si>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</si>
  <si>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</si>
  <si>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</si>
  <si>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</si>
  <si>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</si>
  <si>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</si>
  <si>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</si>
  <si>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</si>
  <si>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</si>
  <si>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</si>
  <si>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</si>
  <si>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</si>
  <si>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</si>
  <si>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</si>
  <si>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</si>
  <si>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</si>
  <si>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</si>
  <si>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</si>
  <si>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</si>
  <si>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</si>
  <si>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</si>
  <si>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</si>
  <si>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</si>
  <si>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</si>
  <si>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</si>
  <si>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</si>
  <si>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</si>
  <si>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</si>
  <si>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</si>
  <si>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</si>
  <si>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</si>
  <si>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</si>
  <si>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</si>
  <si>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</si>
  <si>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</si>
  <si>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</si>
  <si>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</si>
  <si>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</si>
  <si>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</si>
  <si>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</si>
  <si>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</si>
  <si>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</si>
  <si>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</si>
  <si>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</si>
  <si>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</si>
  <si>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</si>
  <si>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</si>
  <si>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</si>
  <si>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</si>
  <si>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</si>
  <si>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</si>
  <si>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</si>
  <si>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</si>
  <si>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</si>
  <si>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</si>
  <si>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</si>
  <si>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</si>
  <si>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</si>
  <si>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</si>
  <si>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</si>
  <si>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</si>
  <si>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</si>
  <si>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</si>
  <si>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</si>
  <si>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</si>
  <si>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</si>
  <si>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</si>
  <si>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</si>
  <si>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</si>
  <si>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</si>
  <si>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</si>
  <si>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</si>
  <si>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</si>
  <si>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</si>
  <si>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</si>
  <si>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</si>
  <si>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</si>
  <si>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</si>
  <si>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</si>
  <si>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</si>
  <si>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</si>
  <si>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</si>
  <si>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</si>
  <si>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</si>
  <si>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</si>
  <si>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</si>
  <si>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</si>
  <si>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</si>
  <si>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</si>
  <si>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</si>
  <si>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</si>
  <si>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</si>
  <si>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</si>
  <si>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</si>
  <si>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</si>
  <si>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</si>
  <si>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</si>
  <si>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</si>
  <si>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</si>
  <si>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</si>
  <si>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</si>
  <si>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</si>
  <si>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</si>
  <si>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</si>
  <si>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</si>
  <si>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</si>
  <si>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</si>
  <si>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</si>
  <si>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</si>
  <si>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</si>
  <si>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</si>
  <si>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</si>
  <si>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</si>
  <si>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</si>
  <si>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</si>
  <si>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</si>
  <si>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</si>
  <si>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</si>
  <si>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</si>
  <si>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</si>
  <si>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</si>
  <si>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</si>
  <si>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</si>
  <si>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</si>
  <si>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</si>
  <si>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</si>
  <si>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</si>
  <si>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</si>
  <si>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</si>
  <si>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</si>
  <si>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</si>
  <si>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</si>
  <si>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</si>
  <si>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</si>
  <si>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</si>
  <si>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</si>
  <si>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</si>
  <si>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</si>
  <si>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</si>
  <si>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</si>
  <si>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</si>
  <si>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</si>
  <si>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</si>
  <si>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</si>
  <si>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</si>
  <si>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</si>
  <si>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</si>
  <si>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</si>
  <si>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</si>
  <si>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</si>
  <si>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</si>
  <si>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</si>
  <si>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</si>
  <si>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</si>
  <si>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</si>
  <si>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</si>
  <si>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</si>
  <si>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</si>
  <si>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</si>
  <si>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</si>
  <si>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</si>
  <si>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</si>
  <si>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</si>
  <si>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</si>
  <si>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</si>
  <si>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</si>
  <si>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</si>
  <si>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</si>
  <si>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</si>
  <si>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</si>
  <si>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</si>
  <si>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</si>
  <si>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</si>
  <si>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</si>
  <si>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</si>
  <si>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</si>
  <si>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</si>
  <si>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</si>
  <si>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</si>
  <si>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</si>
  <si>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</si>
  <si>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</si>
  <si>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</si>
  <si>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</si>
  <si>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</si>
  <si>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</si>
  <si>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</si>
  <si>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</si>
  <si>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</si>
  <si>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</si>
  <si>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</si>
  <si>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</si>
  <si>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</si>
  <si>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</si>
  <si>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</si>
  <si>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</si>
  <si>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</si>
  <si>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</si>
  <si>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</si>
  <si>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</si>
  <si>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</si>
  <si>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</si>
  <si>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</si>
  <si>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</si>
  <si>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</si>
  <si>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</si>
  <si>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</si>
  <si>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</si>
  <si>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</si>
  <si>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</si>
  <si>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</si>
  <si>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</si>
  <si>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</si>
  <si>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</si>
  <si>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</si>
  <si>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</si>
  <si>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</si>
  <si>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</si>
  <si>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</si>
  <si>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</si>
  <si>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</si>
  <si>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</si>
  <si>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</si>
  <si>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</si>
  <si>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</si>
  <si>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</si>
  <si>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</si>
  <si>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</si>
  <si>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</si>
  <si>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</si>
  <si>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</si>
  <si>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</si>
  <si>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</si>
  <si>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</si>
  <si>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</si>
  <si>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</si>
  <si>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</si>
  <si>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</si>
  <si>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</si>
  <si>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</si>
  <si>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</si>
  <si>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</si>
  <si>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</si>
  <si>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</si>
  <si>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</si>
  <si>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</si>
  <si>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</si>
  <si>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</si>
  <si>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</si>
  <si>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</si>
  <si>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</si>
  <si>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</si>
  <si>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</si>
  <si>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</si>
  <si>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</si>
  <si>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</si>
  <si>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</si>
  <si>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</si>
  <si>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</si>
  <si>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</si>
  <si>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</si>
  <si>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</si>
  <si>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</si>
  <si>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</si>
  <si>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</si>
  <si>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</si>
  <si>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</si>
  <si>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</si>
  <si>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</si>
  <si>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</si>
  <si>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</si>
  <si>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</si>
  <si>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</si>
  <si>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</si>
  <si>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</si>
  <si>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</si>
  <si>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</si>
  <si>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</si>
  <si>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</si>
  <si>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</si>
  <si>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</si>
  <si>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</si>
  <si>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</si>
  <si>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</si>
  <si>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</si>
  <si>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</si>
  <si>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</si>
  <si>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</si>
  <si>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</si>
  <si>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</si>
  <si>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</si>
  <si>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</si>
  <si>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</si>
  <si>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</si>
  <si>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</si>
  <si>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</si>
  <si>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</si>
  <si>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</si>
  <si>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</si>
  <si>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</si>
  <si>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</si>
  <si>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</si>
  <si>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</si>
  <si>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</si>
  <si>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</si>
  <si>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</si>
  <si>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</si>
  <si>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</si>
  <si>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</si>
  <si>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</si>
  <si>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</si>
  <si>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</si>
  <si>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</si>
  <si>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</si>
  <si>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</si>
  <si>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</si>
  <si>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</si>
  <si>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</si>
  <si>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</si>
  <si>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</si>
  <si>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</si>
  <si>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</si>
  <si>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</si>
  <si>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</si>
  <si>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</si>
  <si>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</si>
  <si>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</si>
  <si>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</si>
  <si>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</si>
  <si>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</si>
  <si>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</si>
  <si>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</si>
  <si>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</si>
  <si>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</si>
  <si>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</si>
  <si>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</si>
  <si>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</si>
  <si>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</si>
  <si>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</si>
  <si>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</si>
  <si>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</si>
  <si>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</si>
  <si>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</si>
  <si>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</si>
  <si>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</si>
  <si>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</si>
  <si>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</si>
  <si>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</si>
  <si>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</si>
  <si>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</si>
  <si>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</si>
  <si>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</si>
  <si>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</si>
  <si>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</si>
  <si>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</si>
  <si>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</si>
  <si>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</si>
  <si>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</si>
  <si>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</si>
  <si>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</si>
  <si>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</si>
  <si>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</si>
  <si>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</si>
  <si>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</si>
  <si>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</si>
  <si>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</si>
  <si>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</si>
  <si>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</si>
  <si>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</si>
  <si>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</si>
  <si>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</si>
  <si>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</si>
  <si>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</si>
  <si>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</si>
  <si>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</si>
  <si>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</si>
  <si>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</si>
  <si>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</si>
  <si>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</si>
  <si>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</si>
  <si>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</si>
  <si>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</si>
  <si>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</si>
  <si>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</si>
  <si>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</si>
  <si>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</si>
  <si>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</si>
  <si>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</si>
  <si>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</si>
  <si>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</si>
  <si>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</si>
  <si>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</si>
  <si>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</si>
  <si>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</si>
  <si>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</si>
  <si>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</si>
  <si>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</si>
  <si>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</si>
  <si>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</si>
  <si>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</si>
  <si>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</si>
  <si>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</si>
  <si>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</si>
  <si>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</si>
  <si>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</si>
  <si>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</si>
  <si>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</si>
  <si>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</si>
  <si>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</si>
  <si>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</si>
  <si>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</si>
  <si>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</si>
  <si>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</si>
  <si>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</si>
  <si>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</si>
  <si>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</si>
  <si>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</si>
  <si>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</si>
  <si>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</si>
  <si>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</si>
  <si>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</si>
  <si>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</si>
  <si>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</si>
  <si>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</si>
  <si>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</si>
  <si>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</si>
  <si>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</si>
  <si>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</si>
  <si>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</si>
  <si>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</si>
  <si>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</si>
  <si>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</si>
  <si>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</si>
  <si>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</si>
  <si>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</si>
  <si>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</si>
  <si>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</si>
  <si>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</si>
  <si>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</si>
  <si>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</si>
  <si>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</si>
  <si>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</si>
  <si>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</si>
  <si>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</si>
  <si>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</si>
  <si>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</si>
  <si>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</si>
  <si>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</si>
  <si>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</si>
  <si>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</si>
  <si>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</si>
  <si>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</si>
  <si>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</si>
  <si>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</si>
  <si>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</si>
  <si>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</si>
  <si>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</si>
  <si>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</si>
  <si>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</si>
  <si>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</si>
  <si>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</si>
  <si>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</si>
  <si>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</si>
  <si>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</si>
  <si>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</si>
  <si>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</si>
  <si>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</si>
  <si>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</si>
  <si>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</si>
  <si>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</si>
  <si>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</si>
  <si>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</si>
  <si>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</si>
  <si>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</si>
  <si>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</si>
  <si>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</si>
  <si>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</si>
  <si>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</si>
  <si>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</si>
  <si>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</si>
  <si>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</si>
  <si>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</si>
  <si>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</si>
  <si>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</si>
  <si>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</si>
  <si>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</si>
  <si>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</si>
  <si>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</si>
  <si>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</si>
  <si>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</si>
  <si>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</si>
  <si>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</si>
  <si>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</si>
  <si>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</si>
  <si>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</si>
  <si>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</si>
  <si>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</si>
  <si>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</si>
  <si>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</si>
  <si>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</si>
  <si>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</si>
  <si>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</si>
  <si>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</si>
  <si>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</si>
  <si>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</si>
  <si>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</si>
  <si>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</si>
  <si>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</si>
  <si>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</si>
  <si>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</si>
  <si>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</si>
  <si>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</si>
  <si>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</si>
  <si>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</si>
  <si>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</si>
  <si>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</si>
  <si>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</si>
  <si>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</si>
  <si>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</si>
  <si>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</si>
  <si>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</si>
  <si>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</si>
  <si>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</si>
  <si>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</si>
  <si>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</si>
  <si>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</si>
  <si>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</si>
  <si>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</si>
  <si>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</si>
  <si>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</si>
  <si>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</si>
  <si>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</si>
  <si>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</si>
  <si>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</si>
  <si>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</si>
  <si>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</si>
  <si>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</si>
  <si>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</si>
  <si>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</si>
  <si>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</si>
  <si>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</si>
  <si>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</si>
  <si>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</si>
  <si>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</si>
  <si>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</si>
  <si>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</si>
  <si>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</si>
  <si>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</si>
  <si>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</si>
  <si>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</si>
  <si>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</si>
  <si>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</si>
  <si>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</si>
  <si>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</si>
  <si>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</si>
  <si>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</si>
  <si>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</si>
  <si>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</si>
  <si>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</si>
  <si>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</si>
  <si>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</si>
  <si>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</si>
  <si>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</si>
  <si>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</si>
  <si>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</si>
  <si>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</si>
  <si>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</si>
  <si>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</si>
  <si>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</si>
  <si>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</si>
  <si>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</si>
  <si>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</si>
  <si>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</si>
  <si>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</si>
  <si>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</si>
  <si>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</si>
  <si>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</si>
  <si>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</si>
  <si>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</si>
  <si>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</si>
  <si>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</si>
  <si>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</si>
  <si>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</si>
  <si>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</si>
  <si>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</si>
  <si>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</si>
  <si>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</si>
  <si>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</si>
  <si>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</si>
  <si>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</si>
  <si>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</si>
  <si>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</si>
  <si>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</si>
  <si>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</si>
  <si>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</si>
  <si>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</si>
  <si>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</si>
  <si>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</si>
  <si>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</si>
  <si>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</si>
  <si>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</si>
  <si>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</si>
  <si>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</si>
  <si>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</si>
  <si>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</si>
  <si>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</si>
  <si>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</si>
  <si>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</si>
  <si>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</si>
  <si>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</si>
  <si>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</si>
  <si>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</si>
  <si>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</si>
  <si>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</si>
  <si>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</si>
  <si>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</si>
  <si>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</si>
  <si>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</si>
  <si>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</si>
  <si>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</si>
  <si>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</si>
  <si>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</si>
  <si>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</si>
  <si>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</si>
  <si>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</si>
  <si>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</si>
  <si>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</si>
  <si>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</si>
  <si>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</si>
  <si>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</si>
  <si>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</si>
  <si>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</si>
  <si>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</si>
  <si>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</si>
  <si>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</si>
  <si>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</si>
  <si>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</si>
  <si>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</si>
  <si>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</si>
  <si>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</si>
  <si>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</si>
  <si>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</si>
  <si>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</si>
  <si>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</si>
  <si>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</si>
  <si>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</si>
  <si>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</si>
  <si>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</si>
  <si>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</si>
  <si>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</si>
  <si>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</si>
  <si>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</si>
  <si>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</si>
  <si>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</si>
  <si>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</si>
  <si>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</si>
  <si>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</si>
  <si>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</si>
  <si>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</si>
  <si>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</si>
  <si>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</si>
  <si>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</si>
  <si>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</si>
  <si>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</si>
  <si>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</si>
  <si>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</si>
  <si>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</si>
  <si>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</si>
  <si>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</si>
  <si>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</si>
  <si>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</si>
  <si>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</si>
  <si>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</si>
  <si>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</si>
  <si>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</si>
  <si>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</si>
  <si>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</si>
  <si>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</si>
  <si>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</si>
  <si>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</si>
  <si>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</si>
  <si>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</si>
  <si>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</si>
  <si>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</si>
  <si>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</si>
  <si>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</si>
  <si>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</si>
  <si>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</si>
  <si>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</si>
  <si>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</si>
  <si>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</si>
  <si>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</si>
  <si>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</si>
  <si>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</si>
  <si>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</si>
  <si>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</si>
  <si>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</si>
  <si>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</si>
  <si>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</si>
  <si>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</si>
  <si>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</si>
  <si>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</si>
  <si>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</si>
  <si>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</si>
  <si>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</si>
  <si>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</si>
  <si>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</si>
  <si>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</si>
  <si>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</si>
  <si>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</si>
  <si>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</si>
  <si>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</si>
  <si>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</si>
  <si>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</si>
  <si>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</si>
  <si>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</si>
  <si>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</si>
  <si>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</si>
  <si>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</si>
  <si>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</si>
  <si>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</si>
  <si>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</si>
  <si>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</si>
  <si>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</si>
  <si>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</si>
  <si>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</si>
  <si>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</si>
  <si>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</si>
  <si>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</si>
  <si>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</si>
  <si>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</si>
  <si>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</si>
  <si>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</si>
  <si>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</si>
  <si>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</si>
  <si>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</si>
  <si>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</si>
  <si>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</si>
  <si>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</si>
  <si>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</si>
  <si>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</si>
  <si>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</si>
  <si>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</si>
  <si>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</si>
  <si>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</si>
  <si>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</si>
  <si>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</si>
  <si>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</si>
  <si>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</si>
  <si>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</si>
  <si>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</si>
  <si>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</si>
  <si>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</si>
  <si>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</si>
  <si>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</si>
  <si>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</si>
  <si>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</si>
  <si>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</si>
  <si>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</si>
  <si>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</si>
  <si>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</si>
  <si>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</si>
  <si>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</si>
  <si>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</si>
  <si>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</si>
  <si>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</si>
  <si>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</si>
  <si>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</si>
  <si>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</si>
  <si>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</si>
  <si>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</si>
  <si>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</si>
  <si>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</si>
  <si>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</si>
  <si>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</si>
  <si>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</si>
  <si>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</si>
  <si>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</si>
  <si>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</si>
  <si>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</si>
  <si>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</si>
  <si>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</si>
  <si>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</si>
  <si>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</si>
  <si>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</si>
  <si>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</si>
  <si>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</si>
  <si>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</si>
  <si>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</si>
  <si>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</si>
  <si>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</si>
  <si>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</si>
  <si>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</si>
  <si>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</si>
  <si>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</si>
  <si>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</si>
  <si>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</si>
  <si>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</si>
  <si>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</si>
  <si>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</si>
  <si>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</si>
  <si>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</si>
  <si>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</si>
  <si>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</si>
  <si>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</si>
  <si>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</si>
  <si>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</si>
  <si>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</si>
  <si>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</si>
  <si>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</si>
  <si>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</si>
  <si>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</si>
  <si>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</si>
  <si>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</si>
  <si>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</si>
  <si>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</si>
  <si>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</si>
  <si>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</si>
  <si>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</si>
  <si>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</si>
  <si>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</si>
  <si>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</si>
  <si>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</si>
  <si>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</si>
  <si>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</si>
  <si>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</si>
  <si>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</si>
  <si>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</si>
  <si>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</si>
  <si>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</si>
  <si>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</si>
  <si>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</si>
  <si>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</si>
  <si>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</si>
  <si>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</si>
  <si>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</si>
  <si>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</si>
  <si>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</si>
  <si>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</si>
  <si>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</si>
  <si>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</si>
  <si>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</si>
  <si>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</si>
  <si>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</si>
  <si>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</si>
  <si>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</si>
  <si>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</si>
  <si>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</si>
  <si>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</si>
  <si>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</si>
  <si>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</si>
  <si>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</si>
  <si>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</si>
  <si>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</si>
  <si>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</si>
  <si>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</si>
  <si>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</si>
  <si>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</si>
  <si>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</si>
  <si>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</si>
  <si>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</si>
  <si>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</si>
  <si>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</si>
  <si>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</si>
  <si>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</si>
  <si>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</si>
  <si>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</si>
  <si>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</si>
  <si>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</si>
  <si>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</si>
  <si>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</si>
  <si>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</si>
  <si>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</si>
  <si>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</si>
  <si>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</si>
  <si>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</si>
  <si>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</si>
  <si>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</si>
  <si>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</si>
  <si>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</si>
  <si>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</si>
  <si>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</si>
  <si>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</si>
  <si>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</si>
  <si>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</si>
  <si>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</si>
  <si>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</si>
  <si>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</si>
  <si>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</si>
  <si>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</si>
  <si>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</si>
  <si>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</si>
  <si>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</si>
  <si>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</si>
  <si>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</si>
  <si>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</si>
  <si>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</si>
  <si>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</si>
  <si>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</si>
  <si>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</si>
  <si>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</si>
  <si>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</si>
  <si>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</si>
  <si>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</si>
  <si>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</si>
  <si>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</si>
  <si>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</si>
  <si>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</si>
  <si>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</si>
  <si>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</si>
  <si>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</si>
  <si>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</si>
  <si>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</si>
  <si>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</si>
  <si>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</si>
  <si>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</si>
  <si>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</si>
  <si>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</si>
  <si>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</si>
  <si>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</si>
  <si>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</si>
  <si>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</si>
  <si>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</si>
  <si>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</si>
  <si>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</si>
  <si>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</si>
  <si>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</si>
  <si>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</si>
  <si>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</si>
  <si>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</si>
  <si>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</si>
  <si>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</si>
  <si>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</si>
  <si>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</si>
  <si>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</si>
  <si>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</si>
  <si>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</si>
  <si>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</si>
  <si>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</si>
  <si>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</si>
  <si>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</si>
  <si>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</si>
  <si>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</si>
  <si>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</si>
  <si>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</si>
  <si>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</si>
  <si>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</si>
  <si>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</si>
  <si>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</si>
  <si>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</si>
  <si>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</si>
  <si>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</si>
  <si>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</si>
  <si>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</si>
  <si>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</si>
  <si>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</si>
  <si>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</si>
  <si>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</si>
  <si>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</si>
  <si>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</si>
  <si>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</si>
  <si>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</si>
  <si>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</si>
  <si>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</si>
  <si>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</si>
  <si>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</si>
  <si>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</si>
  <si>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</si>
  <si>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</si>
  <si>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</si>
  <si>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</si>
  <si>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</si>
  <si>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</si>
  <si>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</si>
  <si>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</si>
  <si>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</si>
  <si>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</si>
  <si>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</si>
  <si>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</si>
  <si>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</si>
  <si>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</si>
  <si>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</si>
  <si>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</si>
  <si>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</si>
  <si>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</si>
  <si>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</si>
  <si>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</si>
  <si>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</si>
  <si>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</si>
  <si>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</si>
  <si>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</si>
  <si>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</si>
  <si>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</si>
  <si>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</si>
  <si>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</si>
  <si>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</si>
  <si>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</si>
  <si>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</si>
  <si>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</si>
  <si>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</si>
  <si>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</si>
  <si>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</si>
  <si>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</si>
  <si>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</si>
  <si>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</si>
  <si>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</si>
  <si>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</si>
  <si>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</si>
  <si>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</si>
  <si>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</si>
  <si>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</si>
  <si>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</si>
  <si>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</si>
  <si>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</si>
  <si>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</si>
  <si>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</si>
  <si>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</si>
  <si>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</si>
  <si>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</si>
  <si>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</si>
  <si>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</si>
  <si>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</si>
  <si>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</si>
  <si>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</si>
  <si>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</si>
  <si>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</si>
  <si>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</si>
  <si>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</si>
  <si>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</si>
  <si>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</si>
  <si>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</si>
  <si>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</si>
  <si>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</si>
  <si>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</si>
  <si>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</si>
  <si>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</si>
  <si>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</si>
  <si>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</si>
  <si>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</si>
  <si>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</si>
  <si>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</si>
  <si>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</si>
  <si>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</si>
  <si>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</si>
  <si>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</si>
  <si>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</si>
  <si>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</si>
  <si>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</si>
  <si>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</si>
  <si>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</si>
  <si>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</si>
  <si>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</si>
  <si>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</si>
  <si>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</si>
  <si>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</si>
  <si>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</si>
  <si>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</si>
  <si>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</si>
  <si>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</si>
  <si>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</si>
  <si>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</si>
  <si>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</si>
  <si>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</si>
  <si>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</si>
  <si>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</si>
  <si>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</si>
  <si>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</si>
  <si>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</si>
  <si>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</si>
  <si>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</si>
  <si>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</si>
  <si>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</si>
  <si>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</si>
  <si>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</si>
  <si>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</si>
  <si>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</si>
  <si>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</si>
  <si>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</si>
  <si>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</si>
  <si>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</si>
  <si>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</si>
  <si>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</si>
  <si>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</si>
  <si>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</si>
  <si>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</si>
  <si>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</si>
  <si>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</si>
  <si>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</si>
  <si>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</si>
  <si>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</si>
  <si>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</si>
  <si>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</si>
  <si>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</si>
  <si>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</si>
  <si>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</si>
  <si>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</si>
  <si>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</si>
  <si>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</si>
  <si>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</si>
  <si>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</si>
  <si>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</si>
  <si>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</si>
  <si>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</si>
  <si>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</si>
  <si>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</si>
  <si>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</si>
  <si>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</si>
  <si>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</si>
  <si>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</si>
  <si>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</si>
  <si>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</si>
  <si>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</si>
  <si>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</si>
  <si>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</si>
  <si>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</si>
  <si>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</si>
  <si>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</si>
  <si>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</si>
  <si>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</si>
  <si>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</si>
  <si>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</si>
  <si>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</si>
  <si>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</si>
  <si>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</si>
  <si>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</si>
  <si>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</si>
  <si>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</si>
  <si>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</si>
  <si>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</si>
  <si>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</si>
  <si>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</si>
  <si>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</si>
  <si>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</si>
  <si>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</si>
  <si>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</si>
  <si>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</si>
  <si>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</si>
  <si>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</si>
  <si>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</si>
  <si>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</si>
  <si>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</si>
  <si>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</si>
  <si>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</si>
  <si>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</si>
  <si>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</si>
  <si>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</si>
  <si>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</si>
  <si>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</si>
  <si>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</si>
  <si>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</si>
  <si>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</si>
  <si>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</si>
  <si>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</si>
  <si>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</si>
  <si>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</si>
  <si>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</si>
  <si>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</si>
  <si>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</si>
  <si>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</si>
  <si>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</si>
  <si>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</si>
  <si>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</si>
  <si>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</si>
  <si>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</si>
  <si>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</si>
  <si>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</si>
  <si>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</si>
  <si>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</si>
  <si>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</si>
  <si>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</si>
  <si>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</si>
  <si>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</si>
  <si>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</si>
  <si>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</si>
  <si>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</si>
  <si>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</si>
  <si>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</si>
  <si>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</si>
  <si>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</si>
  <si>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</si>
  <si>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</si>
  <si>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</si>
  <si>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</si>
  <si>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</si>
  <si>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</si>
  <si>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</si>
  <si>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</si>
  <si>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</si>
  <si>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</si>
  <si>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</si>
  <si>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</si>
  <si>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</si>
  <si>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</si>
  <si>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</si>
  <si>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</si>
  <si>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</si>
  <si>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</si>
  <si>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</si>
  <si>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</si>
  <si>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</si>
  <si>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</si>
  <si>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</si>
  <si>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</si>
  <si>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</si>
  <si>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</si>
  <si>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</si>
  <si>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</si>
  <si>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</si>
  <si>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</si>
  <si>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</si>
  <si>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</si>
  <si>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</si>
  <si>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</si>
  <si>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</si>
  <si>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</si>
  <si>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</si>
  <si>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</si>
  <si>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</si>
  <si>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</si>
  <si>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</si>
  <si>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</si>
  <si>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</si>
  <si>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</si>
  <si>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</si>
  <si>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</si>
  <si>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</si>
  <si>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</si>
  <si>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</si>
  <si>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</si>
  <si>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</si>
  <si>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</si>
  <si>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</si>
  <si>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</si>
  <si>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</si>
  <si>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</si>
  <si>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</si>
  <si>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</si>
  <si>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</si>
  <si>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</si>
  <si>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</si>
  <si>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</si>
  <si>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</si>
  <si>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</si>
  <si>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</si>
  <si>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</si>
  <si>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</si>
  <si>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</si>
  <si>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</si>
  <si>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</si>
  <si>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</si>
  <si>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</si>
  <si>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</si>
  <si>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</si>
  <si>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</si>
  <si>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</si>
  <si>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</si>
  <si>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</si>
  <si>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</si>
  <si>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</si>
  <si>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</si>
  <si>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</si>
  <si>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</si>
  <si>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</si>
  <si>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</si>
  <si>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</si>
  <si>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</si>
  <si>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</si>
  <si>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</si>
  <si>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</si>
  <si>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</si>
  <si>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</si>
  <si>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</si>
  <si>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</si>
  <si>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</si>
  <si>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</si>
  <si>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</si>
  <si>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</si>
  <si>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</si>
  <si>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</si>
  <si>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</si>
  <si>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</si>
  <si>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</si>
  <si>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</si>
  <si>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</si>
  <si>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</si>
  <si>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</si>
  <si>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</si>
  <si>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</si>
  <si>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</si>
  <si>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</si>
  <si>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</si>
  <si>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</si>
  <si>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</si>
  <si>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</si>
  <si>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</si>
  <si>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</si>
  <si>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</si>
  <si>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</si>
  <si>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</si>
  <si>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</si>
  <si>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</si>
  <si>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</si>
  <si>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</si>
  <si>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</si>
  <si>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</si>
  <si>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</si>
  <si>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</si>
  <si>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</si>
  <si>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</si>
  <si>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</si>
  <si>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</si>
  <si>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</si>
  <si>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</si>
  <si>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</si>
  <si>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</si>
  <si>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</si>
  <si>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</si>
  <si>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</si>
  <si>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</si>
  <si>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</si>
  <si>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</si>
  <si>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</si>
  <si>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</si>
  <si>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</si>
  <si>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</si>
  <si>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</si>
  <si>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</si>
  <si>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</si>
  <si>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</si>
  <si>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</si>
  <si>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</si>
  <si>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</si>
  <si>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</si>
  <si>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</si>
  <si>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</si>
  <si>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</si>
  <si>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</si>
  <si>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</si>
  <si>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</si>
  <si>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</si>
  <si>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</si>
  <si>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</si>
  <si>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</si>
  <si>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</si>
  <si>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</si>
  <si>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</si>
  <si>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</si>
  <si>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</si>
  <si>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</si>
  <si>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</si>
  <si>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</si>
  <si>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</si>
  <si>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</si>
  <si>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</si>
  <si>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</si>
  <si>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</si>
  <si>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</si>
  <si>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</si>
  <si>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</si>
  <si>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</si>
  <si>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</si>
  <si>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</si>
  <si>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</si>
  <si>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</si>
  <si>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</si>
  <si>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</si>
  <si>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</si>
  <si>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</si>
  <si>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</si>
  <si>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</si>
  <si>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</si>
  <si>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</si>
  <si>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</si>
  <si>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</si>
  <si>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</si>
  <si>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</si>
  <si>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</si>
  <si>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</si>
  <si>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</si>
  <si>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</si>
  <si>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</si>
  <si>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</si>
  <si>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</si>
  <si>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</si>
  <si>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</si>
  <si>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</si>
  <si>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</si>
  <si>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</si>
  <si>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</si>
  <si>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</si>
  <si>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</si>
  <si>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</si>
  <si>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</si>
  <si>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</si>
  <si>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</si>
  <si>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</si>
  <si>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</si>
  <si>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</si>
  <si>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</si>
  <si>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</si>
  <si>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</si>
  <si>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</si>
  <si>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</si>
  <si>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</si>
  <si>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</si>
  <si>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</si>
  <si>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</si>
  <si>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</si>
  <si>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</si>
  <si>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</si>
  <si>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</si>
  <si>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</si>
  <si>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</si>
  <si>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</si>
  <si>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</si>
  <si>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</si>
  <si>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</si>
  <si>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</si>
  <si>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</si>
  <si>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</si>
  <si>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</si>
  <si>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</si>
  <si>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</si>
  <si>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</si>
  <si>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</si>
  <si>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</si>
  <si>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</si>
  <si>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</si>
  <si>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</si>
  <si>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</si>
  <si>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</si>
  <si>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</si>
  <si>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</si>
  <si>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</si>
  <si>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</si>
  <si>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</si>
  <si>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</si>
  <si>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</si>
  <si>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</si>
  <si>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</si>
  <si>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</si>
  <si>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</si>
  <si>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</si>
  <si>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</si>
  <si>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</si>
  <si>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</si>
  <si>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</si>
  <si>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</si>
  <si>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</si>
  <si>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</si>
  <si>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</si>
  <si>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</si>
  <si>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</si>
  <si>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</si>
  <si>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</si>
  <si>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</si>
  <si>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</si>
  <si>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</si>
  <si>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</si>
  <si>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</si>
  <si>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</si>
  <si>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</si>
  <si>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</si>
  <si>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</si>
  <si>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</si>
  <si>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</si>
  <si>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</si>
  <si>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</si>
  <si>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</si>
  <si>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</si>
  <si>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</si>
  <si>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</si>
  <si>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</si>
  <si>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</si>
  <si>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</si>
  <si>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</si>
  <si>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</si>
  <si>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</si>
  <si>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</si>
  <si>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</si>
  <si>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</si>
  <si>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</si>
  <si>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</si>
  <si>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</si>
  <si>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</si>
  <si>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</si>
  <si>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</si>
  <si>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</si>
  <si>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</si>
  <si>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</si>
  <si>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</si>
  <si>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</si>
  <si>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</si>
  <si>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</si>
  <si>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</si>
  <si>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</si>
  <si>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</si>
  <si>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</si>
  <si>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</si>
  <si>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</si>
  <si>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</si>
  <si>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</si>
  <si>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</si>
  <si>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</si>
  <si>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</si>
  <si>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</si>
  <si>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</si>
  <si>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</si>
  <si>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</si>
  <si>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</si>
  <si>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</si>
  <si>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</si>
  <si>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</si>
  <si>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</si>
  <si>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</si>
  <si>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</si>
  <si>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</si>
  <si>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</si>
  <si>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</si>
  <si>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</si>
  <si>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</si>
  <si>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</si>
  <si>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</si>
  <si>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</si>
  <si>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</si>
  <si>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</si>
  <si>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</si>
  <si>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</si>
  <si>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</si>
  <si>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</si>
  <si>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</si>
  <si>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</si>
  <si>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</si>
  <si>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</si>
  <si>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</si>
  <si>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</si>
  <si>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</si>
  <si>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</si>
  <si>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</si>
  <si>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</si>
  <si>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</si>
  <si>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</si>
  <si>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</si>
  <si>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</si>
  <si>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</si>
  <si>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</si>
  <si>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</si>
  <si>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</si>
  <si>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</si>
  <si>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</si>
  <si>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</si>
  <si>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</si>
  <si>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</si>
  <si>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</si>
  <si>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</si>
  <si>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</si>
  <si>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</si>
  <si>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</si>
  <si>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</si>
  <si>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</si>
  <si>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</si>
  <si>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</si>
  <si>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</si>
  <si>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</si>
  <si>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</si>
  <si>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</si>
  <si>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</si>
  <si>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</si>
  <si>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</si>
  <si>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</si>
  <si>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</si>
  <si>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</si>
  <si>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</si>
  <si>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</si>
  <si>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</si>
  <si>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</si>
  <si>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</si>
  <si>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</si>
  <si>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</si>
  <si>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</si>
  <si>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</si>
  <si>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</si>
  <si>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</si>
  <si>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</si>
  <si>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</si>
  <si>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</si>
  <si>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</si>
  <si>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</si>
  <si>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</si>
  <si>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</si>
  <si>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</si>
  <si>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</si>
  <si>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</si>
  <si>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</si>
  <si>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</si>
  <si>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</si>
  <si>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</si>
  <si>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</si>
  <si>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</si>
  <si>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</si>
  <si>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</si>
  <si>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</si>
  <si>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</si>
  <si>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</si>
  <si>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</si>
  <si>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</si>
  <si>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</si>
  <si>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</si>
  <si>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</si>
  <si>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</si>
  <si>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</si>
  <si>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</si>
  <si>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</si>
  <si>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</si>
  <si>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</si>
  <si>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</si>
  <si>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</si>
  <si>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</si>
  <si>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</si>
  <si>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</si>
  <si>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</si>
  <si>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</si>
  <si>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</si>
  <si>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</si>
  <si>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</si>
  <si>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</si>
  <si>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</si>
  <si>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</si>
  <si>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</si>
  <si>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</si>
  <si>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</si>
  <si>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</si>
  <si>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</si>
  <si>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</si>
  <si>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</si>
  <si>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</si>
  <si>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</si>
  <si>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</si>
  <si>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</si>
  <si>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</si>
  <si>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</si>
  <si>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</si>
  <si>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</si>
  <si>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</si>
  <si>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</si>
  <si>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</si>
  <si>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</si>
  <si>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</si>
  <si>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</si>
  <si>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</si>
  <si>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</si>
  <si>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</si>
  <si>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</si>
  <si>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</si>
  <si>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</si>
  <si>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</si>
  <si>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</si>
  <si>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</si>
  <si>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</si>
  <si>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</si>
  <si>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</si>
  <si>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</si>
  <si>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</si>
  <si>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</si>
  <si>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</si>
  <si>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</si>
  <si>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</si>
  <si>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</si>
  <si>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</si>
  <si>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</si>
  <si>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</si>
  <si>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</si>
  <si>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</si>
  <si>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</si>
  <si>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</si>
  <si>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</si>
  <si>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</si>
  <si>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</si>
  <si>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</si>
  <si>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</si>
  <si>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</si>
  <si>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</si>
  <si>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</si>
  <si>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</si>
  <si>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</si>
  <si>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</si>
  <si>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</si>
  <si>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</si>
  <si>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</si>
  <si>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</si>
  <si>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</si>
  <si>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</si>
  <si>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</si>
  <si>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</si>
  <si>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</si>
  <si>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</si>
  <si>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</si>
  <si>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</si>
  <si>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</si>
  <si>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</si>
  <si>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</si>
  <si>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</si>
  <si>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</si>
  <si>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</si>
  <si>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</si>
  <si>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</si>
  <si>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</si>
  <si>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</si>
  <si>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</si>
  <si>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</si>
  <si>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</si>
  <si>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</si>
  <si>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</si>
  <si>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</si>
  <si>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</si>
  <si>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</si>
  <si>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</si>
  <si>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</si>
  <si>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</si>
  <si>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</si>
  <si>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</si>
  <si>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</si>
  <si>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</si>
  <si>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</si>
  <si>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</si>
  <si>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</si>
  <si>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</si>
  <si>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</si>
  <si>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</si>
  <si>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</si>
  <si>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</si>
  <si>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</si>
  <si>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</si>
  <si>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</si>
  <si>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</si>
  <si>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</si>
  <si>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</si>
  <si>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</si>
  <si>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</si>
  <si>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</si>
  <si>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</si>
  <si>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</si>
  <si>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</si>
  <si>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</si>
  <si>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</si>
  <si>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</si>
  <si>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</si>
  <si>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</si>
  <si>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</si>
  <si>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</si>
  <si>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</si>
  <si>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</si>
  <si>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</si>
  <si>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</si>
  <si>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</si>
  <si>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</si>
  <si>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</si>
  <si>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</si>
  <si>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</si>
  <si>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</si>
  <si>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</si>
  <si>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</si>
  <si>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</si>
  <si>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</si>
  <si>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</si>
  <si>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</si>
  <si>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</si>
  <si>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</si>
  <si>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</si>
  <si>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</si>
  <si>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</si>
  <si>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</si>
  <si>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</si>
  <si>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</si>
  <si>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</si>
  <si>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</si>
  <si>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</si>
  <si>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</si>
  <si>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</si>
  <si>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</si>
  <si>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</si>
  <si>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</si>
  <si>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</si>
  <si>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</si>
  <si>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</si>
  <si>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</si>
  <si>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</si>
  <si>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</si>
  <si>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</si>
  <si>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</si>
  <si>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</si>
  <si>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</si>
  <si>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</si>
  <si>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</si>
  <si>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</si>
  <si>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</si>
  <si>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</si>
  <si>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</si>
  <si>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</si>
  <si>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</si>
  <si>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</si>
  <si>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</si>
  <si>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</si>
  <si>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</si>
  <si>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</si>
  <si>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</si>
  <si>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</si>
  <si>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</si>
  <si>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</si>
  <si>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</si>
  <si>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</si>
  <si>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</si>
  <si>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</si>
  <si>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</si>
  <si>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</si>
  <si>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</si>
  <si>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</si>
  <si>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</si>
  <si>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</si>
  <si>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</si>
  <si>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</si>
  <si>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</si>
  <si>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</si>
  <si>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</si>
  <si>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</si>
  <si>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</si>
  <si>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</si>
  <si>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</si>
  <si>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</si>
  <si>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</si>
  <si>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</si>
  <si>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</si>
  <si>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</si>
  <si>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</si>
  <si>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</si>
  <si>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</si>
  <si>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</si>
  <si>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</si>
  <si>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</si>
  <si>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</si>
  <si>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</si>
  <si>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</si>
  <si>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</si>
  <si>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</si>
  <si>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</si>
  <si>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</si>
  <si>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</si>
  <si>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</si>
  <si>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</si>
  <si>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</si>
  <si>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</si>
  <si>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</si>
  <si>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</si>
  <si>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</si>
  <si>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</si>
  <si>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</si>
  <si>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</si>
  <si>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</si>
  <si>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</si>
  <si>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</si>
  <si>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</si>
  <si>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</si>
  <si>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</si>
  <si>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</si>
  <si>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</si>
  <si>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</si>
  <si>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</si>
  <si>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</si>
  <si>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</si>
  <si>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</si>
  <si>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</si>
  <si>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</si>
  <si>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</si>
  <si>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</si>
  <si>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</si>
  <si>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</si>
  <si>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</si>
  <si>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</si>
  <si>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</si>
  <si>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</si>
  <si>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</si>
  <si>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</si>
  <si>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</si>
  <si>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</si>
  <si>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</si>
  <si>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</si>
  <si>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</si>
  <si>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</si>
  <si>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</si>
  <si>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</si>
  <si>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</si>
  <si>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</si>
  <si>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</si>
  <si>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</si>
  <si>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</si>
  <si>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</si>
  <si>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</si>
  <si>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</si>
  <si>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</si>
  <si>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</si>
  <si>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</si>
  <si>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</si>
  <si>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</si>
  <si>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</si>
  <si>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</si>
  <si>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</si>
  <si>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</si>
  <si>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</si>
  <si>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</si>
  <si>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</si>
  <si>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</si>
  <si>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</si>
  <si>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</si>
  <si>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</si>
  <si>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</si>
  <si>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</si>
  <si>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</si>
  <si>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</si>
  <si>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</si>
  <si>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</si>
  <si>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</si>
  <si>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</si>
  <si>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</si>
  <si>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</si>
  <si>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</si>
  <si>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</si>
  <si>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</si>
  <si>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</si>
  <si>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</si>
  <si>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</si>
  <si>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</si>
  <si>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</si>
  <si>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</si>
  <si>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</si>
  <si>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</si>
  <si>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</si>
  <si>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</si>
  <si>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</si>
  <si>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</si>
  <si>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</si>
  <si>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</si>
  <si>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</si>
  <si>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</si>
  <si>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</si>
  <si>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</si>
  <si>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</si>
  <si>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</si>
  <si>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</si>
  <si>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</si>
  <si>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</si>
  <si>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</si>
  <si>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</si>
  <si>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</si>
  <si>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</si>
  <si>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</si>
  <si>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</si>
  <si>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</si>
  <si>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</si>
  <si>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</si>
  <si>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</si>
  <si>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</si>
  <si>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</si>
  <si>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</si>
  <si>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</si>
  <si>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</si>
  <si>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</si>
  <si>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</si>
  <si>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</si>
  <si>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</si>
  <si>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</si>
  <si>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</si>
  <si>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</si>
  <si>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</si>
  <si>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</si>
  <si>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</si>
  <si>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</si>
  <si>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</si>
  <si>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</si>
  <si>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</si>
  <si>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</si>
  <si>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</si>
  <si>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</si>
  <si>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</si>
  <si>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</si>
  <si>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</si>
  <si>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</si>
  <si>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</si>
  <si>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</si>
  <si>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</si>
  <si>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</si>
  <si>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</si>
  <si>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</si>
  <si>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</si>
  <si>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</si>
  <si>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</si>
  <si>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</si>
  <si>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</si>
  <si>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</si>
  <si>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</si>
  <si>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</si>
  <si>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</si>
  <si>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</si>
  <si>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</si>
  <si>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</si>
  <si>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</si>
  <si>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</si>
  <si>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</si>
  <si>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</si>
  <si>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</si>
  <si>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</si>
  <si>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</si>
  <si>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</si>
  <si>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</si>
  <si>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</si>
  <si>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</si>
  <si>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</si>
  <si>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</si>
  <si>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</si>
  <si>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</si>
  <si>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</si>
  <si>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</si>
  <si>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</si>
  <si>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</si>
  <si>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</si>
  <si>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</si>
  <si>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</si>
  <si>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</si>
  <si>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</si>
  <si>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</si>
  <si>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</si>
  <si>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</si>
  <si>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</si>
  <si>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</si>
  <si>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</si>
  <si>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</si>
  <si>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</si>
  <si>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</si>
  <si>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</si>
  <si>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</si>
  <si>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</si>
  <si>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</si>
  <si>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</si>
  <si>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</si>
  <si>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</si>
  <si>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</si>
  <si>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</si>
  <si>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</si>
  <si>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</si>
  <si>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</si>
  <si>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</si>
  <si>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</si>
  <si>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</si>
  <si>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</si>
  <si>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</si>
  <si>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</si>
  <si>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</si>
  <si>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</si>
  <si>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</si>
  <si>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</si>
  <si>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</si>
  <si>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</si>
  <si>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</si>
  <si>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</si>
  <si>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</si>
  <si>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</si>
  <si>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</si>
  <si>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</si>
  <si>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</si>
  <si>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</si>
  <si>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</si>
  <si>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</si>
  <si>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</si>
  <si>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</si>
  <si>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</si>
  <si>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</si>
  <si>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</si>
  <si>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</si>
  <si>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</si>
  <si>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</si>
  <si>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</si>
  <si>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</si>
  <si>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</si>
  <si>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</si>
  <si>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</si>
  <si>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</si>
  <si>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</si>
  <si>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</si>
  <si>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</si>
  <si>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</si>
  <si>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</si>
  <si>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</si>
  <si>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</si>
  <si>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</si>
  <si>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</si>
  <si>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</si>
  <si>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</si>
  <si>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</si>
  <si>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</si>
  <si>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</si>
  <si>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</si>
  <si>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</si>
  <si>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</si>
  <si>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</si>
  <si>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</si>
  <si>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</si>
  <si>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</si>
  <si>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</si>
  <si>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</si>
  <si>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</si>
  <si>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</si>
  <si>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</si>
  <si>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</si>
  <si>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</si>
  <si>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</si>
  <si>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</si>
  <si>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</si>
  <si>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</si>
  <si>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</si>
  <si>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</si>
  <si>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</si>
  <si>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</si>
  <si>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</si>
  <si>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</si>
  <si>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</si>
  <si>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</si>
  <si>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</si>
  <si>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</si>
  <si>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</si>
  <si>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</si>
  <si>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</si>
  <si>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</si>
  <si>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</si>
  <si>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</si>
  <si>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</si>
  <si>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</si>
  <si>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</si>
  <si>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</si>
  <si>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</si>
  <si>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</si>
  <si>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</si>
  <si>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</si>
  <si>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</si>
  <si>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</si>
  <si>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</si>
  <si>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</si>
  <si>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</si>
  <si>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</si>
  <si>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</si>
  <si>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</si>
  <si>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</si>
  <si>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</si>
  <si>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</si>
  <si>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</si>
  <si>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</si>
  <si>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</si>
  <si>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</si>
  <si>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</si>
  <si>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</si>
  <si>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</si>
  <si>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</si>
  <si>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</si>
  <si>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</si>
  <si>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</si>
  <si>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</si>
  <si>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</si>
  <si>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</si>
  <si>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</si>
  <si>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</si>
  <si>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</si>
  <si>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</si>
  <si>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</si>
  <si>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</si>
  <si>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</si>
  <si>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</si>
  <si>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</si>
  <si>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</si>
  <si>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</si>
  <si>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</si>
  <si>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</si>
  <si>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</si>
  <si>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</si>
  <si>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</si>
  <si>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</si>
  <si>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</si>
  <si>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</si>
  <si>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</si>
  <si>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</si>
  <si>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</si>
  <si>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</si>
  <si>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</si>
  <si>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</si>
  <si>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</si>
  <si>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</si>
  <si>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</si>
  <si>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</si>
  <si>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</si>
  <si>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</si>
  <si>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</si>
  <si>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</si>
  <si>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</si>
  <si>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</si>
  <si>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</si>
  <si>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</si>
  <si>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</si>
  <si>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</si>
  <si>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</si>
  <si>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</si>
  <si>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</si>
  <si>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</si>
  <si>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</si>
  <si>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</si>
  <si>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</si>
  <si>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</si>
  <si>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</si>
  <si>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</si>
  <si>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</si>
  <si>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</si>
  <si>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</si>
  <si>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</si>
  <si>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</si>
  <si>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</si>
  <si>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</si>
  <si>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</si>
  <si>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</si>
  <si>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</si>
  <si>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</si>
  <si>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</si>
  <si>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</si>
  <si>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</si>
  <si>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</si>
  <si>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</si>
  <si>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</si>
  <si>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</si>
  <si>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</si>
  <si>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</si>
  <si>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</si>
  <si>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</si>
  <si>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</si>
  <si>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</si>
  <si>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</si>
  <si>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</si>
  <si>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</si>
  <si>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</si>
  <si>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</si>
  <si>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</si>
  <si>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</si>
  <si>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</si>
  <si>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</si>
  <si>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</si>
  <si>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</si>
  <si>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</si>
  <si>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</si>
  <si>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</si>
  <si>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</si>
  <si>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</si>
  <si>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</si>
  <si>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</si>
  <si>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</si>
  <si>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</si>
  <si>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</si>
  <si>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</si>
  <si>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</si>
  <si>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</si>
  <si>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</si>
  <si>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</si>
  <si>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</si>
  <si>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</si>
  <si>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</si>
  <si>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</si>
  <si>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</si>
  <si>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</si>
  <si>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</si>
  <si>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</si>
  <si>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</si>
  <si>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</si>
  <si>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</si>
  <si>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</si>
  <si>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</si>
  <si>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</si>
  <si>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</si>
  <si>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</si>
  <si>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</si>
  <si>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</si>
  <si>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</si>
  <si>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</si>
  <si>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</si>
  <si>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</si>
  <si>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</si>
  <si>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</si>
  <si>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</si>
  <si>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</si>
  <si>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</si>
  <si>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</si>
  <si>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</si>
  <si>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</si>
  <si>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</si>
  <si>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</si>
  <si>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</si>
  <si>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</si>
  <si>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</si>
  <si>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</si>
  <si>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</si>
  <si>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</si>
  <si>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</si>
  <si>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</si>
  <si>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</si>
  <si>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</si>
  <si>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</si>
  <si>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</si>
  <si>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</si>
  <si>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</si>
  <si>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</si>
  <si>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</si>
  <si>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</si>
  <si>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</si>
  <si>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</si>
  <si>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</si>
  <si>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</si>
  <si>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</si>
  <si>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</si>
  <si>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</si>
  <si>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</si>
  <si>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</si>
  <si>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</si>
  <si>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</si>
  <si>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</si>
  <si>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</si>
  <si>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</si>
  <si>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</si>
  <si>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</si>
  <si>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</si>
  <si>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</si>
  <si>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</si>
  <si>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</si>
  <si>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</si>
  <si>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</si>
  <si>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</si>
  <si>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</si>
  <si>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</si>
  <si>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</si>
  <si>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</si>
  <si>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</si>
  <si>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</si>
  <si>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</si>
  <si>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</si>
  <si>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</si>
  <si>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</si>
  <si>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</si>
  <si>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</si>
  <si>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</si>
  <si>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</si>
  <si>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</si>
  <si>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</si>
  <si>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</si>
  <si>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</si>
  <si>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</si>
  <si>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</si>
  <si>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</si>
  <si>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</si>
  <si>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</si>
  <si>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</si>
  <si>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</si>
  <si>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</si>
  <si>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</si>
  <si>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</si>
  <si>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</si>
  <si>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</si>
  <si>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</si>
  <si>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</si>
  <si>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</si>
  <si>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</si>
  <si>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</si>
  <si>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</si>
  <si>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</si>
  <si>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</si>
  <si>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</si>
  <si>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</si>
  <si>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</si>
  <si>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</si>
  <si>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</si>
  <si>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</si>
  <si>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</si>
  <si>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</si>
  <si>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</si>
  <si>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</si>
  <si>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</si>
  <si>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</si>
  <si>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</si>
  <si>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</si>
  <si>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</si>
  <si>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</si>
  <si>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</si>
  <si>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</si>
  <si>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</si>
  <si>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</si>
  <si>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</si>
  <si>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</si>
  <si>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</si>
  <si>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</si>
  <si>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</si>
  <si>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</si>
  <si>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</si>
  <si>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</si>
  <si>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</si>
  <si>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</si>
  <si>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</si>
  <si>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</si>
  <si>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</si>
  <si>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</si>
  <si>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</si>
  <si>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</si>
  <si>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</si>
  <si>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</si>
  <si>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</si>
  <si>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</si>
  <si>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</si>
  <si>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</si>
  <si>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</si>
  <si>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</si>
  <si>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</si>
  <si>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</si>
  <si>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</si>
  <si>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</si>
  <si>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</si>
  <si>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</si>
  <si>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</si>
  <si>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</si>
  <si>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</si>
  <si>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</si>
  <si>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</si>
  <si>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</si>
  <si>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</si>
  <si>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</si>
  <si>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</si>
  <si>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</si>
  <si>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</si>
  <si>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</si>
  <si>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</si>
  <si>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</si>
  <si>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</si>
  <si>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</si>
  <si>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</si>
  <si>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</si>
  <si>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</si>
  <si>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</si>
  <si>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</si>
  <si>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</si>
  <si>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</si>
  <si>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</si>
  <si>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</si>
  <si>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</si>
  <si>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</si>
  <si>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</si>
  <si>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</si>
  <si>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</si>
  <si>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</si>
  <si>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</si>
  <si>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</si>
  <si>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</si>
  <si>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</si>
  <si>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</si>
  <si>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</si>
  <si>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</si>
  <si>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</si>
  <si>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</si>
  <si>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</si>
  <si>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</si>
  <si>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</si>
  <si>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</si>
  <si>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</si>
  <si>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</si>
  <si>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</si>
  <si>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</si>
  <si>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</si>
  <si>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</si>
  <si>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</si>
  <si>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</si>
  <si>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</si>
  <si>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</si>
  <si>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</si>
  <si>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</si>
  <si>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</si>
  <si>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</si>
  <si>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</si>
  <si>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</si>
  <si>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</si>
  <si>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</si>
  <si>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</si>
  <si>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</si>
  <si>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</si>
  <si>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</si>
  <si>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</si>
  <si>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</si>
  <si>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</si>
  <si>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</si>
  <si>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</si>
  <si>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</si>
  <si>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</si>
  <si>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</si>
  <si>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</si>
  <si>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</si>
  <si>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</si>
  <si>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</si>
  <si>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</si>
  <si>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</si>
  <si>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</si>
  <si>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</si>
  <si>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</si>
  <si>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</si>
  <si>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</si>
  <si>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</si>
  <si>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</si>
  <si>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</si>
  <si>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</si>
  <si>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</si>
  <si>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</si>
  <si>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</si>
  <si>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</si>
  <si>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</si>
  <si>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</si>
  <si>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</si>
  <si>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</si>
  <si>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</si>
  <si>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</si>
  <si>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</si>
  <si>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</si>
  <si>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</si>
  <si>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</si>
  <si>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</si>
  <si>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</si>
  <si>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</si>
  <si>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</si>
  <si>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</si>
  <si>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</si>
  <si>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</si>
  <si>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</si>
  <si>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</si>
  <si>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</si>
  <si>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</si>
  <si>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</si>
  <si>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</si>
  <si>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</si>
  <si>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</si>
  <si>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</si>
  <si>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</si>
  <si>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</si>
  <si>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</si>
  <si>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</si>
  <si>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</si>
  <si>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</si>
  <si>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</si>
  <si>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</si>
  <si>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</si>
  <si>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</si>
  <si>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</si>
  <si>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</si>
  <si>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</si>
  <si>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</si>
  <si>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</si>
  <si>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</si>
  <si>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</si>
  <si>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</si>
  <si>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</si>
  <si>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</si>
  <si>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</si>
  <si>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</si>
  <si>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</si>
  <si>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</si>
  <si>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</si>
  <si>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</si>
  <si>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</si>
  <si>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</si>
  <si>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</si>
  <si>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</si>
  <si>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</si>
  <si>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</si>
  <si>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</si>
  <si>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</si>
  <si>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</si>
  <si>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</si>
  <si>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</si>
  <si>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</si>
  <si>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</si>
  <si>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</si>
  <si>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</si>
  <si>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</si>
  <si>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</si>
  <si>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</si>
  <si>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</si>
  <si>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</si>
  <si>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</si>
  <si>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</si>
  <si>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</si>
  <si>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</si>
  <si>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</si>
  <si>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</si>
  <si>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</si>
  <si>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</si>
  <si>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</si>
  <si>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</si>
  <si>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</si>
  <si>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</si>
  <si>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</si>
  <si>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</si>
  <si>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</si>
  <si>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</si>
  <si>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</si>
  <si>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</si>
  <si>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</si>
  <si>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</si>
  <si>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</si>
  <si>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</si>
  <si>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</si>
  <si>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</si>
  <si>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</si>
  <si>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</si>
  <si>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</si>
  <si>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</si>
  <si>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</si>
  <si>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</si>
  <si>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</si>
  <si>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</si>
  <si>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</si>
  <si>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</si>
  <si>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</si>
  <si>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</si>
  <si>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</si>
  <si>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</si>
  <si>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</si>
  <si>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</si>
  <si>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</si>
  <si>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</si>
  <si>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</si>
  <si>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</si>
  <si>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</si>
  <si>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</si>
  <si>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</si>
  <si>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</si>
  <si>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</si>
  <si>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</si>
  <si>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</si>
  <si>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</si>
  <si>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</si>
  <si>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</si>
  <si>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</si>
  <si>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</si>
  <si>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</si>
  <si>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</si>
  <si>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</si>
  <si>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</si>
  <si>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</si>
  <si>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</si>
  <si>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</si>
  <si>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</si>
  <si>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</si>
  <si>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</si>
  <si>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</si>
  <si>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</si>
  <si>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</si>
  <si>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</si>
  <si>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</si>
  <si>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</si>
  <si>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</si>
  <si>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</si>
  <si>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</si>
  <si>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</si>
  <si>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</si>
  <si>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</si>
  <si>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</si>
  <si>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</si>
  <si>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</si>
  <si>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</si>
  <si>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</si>
  <si>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</si>
  <si>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</si>
  <si>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</si>
  <si>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</si>
  <si>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</si>
  <si>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</si>
  <si>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</si>
  <si>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</si>
  <si>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</si>
  <si>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</si>
  <si>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</si>
  <si>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</si>
  <si>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</si>
  <si>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</si>
  <si>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</si>
  <si>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</si>
  <si>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</si>
  <si>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</si>
  <si>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</si>
  <si>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</si>
  <si>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</si>
  <si>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</si>
  <si>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</si>
  <si>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</si>
  <si>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</si>
  <si>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</si>
  <si>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</si>
  <si>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</si>
  <si>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</si>
  <si>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</si>
  <si>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</si>
  <si>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</si>
  <si>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</si>
  <si>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</si>
  <si>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</si>
  <si>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</si>
  <si>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</si>
  <si>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</si>
  <si>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</si>
  <si>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</si>
  <si>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</si>
  <si>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</si>
  <si>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</si>
  <si>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</si>
  <si>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</si>
  <si>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</si>
  <si>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</si>
  <si>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</si>
  <si>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</si>
  <si>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</si>
  <si>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</si>
  <si>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</si>
  <si>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</si>
  <si>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</si>
  <si>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</si>
  <si>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</si>
  <si>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</si>
  <si>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</si>
  <si>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</si>
  <si>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</si>
  <si>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</si>
  <si>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</si>
  <si>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</si>
  <si>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</si>
  <si>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</si>
  <si>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</si>
  <si>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</si>
  <si>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</si>
  <si>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</si>
  <si>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</si>
  <si>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</si>
  <si>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</si>
  <si>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</si>
  <si>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</si>
  <si>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</si>
  <si>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</si>
  <si>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</si>
  <si>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</si>
  <si>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</si>
  <si>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</si>
  <si>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</si>
  <si>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</si>
  <si>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</si>
  <si>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</si>
  <si>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</si>
  <si>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</si>
  <si>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</si>
  <si>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</si>
  <si>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</si>
  <si>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</si>
  <si>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</si>
  <si>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</si>
  <si>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</si>
  <si>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</si>
  <si>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</si>
  <si>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</si>
  <si>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</si>
  <si>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</si>
  <si>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</si>
  <si>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</si>
  <si>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</si>
  <si>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</si>
  <si>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</si>
  <si>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</si>
  <si>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</si>
  <si>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</si>
  <si>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</si>
  <si>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</si>
  <si>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</si>
  <si>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</si>
  <si>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</si>
  <si>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</si>
  <si>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</si>
  <si>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</si>
  <si>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</si>
  <si>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</si>
  <si>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</si>
  <si>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</si>
  <si>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</si>
  <si>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</si>
  <si>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</si>
  <si>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</si>
  <si>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</si>
  <si>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</si>
  <si>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</si>
  <si>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</si>
  <si>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</si>
  <si>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</si>
  <si>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</si>
  <si>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</si>
  <si>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</si>
  <si>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</si>
  <si>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</si>
  <si>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</si>
  <si>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</si>
  <si>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</si>
  <si>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</si>
  <si>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</si>
  <si>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</si>
  <si>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</si>
  <si>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</si>
  <si>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</si>
  <si>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</si>
  <si>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</si>
  <si>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</si>
  <si>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</si>
  <si>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</si>
  <si>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</si>
  <si>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</si>
  <si>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</si>
  <si>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</si>
  <si>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</si>
  <si>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</si>
  <si>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</si>
  <si>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</si>
  <si>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</si>
  <si>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</si>
  <si>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</si>
  <si>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</si>
  <si>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</si>
  <si>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</si>
  <si>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</si>
  <si>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</si>
  <si>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</si>
  <si>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</si>
  <si>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</si>
  <si>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</si>
  <si>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</si>
  <si>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</si>
  <si>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</si>
  <si>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</si>
  <si>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</si>
  <si>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</si>
  <si>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</si>
  <si>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</si>
  <si>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</si>
  <si>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</si>
  <si>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</si>
  <si>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</si>
  <si>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</si>
  <si>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</si>
  <si>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</si>
  <si>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</si>
  <si>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</si>
  <si>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</si>
  <si>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</si>
  <si>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</si>
  <si>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</si>
  <si>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</si>
  <si>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</si>
  <si>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</si>
  <si>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</si>
  <si>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</si>
  <si>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</si>
  <si>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</si>
  <si>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</si>
  <si>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</si>
  <si>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</si>
  <si>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</si>
  <si>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</si>
  <si>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</si>
  <si>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</si>
  <si>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</si>
  <si>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</si>
  <si>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</si>
  <si>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</si>
  <si>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</si>
  <si>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</si>
  <si>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</si>
  <si>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</si>
  <si>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</si>
  <si>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</si>
  <si>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</si>
  <si>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</si>
  <si>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</si>
  <si>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</si>
  <si>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</si>
  <si>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</si>
  <si>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</si>
  <si>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</si>
  <si>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</si>
  <si>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</si>
  <si>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</si>
  <si>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</si>
  <si>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</si>
  <si>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</si>
  <si>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</si>
  <si>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</si>
  <si>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</si>
  <si>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</si>
  <si>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</si>
  <si>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</si>
  <si>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</si>
  <si>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</si>
  <si>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</si>
  <si>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</si>
  <si>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</si>
  <si>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</si>
  <si>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</si>
  <si>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</si>
  <si>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</si>
  <si>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</si>
  <si>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</si>
  <si>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</si>
  <si>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</si>
  <si>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</si>
  <si>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</si>
  <si>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</si>
  <si>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</si>
  <si>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</si>
  <si>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</si>
  <si>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</si>
  <si>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</si>
  <si>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</si>
  <si>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</si>
  <si>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</si>
  <si>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</si>
  <si>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</si>
  <si>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</si>
  <si>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</si>
  <si>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</si>
  <si>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</si>
  <si>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</si>
  <si>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</si>
  <si>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</si>
  <si>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</si>
  <si>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</si>
  <si>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</si>
  <si>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</si>
  <si>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</si>
  <si>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</si>
  <si>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</si>
  <si>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</si>
  <si>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</si>
  <si>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</si>
  <si>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</si>
  <si>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</si>
  <si>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</si>
  <si>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</si>
  <si>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</si>
  <si>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</si>
  <si>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</si>
  <si>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</si>
  <si>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</si>
  <si>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</si>
  <si>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</si>
  <si>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</si>
  <si>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</si>
  <si>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</si>
  <si>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</si>
  <si>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</si>
  <si>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</si>
  <si>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</si>
  <si>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</si>
  <si>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</si>
  <si>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</si>
  <si>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</si>
  <si>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</si>
  <si>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</si>
  <si>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</si>
  <si>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</si>
  <si>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</si>
  <si>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</si>
  <si>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</si>
  <si>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</si>
  <si>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</si>
  <si>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</si>
  <si>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</si>
  <si>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</si>
  <si>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</si>
  <si>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</si>
  <si>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</si>
  <si>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</si>
  <si>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</si>
  <si>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</si>
  <si>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</si>
  <si>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</si>
  <si>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</si>
  <si>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</si>
  <si>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</si>
  <si>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</si>
  <si>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</si>
  <si>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</si>
  <si>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</si>
  <si>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</si>
  <si>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</si>
  <si>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</si>
  <si>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</si>
  <si>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</si>
  <si>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</si>
  <si>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</si>
  <si>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</si>
  <si>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</si>
  <si>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</si>
  <si>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</si>
  <si>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</si>
  <si>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</si>
  <si>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</si>
  <si>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</si>
  <si>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</si>
  <si>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</si>
  <si>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</si>
  <si>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</si>
  <si>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</si>
  <si>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</si>
  <si>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</si>
  <si>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</si>
  <si>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</si>
  <si>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</si>
  <si>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</si>
  <si>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</si>
  <si>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</si>
  <si>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</si>
  <si>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</si>
  <si>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</si>
  <si>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</si>
  <si>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</si>
  <si>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</si>
  <si>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</si>
  <si>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</si>
  <si>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</si>
  <si>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</si>
  <si>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</si>
  <si>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</si>
  <si>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</si>
  <si>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</si>
  <si>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</si>
  <si>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</si>
  <si>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</si>
  <si>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</si>
  <si>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</si>
  <si>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</si>
  <si>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</si>
  <si>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</si>
  <si>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</si>
  <si>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</si>
  <si>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</si>
  <si>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</si>
  <si>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</si>
  <si>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</si>
  <si>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</si>
  <si>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</si>
  <si>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</si>
  <si>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</si>
  <si>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</si>
  <si>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</si>
  <si>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</si>
  <si>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</si>
  <si>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</si>
  <si>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</si>
  <si>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</si>
  <si>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</si>
  <si>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</si>
  <si>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</si>
  <si>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</si>
  <si>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</si>
  <si>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</si>
  <si>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</si>
  <si>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</si>
  <si>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</si>
  <si>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</si>
  <si>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</si>
  <si>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</si>
  <si>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</si>
  <si>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</si>
  <si>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</si>
  <si>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</si>
  <si>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</si>
  <si>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</si>
  <si>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</si>
  <si>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</si>
  <si>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</si>
  <si>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</si>
  <si>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</si>
  <si>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</si>
  <si>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</si>
  <si>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</si>
  <si>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</si>
  <si>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</si>
  <si>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</si>
  <si>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</si>
  <si>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</si>
  <si>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</si>
  <si>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</si>
  <si>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</si>
  <si>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</si>
  <si>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</si>
  <si>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</si>
  <si>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</si>
  <si>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</si>
  <si>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</si>
  <si>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</si>
  <si>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</si>
  <si>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</si>
  <si>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</si>
  <si>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</si>
  <si>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</si>
  <si>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</si>
  <si>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</si>
  <si>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</si>
  <si>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</si>
  <si>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</si>
  <si>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</si>
  <si>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</si>
  <si>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</si>
  <si>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</si>
  <si>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</si>
  <si>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</si>
  <si>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</si>
  <si>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</si>
  <si>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</si>
  <si>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</si>
  <si>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</si>
  <si>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</si>
  <si>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</si>
  <si>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</si>
  <si>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</si>
  <si>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</si>
  <si>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</si>
  <si>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</si>
  <si>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</si>
  <si>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</si>
  <si>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</si>
  <si>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</si>
  <si>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</si>
  <si>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</si>
  <si>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</si>
  <si>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</si>
  <si>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</si>
  <si>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</si>
  <si>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</si>
  <si>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</si>
  <si>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</si>
  <si>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</si>
  <si>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</si>
  <si>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</si>
  <si>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</si>
  <si>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</si>
  <si>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</si>
  <si>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</si>
  <si>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</si>
  <si>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</si>
  <si>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</si>
  <si>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</si>
  <si>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</si>
  <si>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</si>
  <si>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</si>
  <si>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</si>
  <si>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</si>
  <si>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</si>
  <si>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</si>
  <si>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</si>
  <si>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</si>
  <si>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</si>
  <si>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</si>
  <si>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</si>
  <si>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</si>
  <si>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</si>
  <si>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</si>
  <si>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</si>
  <si>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</si>
  <si>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</si>
  <si>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</si>
  <si>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</si>
  <si>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</si>
  <si>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</si>
  <si>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</si>
  <si>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</si>
  <si>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</si>
  <si>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</si>
  <si>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</si>
  <si>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</si>
  <si>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</si>
  <si>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</si>
  <si>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</si>
  <si>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</si>
  <si>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</si>
  <si>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</si>
  <si>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</si>
  <si>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</si>
  <si>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</si>
  <si>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</si>
  <si>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</si>
  <si>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</si>
  <si>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</si>
  <si>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</si>
  <si>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</si>
  <si>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</si>
  <si>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</si>
  <si>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</si>
  <si>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</si>
  <si>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</si>
  <si>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</si>
  <si>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</si>
  <si>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</si>
  <si>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</si>
  <si>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</si>
  <si>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</si>
  <si>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</si>
  <si>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</si>
  <si>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</si>
  <si>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</si>
  <si>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</si>
  <si>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</si>
  <si>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</si>
  <si>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</si>
  <si>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</si>
  <si>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</si>
  <si>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</si>
  <si>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</si>
  <si>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</si>
  <si>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</si>
  <si>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</si>
  <si>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</si>
  <si>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</si>
  <si>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</si>
  <si>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</si>
  <si>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</si>
  <si>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</si>
  <si>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</si>
  <si>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</si>
  <si>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</si>
  <si>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</si>
  <si>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</si>
  <si>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</si>
  <si>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</si>
  <si>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</si>
  <si>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</si>
  <si>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</si>
  <si>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</si>
  <si>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</si>
  <si>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</si>
  <si>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</si>
  <si>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</si>
  <si>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</si>
  <si>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</si>
  <si>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</si>
  <si>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</si>
  <si>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</si>
  <si>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</si>
  <si>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</si>
  <si>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</si>
  <si>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</si>
  <si>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</si>
  <si>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</si>
  <si>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</si>
  <si>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</si>
  <si>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</si>
  <si>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</si>
  <si>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</si>
  <si>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</si>
  <si>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</si>
  <si>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</si>
  <si>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</si>
  <si>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</si>
  <si>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</si>
  <si>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</si>
  <si>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</si>
  <si>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</si>
  <si>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</si>
  <si>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</si>
  <si>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</si>
  <si>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</si>
  <si>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</si>
  <si>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</si>
  <si>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</si>
  <si>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</si>
  <si>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</si>
  <si>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</si>
  <si>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</si>
  <si>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</si>
  <si>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</si>
  <si>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</si>
  <si>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</si>
  <si>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</si>
  <si>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</si>
  <si>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</si>
  <si>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</si>
  <si>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</si>
  <si>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</si>
  <si>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</si>
  <si>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</si>
  <si>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</si>
  <si>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</si>
  <si>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</si>
  <si>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</si>
  <si>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</si>
  <si>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</si>
  <si>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</si>
  <si>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</si>
  <si>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</si>
  <si>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</si>
  <si>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</si>
  <si>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</si>
  <si>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</si>
  <si>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</si>
  <si>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</si>
  <si>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</si>
  <si>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</si>
  <si>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</si>
  <si>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</si>
  <si>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</si>
  <si>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</si>
  <si>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</si>
  <si>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</si>
  <si>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</si>
  <si>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</si>
  <si>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</si>
  <si>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</si>
  <si>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</si>
  <si>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</si>
  <si>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</si>
  <si>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</si>
  <si>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</si>
  <si>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</si>
  <si>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</si>
  <si>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</si>
  <si>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</si>
  <si>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</si>
  <si>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</si>
  <si>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</si>
  <si>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</si>
  <si>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</si>
  <si>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</si>
  <si>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</si>
  <si>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</si>
  <si>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</si>
  <si>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</si>
  <si>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</si>
  <si>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</si>
  <si>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</si>
  <si>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</si>
  <si>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</si>
  <si>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</si>
  <si>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</si>
  <si>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</si>
  <si>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</si>
  <si>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</si>
  <si>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</si>
  <si>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</si>
  <si>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</si>
  <si>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</si>
  <si>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</si>
  <si>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</si>
  <si>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</si>
  <si>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</si>
  <si>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</si>
  <si>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</si>
  <si>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</si>
  <si>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</si>
  <si>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</si>
  <si>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</si>
  <si>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</si>
  <si>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</si>
  <si>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</si>
  <si>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</si>
  <si>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</si>
  <si>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</si>
  <si>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</si>
  <si>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</si>
  <si>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</si>
  <si>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</si>
  <si>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</si>
  <si>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</si>
  <si>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</si>
  <si>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</si>
  <si>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</si>
  <si>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</si>
  <si>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</si>
  <si>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</si>
  <si>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</si>
  <si>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</si>
  <si>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</si>
  <si>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</si>
  <si>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</si>
  <si>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</si>
  <si>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</si>
  <si>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</si>
  <si>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</si>
  <si>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</si>
  <si>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</si>
  <si>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</si>
  <si>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</si>
  <si>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</si>
  <si>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</si>
  <si>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</si>
  <si>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</si>
  <si>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</si>
  <si>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</si>
  <si>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</si>
  <si>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</si>
  <si>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</si>
  <si>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</si>
  <si>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</si>
  <si>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</si>
  <si>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</si>
  <si>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</si>
  <si>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</si>
  <si>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</si>
  <si>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</si>
  <si>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</si>
  <si>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</si>
  <si>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</si>
  <si>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</si>
  <si>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</si>
  <si>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</si>
  <si>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</si>
  <si>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</si>
  <si>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</si>
  <si>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</si>
  <si>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</si>
  <si>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</si>
  <si>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</si>
  <si>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</si>
  <si>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</si>
  <si>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</si>
  <si>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</si>
  <si>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</si>
  <si>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</si>
  <si>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</si>
  <si>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</si>
  <si>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</si>
  <si>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</si>
  <si>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</si>
  <si>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</si>
  <si>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</si>
  <si>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</si>
  <si>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</si>
  <si>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</si>
  <si>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</si>
  <si>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</si>
  <si>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</si>
  <si>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</si>
  <si>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</si>
  <si>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</si>
  <si>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</si>
  <si>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</si>
  <si>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</si>
  <si>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</si>
  <si>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</si>
  <si>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</si>
  <si>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</si>
  <si>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</si>
  <si>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</si>
  <si>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</si>
  <si>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</si>
  <si>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</si>
  <si>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</si>
  <si>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</si>
  <si>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</si>
  <si>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</si>
  <si>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</si>
  <si>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</si>
  <si>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</si>
  <si>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</si>
  <si>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</si>
  <si>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</si>
  <si>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</si>
  <si>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</si>
  <si>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</si>
  <si>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</si>
  <si>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</si>
  <si>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</si>
  <si>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</si>
  <si>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</si>
  <si>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</si>
  <si>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</si>
  <si>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</si>
  <si>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</si>
  <si>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</si>
  <si>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</si>
  <si>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</si>
  <si>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</si>
  <si>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</si>
  <si>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</si>
  <si>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</si>
  <si>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</si>
  <si>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</si>
  <si>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</si>
  <si>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</si>
  <si>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</si>
  <si>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</si>
  <si>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</si>
  <si>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</si>
  <si>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</si>
  <si>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</si>
  <si>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</si>
  <si>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</si>
  <si>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</si>
  <si>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</si>
  <si>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</si>
  <si>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</si>
  <si>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</si>
  <si>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</si>
  <si>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</si>
  <si>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</si>
  <si>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</si>
  <si>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</si>
  <si>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</si>
  <si>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</si>
  <si>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</si>
  <si>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</si>
  <si>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</si>
  <si>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</si>
  <si>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</si>
  <si>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</si>
  <si>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</si>
  <si>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</si>
  <si>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</si>
  <si>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</si>
  <si>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</si>
  <si>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</si>
  <si>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</si>
  <si>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</si>
  <si>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</si>
  <si>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</si>
  <si>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</si>
  <si>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</si>
  <si>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</si>
  <si>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</si>
  <si>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</si>
  <si>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</si>
  <si>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</si>
  <si>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</si>
  <si>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</si>
  <si>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</si>
  <si>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</si>
  <si>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</si>
  <si>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</si>
  <si>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</si>
  <si>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</si>
  <si>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</si>
  <si>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</si>
  <si>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</si>
  <si>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</si>
  <si>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</si>
  <si>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</si>
  <si>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</si>
  <si>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</si>
  <si>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</si>
  <si>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</si>
  <si>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</si>
  <si>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</si>
  <si>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</si>
  <si>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</si>
  <si>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</si>
  <si>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</si>
  <si>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</si>
  <si>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</si>
  <si>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</si>
  <si>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</si>
  <si>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</si>
  <si>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</si>
  <si>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</si>
  <si>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</si>
  <si>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</si>
  <si>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</si>
  <si>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</si>
  <si>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</si>
  <si>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</si>
  <si>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</si>
  <si>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</si>
  <si>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</si>
  <si>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</si>
  <si>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</si>
  <si>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</si>
  <si>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</si>
  <si>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</si>
  <si>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</si>
  <si>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</si>
  <si>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</si>
  <si>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</si>
  <si>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</si>
  <si>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</si>
  <si>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</si>
  <si>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</si>
  <si>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</si>
  <si>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</si>
  <si>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</si>
  <si>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</si>
  <si>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</si>
  <si>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</si>
  <si>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</si>
  <si>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</si>
  <si>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</si>
  <si>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</si>
  <si>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</si>
  <si>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</si>
  <si>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</si>
  <si>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</si>
  <si>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</si>
  <si>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</si>
  <si>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</si>
  <si>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</si>
  <si>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</si>
  <si>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</si>
  <si>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</si>
  <si>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</si>
  <si>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</si>
  <si>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</si>
  <si>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</si>
  <si>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</si>
  <si>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</si>
  <si>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</si>
  <si>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</si>
  <si>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</si>
  <si>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</si>
  <si>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</si>
  <si>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</si>
  <si>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</si>
  <si>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</si>
  <si>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</si>
  <si>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</si>
  <si>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</si>
  <si>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</si>
  <si>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</si>
  <si>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</si>
  <si>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</si>
  <si>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</si>
  <si>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</si>
  <si>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</si>
  <si>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</si>
  <si>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</si>
  <si>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</si>
  <si>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</si>
  <si>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</si>
  <si>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</si>
  <si>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</si>
  <si>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</si>
  <si>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</si>
  <si>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</si>
  <si>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</si>
  <si>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</si>
  <si>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</si>
  <si>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</si>
  <si>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</si>
  <si>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</si>
  <si>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</si>
  <si>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</si>
  <si>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</si>
  <si>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</si>
  <si>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</si>
  <si>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</si>
  <si>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</si>
  <si>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</si>
  <si>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</si>
  <si>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</si>
  <si>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</si>
  <si>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</si>
  <si>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</si>
  <si>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</si>
  <si>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</si>
  <si>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</si>
  <si>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</si>
  <si>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</si>
  <si>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</si>
  <si>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</si>
  <si>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</si>
  <si>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</si>
  <si>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</si>
  <si>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</si>
  <si>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</si>
  <si>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</si>
  <si>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</si>
  <si>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</si>
  <si>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</si>
  <si>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</si>
  <si>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</si>
  <si>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</si>
  <si>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</si>
  <si>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</si>
  <si>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</si>
  <si>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</si>
  <si>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</si>
  <si>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</si>
  <si>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</si>
  <si>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</si>
  <si>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</si>
  <si>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</si>
  <si>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</si>
  <si>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</si>
  <si>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</si>
  <si>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</si>
  <si>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</si>
  <si>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</si>
  <si>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</si>
  <si>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</si>
  <si>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</si>
  <si>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</si>
  <si>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</si>
  <si>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</si>
  <si>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</si>
  <si>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</si>
  <si>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</si>
  <si>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</si>
  <si>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</si>
  <si>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</si>
  <si>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</si>
  <si>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</si>
  <si>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</si>
  <si>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</si>
  <si>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</si>
  <si>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</si>
  <si>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</si>
  <si>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</si>
  <si>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</si>
  <si>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</si>
  <si>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</si>
  <si>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</si>
  <si>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</si>
  <si>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</si>
  <si>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</si>
  <si>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</si>
  <si>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</si>
  <si>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</si>
  <si>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</si>
  <si>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</si>
  <si>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</si>
  <si>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</si>
  <si>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</si>
  <si>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</si>
  <si>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</si>
  <si>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</si>
  <si>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</si>
  <si>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</si>
  <si>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</si>
  <si>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</si>
  <si>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</si>
  <si>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</si>
  <si>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</si>
  <si>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</si>
  <si>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</si>
  <si>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</si>
  <si>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</si>
  <si>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</si>
  <si>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</si>
  <si>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</si>
  <si>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</si>
  <si>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</si>
  <si>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</si>
  <si>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</si>
  <si>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</si>
  <si>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</si>
  <si>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</si>
  <si>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</si>
  <si>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</si>
  <si>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</si>
  <si>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</si>
  <si>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</si>
  <si>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</si>
  <si>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</si>
  <si>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</si>
  <si>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</si>
  <si>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</si>
  <si>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</si>
  <si>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</si>
  <si>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</si>
  <si>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</si>
  <si>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</si>
  <si>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</si>
  <si>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</si>
  <si>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</si>
  <si>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</si>
  <si>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</si>
  <si>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</si>
  <si>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</si>
  <si>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</si>
  <si>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</si>
  <si>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</si>
  <si>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</si>
  <si>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</si>
  <si>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</si>
  <si>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</si>
  <si>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</si>
  <si>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</si>
  <si>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</si>
  <si>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</si>
  <si>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</si>
  <si>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</si>
  <si>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</si>
  <si>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</si>
  <si>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</si>
  <si>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</si>
  <si>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</si>
  <si>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</si>
  <si>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</si>
  <si>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</si>
  <si>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</si>
  <si>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</si>
  <si>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</si>
  <si>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</si>
  <si>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</si>
  <si>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</si>
  <si>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</si>
  <si>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</si>
  <si>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</si>
  <si>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</si>
  <si>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</si>
  <si>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</si>
  <si>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</si>
  <si>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</si>
  <si>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</si>
  <si>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</si>
  <si>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</si>
  <si>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</si>
  <si>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</si>
  <si>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</si>
  <si>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</si>
  <si>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</si>
  <si>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</si>
  <si>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</si>
  <si>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</si>
  <si>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</si>
  <si>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</si>
  <si>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</si>
  <si>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</si>
  <si>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</si>
  <si>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</si>
  <si>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</si>
  <si>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</si>
  <si>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</si>
  <si>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</si>
  <si>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</si>
  <si>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</si>
  <si>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</si>
  <si>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</si>
  <si>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</si>
  <si>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</si>
  <si>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</si>
  <si>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</si>
  <si>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</si>
  <si>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</si>
  <si>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</si>
  <si>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</si>
  <si>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</si>
  <si>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</si>
  <si>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</si>
  <si>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</si>
  <si>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</si>
  <si>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</si>
  <si>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</si>
  <si>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</si>
  <si>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</si>
  <si>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</si>
  <si>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</si>
  <si>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</si>
  <si>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</si>
  <si>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</si>
  <si>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</si>
  <si>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</si>
  <si>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</si>
  <si>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</si>
  <si>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</si>
  <si>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</si>
  <si>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</si>
  <si>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</si>
  <si>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</si>
  <si>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</si>
  <si>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</si>
  <si>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</si>
  <si>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</si>
  <si>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</si>
  <si>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</si>
  <si>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</si>
  <si>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</si>
  <si>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</si>
  <si>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</si>
  <si>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</si>
  <si>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</si>
  <si>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</si>
  <si>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</si>
  <si>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</si>
  <si>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</si>
  <si>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</si>
  <si>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</si>
  <si>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</si>
  <si>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</si>
  <si>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</si>
  <si>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</si>
  <si>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</si>
  <si>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</si>
  <si>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</si>
  <si>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</si>
  <si>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</si>
  <si>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</si>
  <si>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</si>
  <si>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</si>
  <si>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</si>
  <si>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</si>
  <si>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</si>
  <si>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</si>
  <si>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</si>
  <si>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</si>
  <si>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</si>
  <si>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</si>
  <si>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</si>
  <si>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</si>
  <si>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</si>
  <si>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</si>
  <si>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</si>
  <si>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</si>
  <si>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</si>
  <si>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</si>
  <si>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</si>
  <si>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</si>
  <si>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</si>
  <si>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</si>
  <si>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</si>
  <si>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</si>
  <si>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</si>
  <si>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</si>
  <si>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</si>
  <si>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</si>
  <si>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</si>
  <si>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</si>
  <si>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</si>
  <si>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</si>
  <si>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</si>
  <si>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</si>
  <si>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</si>
  <si>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</si>
  <si>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</si>
  <si>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</si>
  <si>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</si>
  <si>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</si>
  <si>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</si>
  <si>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</si>
  <si>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</si>
  <si>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</si>
  <si>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</si>
  <si>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</si>
  <si>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</si>
  <si>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</si>
  <si>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</si>
  <si>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</si>
  <si>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</si>
  <si>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</si>
  <si>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</si>
  <si>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</si>
  <si>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</si>
  <si>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</si>
  <si>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</si>
  <si>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</si>
  <si>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</si>
  <si>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</si>
  <si>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</si>
  <si>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</si>
  <si>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</si>
  <si>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</si>
  <si>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</si>
  <si>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</si>
  <si>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</si>
  <si>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</si>
  <si>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</si>
  <si>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</si>
  <si>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</si>
  <si>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</si>
  <si>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</si>
  <si>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</si>
  <si>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</si>
  <si>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</si>
  <si>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</si>
  <si>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</si>
  <si>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</si>
  <si>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</si>
  <si>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</si>
  <si>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</si>
  <si>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</si>
  <si>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</si>
  <si>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</si>
  <si>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</si>
  <si>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</si>
  <si>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</si>
  <si>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</si>
  <si>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</si>
  <si>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</si>
  <si>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</si>
  <si>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</si>
  <si>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</si>
  <si>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</si>
  <si>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</si>
  <si>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</si>
  <si>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</si>
  <si>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</si>
  <si>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</si>
  <si>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</si>
  <si>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</si>
  <si>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</si>
  <si>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</si>
  <si>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</si>
  <si>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</si>
  <si>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</si>
  <si>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</si>
  <si>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</si>
  <si>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</si>
  <si>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</si>
  <si>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</si>
  <si>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</si>
  <si>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</si>
  <si>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</si>
  <si>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</si>
  <si>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</si>
  <si>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</si>
  <si>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</si>
  <si>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</si>
  <si>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</si>
  <si>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</si>
  <si>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</si>
  <si>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</si>
  <si>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</si>
  <si>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</si>
  <si>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</si>
  <si>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</si>
  <si>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</si>
  <si>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</si>
  <si>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</si>
  <si>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</si>
  <si>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</si>
  <si>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</si>
  <si>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</si>
  <si>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</si>
  <si>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</si>
  <si>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</si>
  <si>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</si>
  <si>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</si>
  <si>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</si>
  <si>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</si>
  <si>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</si>
  <si>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</si>
  <si>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</si>
  <si>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</si>
  <si>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</si>
  <si>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</si>
  <si>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</si>
  <si>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</si>
  <si>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</si>
  <si>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</si>
  <si>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</si>
  <si>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</si>
  <si>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</si>
  <si>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</si>
  <si>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</si>
  <si>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</si>
  <si>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</si>
  <si>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</si>
  <si>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</si>
  <si>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</si>
  <si>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</si>
  <si>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</si>
  <si>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</si>
  <si>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</si>
  <si>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</si>
  <si>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</si>
  <si>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</si>
  <si>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</si>
  <si>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</si>
  <si>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</si>
  <si>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</si>
  <si>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</si>
  <si>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</si>
  <si>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</si>
  <si>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</si>
  <si>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</si>
  <si>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</si>
  <si>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</si>
  <si>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</si>
  <si>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</si>
  <si>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</si>
  <si>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</si>
  <si>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</si>
  <si>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</si>
  <si>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</si>
  <si>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</si>
  <si>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</si>
  <si>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</si>
  <si>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</si>
  <si>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</si>
  <si>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</si>
  <si>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</si>
  <si>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</si>
  <si>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</si>
  <si>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</si>
  <si>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</si>
  <si>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</si>
  <si>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</si>
  <si>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</si>
  <si>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</si>
  <si>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</si>
  <si>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</si>
  <si>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</si>
  <si>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</si>
  <si>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</si>
  <si>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</si>
  <si>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</si>
  <si>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</si>
  <si>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</si>
  <si>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</si>
  <si>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</si>
  <si>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</si>
  <si>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</si>
  <si>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</si>
  <si>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</si>
  <si>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</si>
  <si>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</si>
  <si>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</si>
  <si>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</si>
  <si>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</si>
  <si>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</si>
  <si>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</si>
  <si>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</si>
  <si>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</si>
  <si>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</si>
  <si>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</si>
  <si>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</si>
  <si>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</si>
  <si>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</si>
  <si>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</si>
  <si>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</si>
  <si>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</si>
  <si>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</si>
  <si>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</si>
  <si>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</si>
  <si>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</si>
  <si>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</si>
  <si>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</si>
  <si>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</si>
  <si>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</si>
  <si>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</si>
  <si>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</si>
  <si>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</si>
  <si>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</si>
  <si>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</si>
  <si>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</si>
  <si>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</si>
  <si>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</si>
  <si>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</si>
  <si>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</si>
  <si>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</si>
  <si>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</si>
  <si>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</si>
  <si>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</si>
  <si>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</si>
  <si>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</si>
  <si>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</si>
  <si>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</si>
  <si>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</si>
  <si>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</si>
  <si>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</si>
  <si>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</si>
  <si>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</si>
  <si>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</si>
  <si>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</si>
  <si>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</si>
  <si>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</si>
  <si>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</si>
  <si>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</si>
  <si>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</si>
  <si>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</si>
  <si>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</si>
  <si>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</si>
  <si>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</si>
  <si>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</si>
  <si>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</si>
  <si>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</si>
  <si>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</si>
  <si>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</si>
  <si>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</si>
  <si>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</si>
  <si>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</si>
  <si>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</si>
  <si>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</si>
  <si>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</si>
  <si>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</si>
  <si>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</si>
  <si>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</si>
  <si>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</si>
  <si>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</si>
  <si>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</si>
  <si>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</si>
  <si>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</si>
  <si>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</si>
  <si>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</si>
  <si>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</si>
  <si>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</si>
  <si>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</si>
  <si>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</si>
  <si>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</si>
  <si>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</si>
  <si>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</si>
  <si>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</si>
  <si>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</si>
  <si>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</si>
  <si>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</si>
  <si>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</si>
  <si>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</si>
  <si>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</si>
  <si>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</si>
  <si>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</si>
  <si>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</si>
  <si>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</si>
  <si>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</si>
  <si>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</si>
  <si>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</si>
  <si>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</si>
  <si>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</si>
  <si>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</si>
  <si>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</si>
  <si>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</si>
  <si>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</si>
  <si>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</si>
  <si>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</si>
  <si>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</si>
  <si>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</si>
  <si>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</si>
  <si>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</si>
  <si>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</si>
  <si>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</si>
  <si>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</si>
  <si>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</si>
  <si>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</si>
  <si>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</si>
  <si>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</si>
  <si>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</si>
  <si>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</si>
  <si>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</si>
  <si>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</si>
  <si>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</si>
  <si>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</si>
  <si>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</si>
  <si>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</si>
  <si>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</si>
  <si>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</si>
  <si>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</si>
  <si>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</si>
  <si>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</si>
  <si>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</si>
  <si>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</si>
  <si>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</si>
  <si>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</si>
  <si>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</si>
  <si>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</si>
  <si>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</si>
  <si>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</si>
  <si>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</si>
  <si>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</si>
  <si>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</si>
  <si>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</si>
  <si>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</si>
  <si>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</si>
  <si>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</si>
  <si>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</si>
  <si>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</si>
  <si>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</si>
  <si>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</si>
  <si>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</si>
  <si>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</si>
  <si>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</si>
  <si>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</si>
  <si>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</si>
  <si>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</si>
  <si>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</si>
  <si>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</si>
  <si>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</si>
  <si>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</si>
  <si>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</si>
  <si>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</si>
  <si>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</si>
  <si>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</si>
  <si>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</si>
  <si>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</si>
  <si>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</si>
  <si>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</si>
  <si>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</si>
  <si>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</si>
  <si>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</si>
  <si>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</si>
  <si>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</si>
  <si>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</si>
  <si>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</si>
  <si>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</si>
  <si>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</si>
  <si>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</si>
  <si>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</si>
  <si>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</si>
  <si>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</si>
  <si>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</si>
  <si>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</si>
  <si>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</si>
  <si>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</si>
  <si>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</si>
  <si>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</si>
  <si>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</si>
  <si>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</si>
  <si>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</si>
  <si>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</si>
  <si>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</si>
  <si>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</si>
  <si>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</si>
  <si>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</si>
  <si>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</si>
  <si>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</si>
  <si>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</si>
  <si>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</si>
  <si>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</si>
  <si>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</si>
  <si>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</si>
  <si>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</si>
  <si>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</si>
  <si>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</si>
  <si>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</si>
  <si>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</si>
  <si>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</si>
  <si>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</si>
  <si>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</si>
  <si>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</si>
  <si>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</si>
  <si>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</si>
  <si>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</si>
  <si>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</si>
  <si>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</si>
  <si>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</si>
  <si>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</si>
  <si>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</si>
  <si>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</si>
  <si>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</si>
  <si>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</si>
  <si>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</si>
  <si>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</si>
  <si>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</si>
  <si>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</si>
  <si>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</si>
  <si>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</si>
  <si>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</si>
  <si>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</si>
  <si>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</si>
  <si>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</si>
  <si>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</si>
  <si>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</si>
  <si>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</si>
  <si>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</si>
  <si>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</si>
  <si>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</si>
  <si>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</si>
  <si>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</si>
  <si>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</si>
  <si>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</si>
  <si>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</si>
  <si>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</si>
  <si>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</si>
  <si>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</si>
  <si>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</si>
  <si>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</si>
  <si>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</si>
  <si>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</si>
  <si>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</si>
  <si>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</si>
  <si>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</si>
  <si>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</si>
  <si>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</si>
  <si>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</si>
  <si>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</si>
  <si>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</si>
  <si>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</si>
  <si>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</si>
  <si>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</si>
  <si>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</si>
  <si>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</si>
  <si>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</si>
  <si>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</si>
  <si>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</si>
  <si>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</si>
  <si>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</si>
  <si>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</si>
  <si>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</si>
  <si>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</si>
  <si>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</si>
  <si>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</si>
  <si>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</si>
  <si>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</si>
  <si>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</si>
  <si>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</si>
  <si>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</si>
  <si>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</si>
  <si>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</si>
  <si>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</si>
  <si>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</si>
  <si>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</si>
  <si>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</si>
  <si>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</si>
  <si>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</si>
  <si>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</si>
  <si>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</si>
  <si>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</si>
  <si>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</si>
  <si>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</si>
  <si>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</si>
  <si>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</si>
  <si>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</si>
  <si>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</si>
  <si>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</si>
  <si>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</si>
  <si>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</si>
  <si>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</si>
  <si>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</si>
  <si>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</si>
  <si>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</si>
  <si>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</si>
  <si>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</si>
  <si>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</si>
  <si>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</si>
  <si>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</si>
  <si>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</si>
  <si>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</si>
  <si>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</si>
  <si>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</si>
  <si>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</si>
  <si>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</si>
  <si>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</si>
  <si>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</si>
  <si>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</si>
  <si>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</si>
  <si>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</si>
  <si>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</si>
  <si>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</si>
  <si>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</si>
  <si>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</si>
  <si>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</si>
  <si>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</si>
  <si>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</si>
  <si>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</si>
  <si>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</si>
  <si>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</si>
  <si>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</si>
  <si>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</si>
  <si>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</si>
  <si>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</si>
  <si>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</si>
  <si>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</si>
  <si>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</si>
  <si>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</si>
  <si>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</si>
  <si>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</si>
  <si>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</si>
  <si>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</si>
  <si>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</si>
  <si>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</si>
  <si>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</si>
  <si>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</si>
  <si>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</si>
  <si>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</si>
  <si>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</si>
  <si>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</si>
  <si>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</si>
  <si>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</si>
  <si>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</si>
  <si>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</si>
  <si>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</si>
  <si>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</si>
  <si>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</si>
  <si>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</si>
  <si>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</si>
  <si>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</si>
  <si>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</si>
  <si>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</si>
  <si>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</si>
  <si>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</si>
  <si>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</si>
  <si>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</si>
  <si>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</si>
  <si>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</si>
  <si>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</si>
  <si>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</si>
  <si>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</si>
  <si>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</si>
  <si>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</si>
  <si>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</si>
  <si>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</si>
  <si>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</si>
  <si>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</si>
  <si>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</si>
  <si>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</si>
  <si>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</si>
  <si>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</si>
  <si>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</si>
  <si>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</si>
  <si>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</si>
  <si>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</si>
  <si>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</si>
  <si>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</si>
  <si>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</si>
  <si>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</si>
  <si>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</si>
  <si>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</si>
  <si>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</si>
  <si>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</si>
  <si>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</si>
  <si>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</si>
  <si>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</si>
  <si>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</si>
  <si>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</si>
  <si>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</si>
  <si>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</si>
  <si>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</si>
  <si>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</si>
  <si>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</si>
  <si>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</si>
  <si>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</si>
  <si>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</si>
  <si>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</si>
  <si>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</si>
  <si>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</si>
  <si>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</si>
  <si>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</si>
  <si>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</si>
  <si>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</si>
  <si>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</si>
  <si>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</si>
  <si>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</si>
  <si>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</si>
  <si>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</si>
  <si>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</si>
  <si>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</si>
  <si>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</si>
  <si>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</si>
  <si>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</si>
  <si>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</si>
  <si>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</si>
  <si>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</si>
  <si>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</si>
  <si>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</si>
  <si>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</si>
  <si>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</si>
  <si>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</si>
  <si>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</si>
  <si>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</si>
  <si>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</si>
  <si>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</si>
  <si>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</si>
  <si>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</si>
  <si>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</si>
  <si>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</si>
  <si>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</si>
  <si>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</si>
  <si>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</si>
  <si>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</si>
  <si>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</si>
  <si>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</si>
  <si>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</si>
  <si>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</si>
  <si>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</si>
  <si>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</si>
  <si>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</si>
  <si>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</si>
  <si>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</si>
  <si>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</si>
  <si>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</si>
  <si>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</si>
  <si>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</si>
  <si>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</si>
  <si>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</si>
  <si>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</si>
  <si>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</si>
  <si>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</si>
  <si>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</si>
  <si>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</si>
  <si>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</si>
  <si>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</si>
  <si>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</si>
  <si>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</si>
  <si>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</si>
  <si>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</si>
  <si>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</si>
  <si>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</si>
  <si>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</si>
  <si>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</si>
  <si>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</si>
  <si>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</si>
  <si>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</si>
  <si>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</si>
  <si>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</si>
  <si>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</si>
  <si>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</si>
  <si>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</si>
  <si>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</si>
  <si>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</si>
  <si>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</si>
  <si>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</si>
  <si>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</si>
  <si>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</si>
  <si>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</si>
  <si>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</si>
  <si>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</si>
  <si>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</si>
  <si>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</si>
  <si>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</si>
  <si>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</si>
  <si>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</si>
  <si>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</si>
  <si>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</si>
  <si>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</si>
  <si>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</si>
  <si>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</si>
  <si>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</si>
  <si>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</si>
  <si>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</si>
  <si>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</si>
  <si>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</si>
  <si>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</si>
  <si>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</si>
  <si>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</si>
  <si>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</si>
  <si>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</si>
  <si>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</si>
  <si>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</si>
  <si>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</si>
  <si>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</si>
  <si>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</si>
  <si>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</si>
  <si>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</si>
  <si>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</si>
  <si>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</si>
  <si>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</si>
  <si>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</si>
  <si>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</si>
  <si>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</si>
  <si>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</si>
  <si>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</si>
  <si>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</si>
  <si>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</si>
  <si>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</si>
  <si>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</si>
  <si>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</si>
  <si>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</si>
  <si>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</si>
  <si>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</si>
  <si>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</si>
  <si>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</si>
  <si>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</si>
  <si>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</si>
  <si>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</si>
  <si>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</si>
  <si>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</si>
  <si>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</si>
  <si>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</si>
  <si>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</si>
  <si>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</si>
  <si>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</si>
  <si>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</si>
  <si>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</si>
  <si>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</si>
  <si>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</si>
  <si>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</si>
  <si>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</si>
  <si>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</si>
  <si>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</si>
  <si>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</si>
  <si>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</si>
  <si>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</si>
  <si>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</si>
  <si>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</si>
  <si>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</si>
  <si>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</si>
  <si>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</si>
  <si>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</si>
  <si>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</si>
  <si>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</si>
  <si>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</si>
  <si>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</si>
  <si>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</si>
  <si>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</si>
  <si>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</si>
  <si>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</si>
  <si>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</si>
  <si>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</si>
  <si>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</si>
  <si>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</si>
  <si>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</si>
  <si>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</si>
  <si>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</si>
  <si>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</si>
  <si>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</si>
  <si>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</si>
  <si>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</si>
  <si>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</si>
  <si>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</si>
  <si>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</si>
  <si>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</si>
  <si>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</si>
  <si>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</si>
  <si>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</si>
  <si>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</si>
  <si>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</si>
  <si>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</si>
  <si>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</si>
  <si>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</si>
  <si>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</si>
  <si>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</si>
  <si>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</si>
  <si>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</si>
  <si>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</si>
  <si>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</si>
  <si>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</si>
  <si>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</si>
  <si>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</si>
  <si>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</si>
  <si>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</si>
  <si>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</si>
  <si>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</si>
  <si>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</si>
  <si>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</si>
  <si>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</si>
  <si>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</si>
  <si>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</si>
  <si>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</si>
  <si>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</si>
  <si>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</si>
  <si>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</si>
  <si>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</si>
  <si>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</si>
  <si>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</si>
  <si>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</si>
  <si>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</si>
  <si>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</si>
  <si>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</si>
  <si>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</si>
  <si>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</si>
  <si>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</si>
  <si>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</si>
  <si>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</si>
  <si>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</si>
  <si>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</si>
  <si>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</si>
  <si>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</si>
  <si>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</si>
  <si>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</si>
  <si>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</si>
  <si>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</si>
  <si>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</si>
  <si>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</si>
  <si>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</si>
  <si>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</si>
  <si>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</si>
  <si>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</si>
  <si>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</si>
  <si>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</si>
  <si>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</si>
  <si>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</si>
  <si>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</si>
  <si>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</si>
  <si>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</si>
  <si>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</si>
  <si>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</si>
  <si>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</si>
  <si>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</si>
  <si>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</si>
  <si>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</si>
  <si>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</si>
  <si>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</si>
  <si>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</si>
  <si>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</si>
  <si>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</si>
  <si>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</si>
  <si>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</si>
  <si>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</si>
  <si>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</si>
  <si>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</si>
  <si>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</si>
  <si>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</si>
  <si>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</si>
  <si>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</si>
  <si>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</si>
  <si>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</si>
  <si>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</si>
  <si>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</si>
  <si>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</si>
  <si>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</si>
  <si>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</si>
  <si>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</si>
  <si>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</si>
  <si>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</si>
  <si>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</si>
  <si>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</si>
  <si>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</si>
  <si>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</si>
  <si>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</si>
  <si>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</si>
  <si>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</si>
  <si>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</si>
  <si>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</si>
  <si>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</si>
  <si>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</si>
  <si>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</si>
  <si>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</si>
  <si>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</si>
  <si>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</si>
  <si>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</si>
  <si>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</si>
  <si>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</si>
  <si>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</si>
  <si>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</si>
  <si>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</si>
  <si>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</si>
  <si>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</si>
  <si>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</si>
  <si>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</si>
  <si>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</si>
  <si>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</si>
  <si>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</si>
  <si>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</si>
  <si>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</si>
  <si>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</si>
  <si>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</si>
  <si>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</si>
  <si>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</si>
  <si>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</si>
  <si>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</si>
  <si>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</si>
  <si>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</si>
  <si>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</si>
  <si>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</si>
  <si>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</si>
  <si>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</si>
  <si>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</si>
  <si>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</si>
  <si>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</si>
  <si>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</si>
  <si>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</si>
  <si>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</si>
  <si>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</si>
  <si>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</si>
  <si>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</si>
  <si>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</si>
  <si>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</si>
  <si>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</si>
  <si>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</si>
  <si>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</si>
  <si>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</si>
  <si>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</si>
  <si>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</si>
  <si>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</si>
  <si>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</si>
  <si>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</si>
  <si>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</si>
  <si>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</si>
  <si>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</si>
  <si>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</si>
  <si>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</si>
  <si>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</si>
  <si>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</si>
  <si>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</si>
  <si>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</si>
  <si>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</si>
  <si>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</si>
  <si>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</si>
  <si>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</si>
  <si>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</si>
  <si>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</si>
  <si>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</si>
  <si>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</si>
  <si>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</si>
  <si>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</si>
  <si>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</si>
  <si>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</si>
  <si>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</si>
  <si>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</si>
  <si>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</si>
  <si>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</si>
  <si>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</si>
  <si>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</si>
  <si>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</si>
  <si>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</si>
  <si>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</si>
  <si>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</si>
  <si>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</si>
  <si>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</si>
  <si>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</si>
  <si>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</si>
  <si>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</si>
  <si>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</si>
  <si>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</si>
  <si>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</si>
  <si>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</si>
  <si>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</si>
  <si>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</si>
  <si>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</si>
  <si>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</si>
  <si>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</si>
  <si>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</si>
  <si>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</si>
  <si>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</si>
  <si>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</si>
  <si>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</si>
  <si>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</si>
  <si>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</si>
  <si>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</si>
  <si>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</si>
  <si>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</si>
  <si>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</si>
  <si>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</si>
  <si>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</si>
  <si>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</si>
  <si>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</si>
  <si>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</si>
  <si>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</si>
  <si>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</si>
  <si>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</si>
  <si>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</si>
  <si>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</si>
  <si>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</si>
  <si>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</si>
  <si>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</si>
  <si>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</si>
  <si>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</si>
  <si>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</si>
  <si>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</si>
  <si>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</si>
  <si>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</si>
  <si>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</si>
  <si>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</si>
  <si>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</si>
  <si>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</si>
  <si>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</si>
  <si>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</si>
  <si>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</si>
  <si>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</si>
  <si>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</si>
  <si>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</si>
  <si>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</si>
  <si>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</si>
  <si>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</si>
  <si>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</si>
  <si>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</si>
  <si>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</si>
  <si>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</si>
  <si>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</si>
  <si>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</si>
  <si>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</si>
  <si>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</si>
  <si>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</si>
  <si>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</si>
  <si>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</si>
  <si>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</si>
  <si>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</si>
  <si>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</si>
  <si>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</si>
  <si>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</si>
  <si>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</si>
  <si>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</si>
  <si>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</si>
  <si>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</si>
  <si>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</si>
  <si>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</si>
  <si>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</si>
  <si>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</si>
  <si>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</si>
  <si>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</si>
  <si>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</si>
  <si>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</si>
  <si>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</si>
  <si>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</si>
  <si>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</si>
  <si>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</si>
  <si>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</si>
  <si>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</si>
  <si>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</si>
  <si>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</si>
  <si>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</si>
  <si>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</si>
  <si>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</si>
  <si>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</si>
  <si>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</si>
  <si>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</si>
  <si>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</si>
  <si>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</si>
  <si>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</si>
  <si>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</si>
  <si>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</si>
  <si>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</si>
  <si>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</si>
  <si>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</si>
  <si>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</si>
  <si>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</si>
  <si>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</si>
  <si>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</si>
  <si>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</si>
  <si>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</si>
  <si>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</si>
  <si>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</si>
  <si>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</si>
  <si>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</si>
  <si>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</si>
  <si>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</si>
  <si>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</si>
  <si>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</si>
  <si>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</si>
  <si>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</si>
  <si>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</si>
  <si>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</si>
  <si>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</si>
  <si>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</si>
  <si>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</si>
  <si>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</si>
  <si>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</si>
  <si>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</si>
  <si>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</si>
  <si>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</si>
  <si>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</si>
  <si>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</si>
  <si>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</si>
  <si>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</si>
  <si>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</si>
  <si>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</si>
  <si>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</si>
  <si>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</si>
  <si>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</si>
  <si>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</si>
  <si>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</si>
  <si>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</si>
  <si>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</si>
  <si>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</si>
  <si>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</si>
  <si>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</si>
  <si>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</si>
  <si>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</si>
  <si>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</si>
  <si>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</si>
  <si>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</si>
  <si>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</si>
  <si>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</si>
  <si>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</si>
  <si>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</si>
  <si>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</si>
  <si>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</si>
  <si>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</si>
  <si>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</si>
  <si>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</si>
  <si>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</si>
  <si>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</si>
  <si>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</si>
  <si>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</si>
  <si>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</si>
  <si>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</si>
  <si>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</si>
  <si>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</si>
  <si>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</si>
  <si>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</si>
  <si>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</si>
  <si>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</si>
  <si>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</si>
  <si>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</si>
  <si>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</si>
  <si>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</si>
  <si>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</si>
  <si>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</si>
  <si>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</si>
  <si>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</si>
  <si>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</si>
  <si>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</si>
  <si>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</si>
  <si>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</si>
  <si>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</si>
  <si>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</si>
  <si>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</si>
  <si>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</si>
  <si>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</si>
  <si>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</si>
  <si>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</si>
  <si>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</si>
  <si>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</si>
  <si>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</si>
  <si>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</si>
  <si>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</si>
  <si>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</si>
  <si>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</si>
  <si>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</si>
  <si>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</si>
  <si>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</si>
  <si>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</si>
  <si>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</si>
  <si>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</si>
  <si>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</si>
  <si>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</si>
  <si>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</si>
  <si>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</si>
  <si>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</si>
  <si>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</si>
  <si>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</si>
  <si>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</si>
  <si>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</si>
  <si>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</si>
  <si>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</si>
  <si>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</si>
  <si>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</si>
  <si>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</si>
  <si>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</si>
  <si>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</si>
  <si>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</si>
  <si>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</si>
  <si>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</si>
  <si>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</si>
  <si>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</si>
  <si>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</si>
  <si>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</si>
  <si>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</si>
  <si>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</si>
  <si>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</si>
  <si>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</si>
  <si>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</si>
  <si>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</si>
  <si>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</si>
  <si>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</si>
  <si>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</si>
  <si>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</si>
  <si>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</si>
  <si>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</si>
  <si>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</si>
  <si>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</si>
  <si>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</si>
  <si>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</si>
  <si>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</si>
  <si>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</si>
  <si>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</si>
  <si>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</si>
  <si>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</si>
  <si>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</si>
  <si>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</si>
  <si>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</si>
  <si>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</si>
  <si>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</si>
  <si>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</si>
  <si>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</si>
  <si>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</si>
  <si>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</si>
  <si>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</si>
  <si>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</si>
  <si>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</si>
  <si>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</si>
  <si>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</si>
  <si>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</si>
  <si>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</si>
  <si>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</si>
  <si>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</si>
  <si>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</si>
  <si>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</si>
  <si>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</si>
  <si>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</si>
  <si>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</si>
  <si>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</si>
  <si>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</si>
  <si>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</si>
  <si>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</si>
  <si>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</si>
  <si>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</si>
  <si>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</si>
  <si>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</si>
  <si>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</si>
  <si>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</si>
  <si>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</si>
  <si>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</si>
  <si>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</si>
  <si>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</si>
  <si>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</si>
  <si>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</si>
  <si>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</si>
  <si>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</si>
  <si>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</si>
  <si>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</si>
  <si>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</si>
  <si>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</si>
  <si>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</si>
  <si>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</si>
  <si>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</si>
  <si>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</si>
  <si>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</si>
  <si>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</si>
  <si>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</si>
  <si>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</si>
  <si>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</si>
  <si>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</si>
  <si>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</si>
  <si>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</si>
  <si>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</si>
  <si>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</si>
  <si>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</si>
  <si>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</si>
  <si>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</si>
  <si>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</si>
  <si>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</si>
  <si>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</si>
  <si>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</si>
  <si>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</si>
  <si>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</si>
  <si>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</si>
  <si>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</si>
  <si>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</si>
  <si>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</si>
  <si>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</si>
  <si>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</si>
  <si>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</si>
  <si>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</si>
  <si>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</si>
  <si>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</si>
  <si>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</si>
  <si>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</si>
  <si>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</si>
  <si>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</si>
  <si>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</si>
  <si>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</si>
  <si>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</si>
  <si>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</si>
  <si>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</si>
  <si>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</si>
  <si>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</si>
  <si>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</si>
  <si>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</si>
  <si>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</si>
  <si>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</si>
  <si>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</si>
  <si>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</si>
  <si>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</si>
  <si>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</si>
  <si>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</si>
  <si>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</si>
  <si>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</si>
  <si>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</si>
  <si>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</si>
  <si>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</si>
  <si>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</si>
  <si>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</si>
  <si>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</si>
  <si>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</si>
  <si>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</si>
  <si>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</si>
  <si>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</si>
  <si>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</si>
  <si>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</si>
  <si>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</si>
  <si>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</si>
  <si>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</si>
  <si>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</si>
  <si>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</si>
  <si>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</si>
  <si>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</si>
  <si>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</si>
  <si>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</si>
  <si>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</si>
  <si>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</si>
  <si>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</si>
  <si>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</si>
  <si>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</si>
  <si>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</si>
  <si>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</si>
  <si>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</si>
  <si>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</si>
  <si>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</si>
  <si>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</si>
  <si>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</si>
  <si>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</si>
  <si>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</si>
  <si>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</si>
  <si>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</si>
  <si>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</si>
  <si>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</si>
  <si>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</si>
  <si>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</si>
  <si>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</si>
  <si>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</si>
  <si>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</si>
  <si>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</si>
  <si>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</si>
  <si>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</si>
  <si>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</si>
  <si>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</si>
  <si>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</si>
  <si>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</si>
  <si>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</si>
  <si>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</si>
  <si>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</si>
  <si>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</si>
  <si>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</si>
  <si>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</si>
  <si>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</si>
  <si>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</si>
  <si>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</si>
  <si>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</si>
  <si>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</si>
  <si>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</si>
  <si>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</si>
  <si>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</si>
  <si>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</si>
  <si>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</si>
  <si>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</si>
  <si>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</si>
  <si>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</si>
  <si>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</si>
  <si>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</si>
  <si>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</si>
  <si>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</si>
  <si>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</si>
  <si>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</si>
  <si>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</si>
  <si>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</si>
  <si>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</si>
  <si>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</si>
  <si>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</si>
  <si>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</si>
  <si>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</si>
  <si>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</si>
  <si>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</si>
  <si>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</si>
  <si>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</si>
  <si>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</si>
  <si>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</si>
  <si>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</si>
  <si>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</si>
  <si>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</si>
  <si>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</si>
  <si>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</si>
  <si>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</si>
  <si>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</si>
  <si>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</si>
  <si>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</si>
  <si>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</si>
  <si>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</si>
  <si>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</si>
  <si>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</si>
  <si>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</si>
  <si>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</si>
  <si>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</si>
  <si>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</si>
  <si>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</si>
  <si>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</si>
  <si>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</si>
  <si>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</si>
  <si>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</si>
  <si>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</si>
  <si>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</si>
  <si>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</si>
  <si>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</si>
  <si>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</si>
  <si>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</si>
  <si>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</si>
  <si>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</si>
  <si>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</si>
  <si>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</si>
  <si>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</si>
  <si>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</si>
  <si>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</si>
  <si>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</si>
  <si>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</si>
  <si>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</si>
  <si>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</si>
  <si>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</si>
  <si>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</si>
  <si>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</si>
  <si>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</si>
  <si>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</si>
  <si>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</si>
  <si>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</si>
  <si>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</si>
  <si>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</si>
  <si>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</si>
  <si>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</si>
  <si>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</si>
  <si>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</si>
  <si>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</si>
  <si>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</si>
  <si>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</si>
  <si>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</si>
  <si>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</si>
  <si>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</si>
  <si>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</si>
  <si>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</si>
  <si>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</si>
  <si>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</si>
  <si>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</si>
  <si>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</si>
  <si>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</si>
  <si>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</si>
  <si>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</si>
  <si>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</si>
  <si>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</si>
  <si>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</si>
  <si>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</si>
  <si>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</si>
  <si>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</si>
  <si>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</si>
  <si>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</si>
  <si>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</si>
  <si>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</si>
  <si>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</si>
  <si>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</si>
  <si>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</si>
  <si>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</si>
  <si>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</si>
  <si>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</si>
  <si>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</si>
  <si>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</si>
  <si>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</si>
  <si>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</si>
  <si>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</si>
  <si>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</si>
  <si>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</si>
  <si>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</si>
  <si>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</si>
  <si>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</si>
  <si>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</si>
  <si>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</si>
  <si>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</si>
  <si>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</si>
  <si>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</si>
  <si>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</si>
  <si>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</si>
  <si>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</si>
  <si>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</si>
  <si>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</si>
  <si>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</si>
  <si>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</si>
  <si>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</si>
  <si>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</si>
  <si>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</si>
  <si>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</si>
  <si>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</si>
  <si>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</si>
  <si>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</si>
  <si>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</si>
  <si>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</si>
  <si>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</si>
  <si>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</si>
  <si>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</si>
  <si>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</si>
  <si>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</si>
  <si>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</si>
  <si>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</si>
  <si>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</si>
  <si>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</si>
  <si>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</si>
  <si>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</si>
  <si>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</si>
  <si>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</si>
  <si>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</si>
  <si>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</si>
  <si>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</si>
  <si>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</si>
  <si>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</si>
  <si>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</si>
  <si>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</si>
  <si>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</si>
  <si>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</si>
  <si>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</si>
  <si>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</si>
  <si>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</si>
  <si>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</si>
  <si>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</si>
  <si>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</si>
  <si>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</si>
  <si>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</si>
  <si>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</si>
  <si>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</si>
  <si>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</si>
  <si>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</si>
  <si>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</si>
  <si>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</si>
  <si>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</si>
  <si>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</si>
  <si>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</si>
  <si>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</si>
  <si>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</si>
  <si>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</si>
  <si>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</si>
  <si>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</si>
  <si>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</si>
  <si>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</si>
  <si>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</si>
  <si>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</si>
  <si>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</si>
  <si>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</si>
  <si>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</si>
  <si>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</si>
  <si>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</si>
  <si>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</si>
  <si>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</si>
  <si>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</si>
  <si>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</si>
  <si>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</si>
  <si>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</si>
  <si>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</si>
  <si>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</si>
  <si>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</si>
  <si>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</si>
  <si>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</si>
  <si>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</si>
  <si>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</si>
  <si>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</si>
  <si>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</si>
  <si>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</si>
  <si>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</si>
  <si>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</si>
  <si>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</si>
  <si>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</si>
  <si>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</si>
  <si>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</si>
  <si>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</si>
  <si>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</si>
  <si>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</si>
  <si>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</si>
  <si>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</si>
  <si>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</si>
  <si>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</si>
  <si>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</si>
  <si>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</si>
  <si>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</si>
  <si>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</si>
  <si>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</si>
  <si>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</si>
  <si>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</si>
  <si>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</si>
  <si>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</si>
  <si>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</si>
  <si>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</si>
  <si>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</si>
  <si>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</si>
  <si>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</si>
  <si>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</si>
  <si>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</si>
  <si>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</si>
  <si>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</si>
  <si>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</si>
  <si>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</si>
  <si>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</si>
  <si>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</si>
  <si>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</si>
  <si>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</si>
  <si>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</si>
  <si>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</si>
  <si>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</si>
  <si>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</si>
  <si>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</si>
  <si>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</si>
  <si>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</si>
  <si>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</si>
  <si>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</si>
  <si>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</si>
  <si>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</si>
  <si>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</si>
  <si>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</si>
  <si>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</si>
  <si>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</si>
  <si>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</si>
  <si>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</si>
  <si>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</si>
  <si>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</si>
  <si>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</si>
  <si>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</si>
  <si>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</si>
  <si>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</si>
  <si>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</si>
  <si>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</si>
  <si>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</si>
  <si>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</si>
  <si>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</si>
  <si>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</si>
  <si>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</si>
  <si>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</si>
  <si>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</si>
  <si>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</si>
  <si>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</si>
  <si>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</si>
  <si>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</si>
  <si>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</si>
  <si>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</si>
  <si>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</si>
  <si>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</si>
  <si>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</si>
  <si>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</si>
  <si>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</si>
  <si>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</si>
  <si>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</si>
  <si>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</si>
  <si>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</si>
  <si>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</si>
  <si>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</si>
  <si>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</si>
  <si>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</si>
  <si>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</si>
  <si>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</si>
  <si>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</si>
  <si>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</si>
  <si>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</si>
  <si>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</si>
  <si>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</si>
  <si>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</si>
  <si>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</si>
  <si>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</si>
  <si>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</si>
  <si>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</si>
  <si>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</si>
  <si>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</si>
  <si>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</si>
  <si>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</si>
  <si>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</si>
  <si>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</si>
  <si>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</si>
  <si>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</si>
  <si>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</si>
  <si>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</si>
  <si>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</si>
  <si>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</si>
  <si>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</si>
  <si>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</si>
  <si>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</si>
  <si>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</si>
  <si>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</si>
  <si>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</si>
  <si>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</si>
  <si>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</si>
  <si>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</si>
  <si>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</si>
  <si>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</si>
  <si>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</si>
  <si>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</si>
  <si>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</si>
  <si>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</si>
  <si>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</si>
  <si>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</si>
  <si>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</si>
  <si>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</si>
  <si>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</si>
  <si>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</si>
  <si>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</si>
  <si>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</si>
  <si>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</si>
  <si>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</si>
  <si>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</si>
  <si>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</si>
  <si>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</si>
  <si>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</si>
  <si>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</si>
  <si>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</si>
  <si>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</si>
  <si>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</si>
  <si>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</si>
  <si>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</si>
  <si>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</si>
  <si>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</si>
  <si>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</si>
  <si>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</si>
  <si>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</si>
  <si>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</si>
  <si>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</si>
  <si>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</si>
  <si>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</si>
  <si>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</si>
  <si>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</si>
  <si>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</si>
  <si>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</si>
  <si>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</si>
  <si>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</si>
  <si>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</si>
  <si>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</si>
  <si>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</si>
  <si>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</si>
  <si>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</si>
  <si>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</si>
  <si>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</si>
  <si>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</si>
  <si>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</si>
  <si>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</si>
  <si>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</si>
  <si>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</si>
  <si>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</si>
  <si>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</si>
  <si>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</si>
  <si>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</si>
  <si>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</si>
  <si>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</si>
  <si>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</si>
  <si>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</si>
  <si>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</si>
  <si>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</si>
  <si>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</si>
  <si>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</si>
  <si>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</si>
  <si>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</si>
  <si>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</si>
  <si>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</si>
  <si>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</si>
  <si>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</si>
  <si>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</si>
  <si>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</si>
  <si>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</si>
  <si>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</si>
  <si>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</si>
  <si>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</si>
  <si>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</si>
  <si>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</si>
  <si>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</si>
  <si>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</si>
  <si>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</si>
  <si>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</si>
  <si>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</si>
  <si>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</si>
  <si>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</si>
  <si>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</si>
  <si>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</si>
  <si>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</si>
  <si>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</si>
  <si>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</si>
  <si>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</si>
  <si>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</si>
  <si>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</si>
  <si>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</si>
  <si>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</si>
  <si>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</si>
  <si>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</si>
  <si>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</si>
  <si>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</si>
  <si>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</si>
  <si>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</si>
  <si>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</si>
  <si>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</si>
  <si>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</si>
  <si>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</si>
  <si>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</si>
  <si>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</si>
  <si>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</si>
  <si>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</si>
  <si>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</si>
  <si>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</si>
  <si>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</si>
  <si>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</si>
  <si>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</si>
  <si>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</si>
  <si>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</si>
  <si>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</si>
  <si>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</si>
  <si>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</si>
  <si>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</si>
  <si>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</si>
  <si>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</si>
  <si>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</si>
  <si>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</si>
  <si>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</si>
  <si>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</si>
  <si>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</si>
  <si>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</si>
  <si>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</si>
  <si>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</si>
  <si>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</si>
  <si>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</si>
  <si>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</si>
  <si>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</si>
  <si>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</si>
  <si>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</si>
  <si>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</si>
  <si>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</si>
  <si>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</si>
  <si>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</si>
  <si>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</si>
  <si>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</si>
  <si>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</si>
  <si>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</si>
  <si>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</si>
  <si>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</si>
  <si>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</si>
  <si>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</si>
  <si>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</si>
  <si>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</si>
  <si>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</si>
  <si>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</si>
  <si>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</si>
  <si>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</si>
  <si>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</si>
  <si>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</si>
  <si>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</si>
  <si>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</si>
  <si>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</si>
  <si>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</si>
  <si>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</si>
  <si>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</si>
  <si>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</si>
  <si>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</si>
  <si>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</si>
  <si>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</si>
  <si>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</si>
  <si>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</si>
  <si>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</si>
  <si>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</si>
  <si>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</si>
  <si>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</si>
  <si>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</si>
  <si>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</si>
  <si>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</si>
  <si>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</si>
  <si>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</si>
  <si>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</si>
  <si>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</si>
  <si>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</si>
  <si>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</si>
  <si>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</si>
  <si>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</si>
  <si>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</si>
  <si>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</si>
  <si>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</si>
  <si>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</si>
  <si>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</si>
  <si>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</si>
  <si>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</si>
  <si>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</si>
  <si>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</si>
  <si>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</si>
  <si>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</si>
  <si>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</si>
  <si>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</si>
  <si>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</si>
  <si>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</si>
  <si>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</si>
  <si>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</si>
  <si>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</si>
  <si>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</si>
  <si>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</si>
  <si>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</si>
  <si>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</si>
  <si>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</si>
  <si>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</si>
  <si>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</si>
  <si>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</si>
  <si>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</si>
  <si>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</si>
  <si>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</si>
  <si>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</si>
  <si>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</si>
  <si>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</si>
  <si>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</si>
  <si>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</si>
  <si>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</si>
  <si>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</si>
  <si>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</si>
  <si>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</si>
  <si>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</si>
  <si>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</si>
  <si>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</si>
  <si>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</si>
  <si>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</si>
  <si>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</si>
  <si>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</si>
  <si>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</si>
  <si>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</si>
  <si>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</si>
  <si>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</si>
  <si>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</si>
  <si>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</si>
  <si>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</si>
  <si>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</si>
  <si>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</si>
  <si>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</si>
  <si>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</si>
  <si>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</si>
  <si>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</si>
  <si>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</si>
  <si>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</si>
  <si>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</si>
  <si>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</si>
  <si>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</si>
  <si>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</si>
  <si>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</si>
  <si>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</si>
  <si>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</si>
  <si>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</si>
  <si>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</si>
  <si>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</si>
  <si>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</si>
  <si>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</si>
  <si>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</si>
  <si>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</si>
  <si>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</si>
  <si>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</si>
  <si>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</si>
  <si>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</si>
  <si>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</si>
  <si>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</si>
  <si>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</si>
  <si>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</si>
  <si>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</si>
  <si>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</si>
  <si>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</si>
  <si>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</si>
  <si>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</si>
  <si>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</si>
  <si>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</si>
  <si>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</si>
  <si>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</si>
  <si>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</si>
  <si>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</si>
  <si>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</si>
  <si>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</si>
  <si>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</si>
  <si>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</si>
  <si>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</si>
  <si>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</si>
  <si>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</si>
  <si>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</si>
  <si>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</si>
  <si>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</si>
  <si>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</si>
  <si>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</si>
  <si>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</si>
  <si>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</si>
  <si>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</si>
  <si>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</si>
  <si>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</si>
  <si>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</si>
  <si>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</si>
  <si>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</si>
  <si>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</si>
  <si>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</si>
  <si>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</si>
  <si>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</si>
  <si>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</si>
  <si>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</si>
  <si>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</si>
  <si>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</si>
  <si>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</si>
  <si>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</si>
  <si>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</si>
  <si>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</si>
  <si>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</si>
  <si>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</si>
  <si>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</si>
  <si>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</si>
  <si>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</si>
  <si>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</si>
  <si>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</si>
  <si>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</si>
  <si>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</si>
  <si>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</si>
  <si>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</si>
  <si>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</si>
  <si>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</si>
  <si>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</si>
  <si>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</si>
  <si>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</si>
  <si>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</si>
  <si>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</si>
  <si>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</si>
  <si>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</si>
  <si>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</si>
  <si>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</si>
  <si>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</si>
  <si>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</si>
  <si>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</si>
  <si>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</si>
  <si>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</si>
  <si>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</si>
  <si>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</si>
  <si>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</si>
  <si>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</si>
  <si>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</si>
  <si>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</si>
  <si>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</si>
  <si>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</si>
  <si>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</si>
  <si>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</si>
  <si>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</si>
  <si>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</si>
  <si>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</si>
  <si>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</si>
  <si>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</si>
  <si>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</si>
  <si>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</si>
  <si>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</si>
  <si>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</si>
  <si>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</si>
  <si>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</si>
  <si>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</si>
  <si>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</si>
  <si>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</si>
  <si>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</si>
  <si>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</si>
  <si>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</si>
  <si>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</si>
  <si>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</si>
  <si>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</si>
  <si>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</si>
  <si>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</si>
  <si>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</si>
  <si>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</si>
  <si>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</si>
  <si>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</si>
  <si>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</si>
  <si>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</si>
  <si>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</si>
  <si>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</si>
  <si>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</si>
  <si>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</si>
  <si>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</si>
  <si>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</si>
  <si>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</si>
  <si>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</si>
  <si>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</si>
  <si>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</si>
  <si>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</si>
  <si>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</si>
  <si>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</si>
  <si>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</si>
  <si>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</si>
  <si>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</si>
  <si>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</si>
  <si>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</si>
  <si>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</si>
  <si>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</si>
  <si>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</si>
  <si>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</si>
  <si>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</si>
  <si>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</si>
  <si>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</si>
  <si>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</si>
  <si>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</si>
  <si>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</si>
  <si>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</si>
  <si>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</si>
  <si>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</si>
  <si>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</si>
  <si>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</si>
  <si>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</si>
  <si>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</si>
  <si>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</si>
  <si>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</si>
  <si>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</si>
  <si>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</si>
  <si>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</si>
  <si>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</si>
  <si>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</si>
  <si>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</si>
  <si>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</si>
  <si>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</si>
  <si>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</si>
  <si>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</si>
  <si>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</si>
  <si>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</si>
  <si>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</si>
  <si>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</si>
  <si>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</si>
  <si>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</si>
  <si>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</si>
  <si>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</si>
  <si>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</si>
  <si>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</si>
  <si>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</si>
  <si>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</si>
  <si>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</si>
  <si>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</si>
  <si>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</si>
  <si>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</si>
  <si>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</si>
  <si>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</si>
  <si>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</si>
  <si>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</si>
  <si>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</si>
  <si>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</si>
  <si>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</si>
  <si>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</si>
  <si>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</si>
  <si>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</si>
  <si>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</si>
  <si>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</si>
  <si>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</si>
  <si>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</si>
  <si>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</si>
  <si>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</si>
  <si>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</si>
  <si>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</si>
  <si>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</si>
  <si>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</si>
  <si>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</si>
  <si>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</si>
  <si>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</si>
  <si>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</si>
  <si>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</si>
  <si>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</si>
  <si>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</si>
  <si>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</si>
  <si>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</si>
  <si>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</si>
  <si>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</si>
  <si>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</si>
  <si>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</si>
  <si>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</si>
  <si>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</si>
  <si>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</si>
  <si>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</si>
  <si>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</si>
  <si>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</si>
  <si>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</si>
  <si>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</si>
  <si>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</si>
  <si>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</si>
  <si>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</si>
  <si>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</si>
  <si>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</si>
  <si>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</si>
  <si>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</si>
  <si>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</si>
  <si>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</si>
  <si>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</si>
  <si>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</si>
  <si>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</si>
  <si>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</si>
  <si>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</si>
  <si>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</si>
  <si>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</si>
  <si>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</si>
  <si>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</si>
  <si>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</si>
  <si>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</si>
  <si>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</si>
  <si>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</si>
  <si>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</si>
  <si>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</si>
  <si>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</si>
  <si>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</si>
  <si>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</si>
  <si>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</si>
  <si>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</si>
  <si>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</si>
  <si>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</si>
  <si>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</si>
  <si>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</si>
  <si>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</si>
  <si>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</si>
  <si>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</si>
  <si>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</si>
  <si>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</si>
  <si>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</si>
  <si>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</si>
  <si>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</si>
  <si>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</si>
  <si>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</si>
  <si>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</si>
  <si>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</si>
  <si>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</si>
  <si>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</si>
  <si>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</si>
  <si>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</si>
  <si>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</si>
  <si>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</si>
  <si>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</si>
  <si>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</si>
  <si>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</si>
  <si>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</si>
  <si>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</si>
  <si>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</si>
  <si>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</si>
  <si>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</si>
  <si>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</si>
  <si>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</si>
  <si>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</si>
  <si>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</si>
  <si>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</si>
  <si>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</si>
  <si>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</si>
  <si>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</si>
  <si>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</si>
  <si>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</si>
  <si>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</si>
  <si>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</si>
  <si>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</si>
  <si>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</si>
  <si>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</si>
  <si>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</si>
  <si>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</si>
  <si>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</si>
  <si>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</si>
  <si>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</si>
  <si>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</si>
  <si>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</si>
  <si>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</si>
  <si>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</si>
  <si>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</si>
  <si>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</si>
  <si>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</si>
  <si>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</si>
  <si>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</si>
  <si>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</si>
  <si>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</si>
  <si>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</si>
  <si>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</si>
  <si>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</si>
  <si>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</si>
  <si>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</si>
  <si>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</si>
  <si>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</si>
  <si>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</si>
  <si>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</si>
  <si>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</si>
  <si>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</si>
  <si>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</si>
  <si>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</si>
  <si>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</si>
  <si>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</si>
  <si>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</si>
  <si>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</si>
  <si>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</si>
  <si>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</si>
  <si>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</si>
  <si>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</si>
  <si>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</si>
  <si>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</si>
  <si>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</si>
  <si>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</si>
  <si>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</si>
  <si>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</si>
  <si>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</si>
  <si>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</si>
  <si>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</si>
  <si>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</si>
  <si>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</si>
  <si>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</si>
  <si>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</si>
  <si>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</si>
  <si>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</si>
  <si>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</si>
  <si>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</si>
  <si>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</si>
  <si>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</si>
  <si>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</si>
  <si>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</si>
  <si>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</si>
  <si>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</si>
  <si>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</si>
  <si>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</si>
  <si>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</si>
  <si>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</si>
  <si>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</si>
  <si>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</si>
  <si>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</si>
  <si>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</si>
  <si>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</si>
  <si>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</si>
  <si>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</si>
  <si>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</si>
  <si>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</si>
  <si>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</si>
  <si>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</si>
  <si>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</si>
  <si>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</si>
  <si>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</si>
  <si>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</si>
  <si>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</si>
  <si>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</si>
  <si>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</si>
  <si>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</si>
  <si>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</si>
  <si>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</si>
  <si>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</si>
  <si>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</si>
  <si>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</si>
  <si>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</si>
  <si>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</si>
  <si>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</si>
  <si>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</si>
  <si>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</si>
  <si>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</si>
  <si>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</si>
  <si>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</si>
  <si>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</si>
  <si>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</si>
  <si>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</si>
  <si>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</si>
  <si>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</si>
  <si>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</si>
  <si>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</si>
  <si>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</si>
  <si>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</si>
  <si>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</si>
  <si>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</si>
  <si>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</si>
  <si>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</si>
  <si>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</si>
  <si>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</si>
  <si>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</si>
  <si>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</si>
  <si>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</si>
  <si>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</si>
  <si>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</si>
  <si>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</si>
  <si>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</si>
  <si>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</si>
  <si>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</si>
  <si>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</si>
  <si>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</si>
  <si>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</si>
  <si>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</si>
  <si>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</si>
  <si>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</si>
  <si>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</si>
  <si>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</si>
  <si>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</si>
  <si>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</si>
  <si>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</si>
  <si>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</si>
  <si>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</si>
  <si>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</si>
  <si>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</si>
  <si>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</si>
  <si>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</si>
  <si>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</si>
  <si>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</si>
  <si>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</si>
  <si>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</si>
  <si>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</si>
  <si>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</si>
  <si>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</si>
  <si>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</si>
  <si>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</si>
  <si>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</si>
  <si>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</si>
  <si>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</si>
  <si>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</si>
  <si>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</si>
  <si>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</si>
  <si>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</si>
  <si>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</si>
  <si>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</si>
  <si>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</si>
  <si>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</si>
  <si>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</si>
  <si>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</si>
  <si>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</si>
  <si>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</si>
  <si>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</si>
  <si>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</si>
  <si>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</si>
  <si>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</si>
  <si>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</si>
  <si>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</si>
  <si>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</si>
  <si>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</si>
  <si>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</si>
  <si>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</si>
  <si>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</si>
  <si>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</si>
  <si>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</si>
  <si>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</si>
  <si>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</si>
  <si>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</si>
  <si>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</si>
  <si>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</si>
  <si>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</si>
  <si>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</si>
  <si>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</si>
  <si>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</si>
  <si>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</si>
  <si>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</si>
  <si>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</si>
  <si>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</si>
  <si>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</si>
  <si>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</si>
  <si>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</si>
  <si>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</si>
  <si>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</si>
  <si>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</si>
  <si>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</si>
  <si>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</si>
  <si>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</si>
  <si>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</si>
  <si>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</si>
  <si>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</si>
  <si>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</si>
  <si>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</si>
  <si>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</si>
  <si>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</si>
  <si>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</si>
  <si>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</si>
  <si>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</si>
  <si>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</si>
  <si>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</si>
  <si>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</si>
  <si>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</si>
  <si>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</si>
  <si>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</si>
  <si>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</si>
  <si>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</si>
  <si>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</si>
  <si>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</si>
  <si>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</si>
  <si>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</si>
  <si>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</si>
  <si>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</si>
  <si>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</si>
  <si>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</si>
  <si>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</si>
  <si>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</si>
  <si>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</si>
  <si>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</si>
  <si>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</si>
  <si>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</si>
  <si>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</si>
  <si>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</si>
  <si>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</si>
  <si>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</si>
  <si>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</si>
  <si>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</si>
  <si>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</si>
  <si>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</si>
  <si>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</si>
  <si>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</si>
  <si>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</si>
  <si>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</si>
  <si>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</si>
  <si>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</si>
  <si>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</si>
  <si>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</si>
  <si>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</si>
  <si>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</si>
  <si>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</si>
  <si>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</si>
  <si>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</si>
  <si>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</si>
  <si>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</si>
  <si>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</si>
  <si>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</si>
  <si>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</si>
  <si>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</si>
  <si>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</si>
  <si>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</si>
  <si>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</si>
  <si>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</si>
  <si>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</si>
  <si>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</si>
  <si>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</si>
  <si>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</si>
  <si>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</si>
  <si>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</si>
  <si>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</si>
  <si>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</si>
  <si>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</si>
  <si>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</si>
  <si>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</si>
  <si>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</si>
  <si>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</si>
  <si>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</si>
  <si>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</si>
  <si>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</si>
  <si>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</si>
  <si>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</si>
  <si>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</si>
  <si>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</si>
  <si>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</si>
  <si>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</si>
  <si>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</si>
  <si>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</si>
  <si>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</si>
  <si>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</si>
  <si>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</si>
  <si>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</si>
  <si>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</si>
  <si>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</si>
  <si>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</si>
  <si>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</si>
  <si>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</si>
  <si>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</si>
  <si>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</si>
  <si>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</si>
  <si>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</si>
  <si>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</si>
  <si>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</si>
  <si>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</si>
  <si>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</si>
  <si>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</si>
  <si>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</si>
  <si>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</si>
  <si>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</si>
  <si>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</si>
  <si>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</si>
  <si>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</si>
  <si>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</si>
  <si>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</si>
  <si>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</si>
  <si>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</si>
  <si>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</si>
  <si>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</si>
  <si>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</si>
  <si>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</si>
  <si>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</si>
  <si>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</si>
  <si>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</si>
  <si>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</si>
  <si>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</si>
  <si>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</si>
  <si>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</si>
  <si>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</si>
  <si>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</si>
  <si>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</si>
  <si>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</si>
  <si>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</si>
  <si>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</si>
  <si>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</si>
  <si>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</si>
  <si>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</si>
  <si>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</si>
  <si>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</si>
  <si>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</si>
  <si>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</si>
  <si>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</si>
  <si>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</si>
  <si>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</si>
  <si>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</si>
  <si>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</si>
  <si>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</si>
  <si>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</si>
  <si>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</si>
  <si>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</si>
  <si>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</si>
  <si>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</si>
  <si>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</si>
  <si>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</si>
  <si>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</si>
  <si>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</si>
  <si>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</si>
  <si>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</si>
  <si>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</si>
  <si>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</si>
  <si>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</si>
  <si>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</si>
  <si>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</si>
  <si>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</si>
  <si>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</si>
  <si>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</si>
  <si>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</si>
  <si>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</si>
  <si>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</si>
  <si>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</si>
  <si>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</si>
  <si>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</si>
  <si>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</si>
  <si>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</si>
  <si>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</si>
  <si>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</si>
  <si>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</si>
  <si>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</si>
  <si>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</si>
  <si>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</si>
  <si>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</si>
  <si>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</si>
  <si>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</si>
  <si>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</si>
  <si>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</si>
  <si>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</si>
  <si>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</si>
  <si>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</si>
  <si>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</si>
  <si>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</si>
  <si>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</si>
  <si>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</si>
  <si>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</si>
  <si>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</si>
  <si>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</si>
  <si>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</si>
  <si>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</si>
  <si>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</si>
  <si>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</si>
  <si>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</si>
  <si>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</si>
  <si>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</si>
  <si>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</si>
  <si>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</si>
  <si>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</si>
  <si>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</si>
  <si>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</si>
  <si>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</si>
  <si>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</si>
  <si>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</si>
  <si>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</si>
  <si>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</si>
  <si>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</si>
  <si>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</si>
  <si>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</si>
  <si>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</si>
  <si>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</si>
  <si>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</si>
  <si>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</si>
  <si>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</si>
  <si>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</si>
  <si>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</si>
  <si>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</si>
  <si>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</si>
  <si>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</si>
  <si>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</si>
  <si>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</si>
  <si>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</si>
  <si>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</si>
  <si>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</si>
  <si>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</si>
  <si>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</si>
  <si>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</si>
  <si>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</si>
  <si>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</si>
  <si>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</si>
  <si>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</si>
  <si>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</si>
  <si>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</si>
  <si>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</si>
  <si>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</si>
  <si>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</si>
  <si>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</si>
  <si>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</si>
  <si>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</si>
  <si>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</si>
  <si>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</si>
  <si>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</si>
  <si>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</si>
  <si>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</si>
  <si>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</si>
  <si>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</si>
  <si>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</si>
  <si>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</si>
  <si>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</si>
  <si>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</si>
  <si>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</si>
  <si>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</si>
  <si>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</si>
  <si>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</si>
  <si>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</si>
  <si>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</si>
  <si>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</si>
  <si>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</si>
  <si>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</si>
  <si>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</si>
  <si>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</si>
  <si>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</si>
  <si>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</si>
  <si>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</si>
  <si>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</si>
  <si>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</si>
  <si>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</si>
  <si>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</si>
  <si>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</si>
  <si>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</si>
  <si>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</si>
  <si>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</si>
  <si>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</si>
  <si>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</si>
  <si>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</si>
  <si>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</si>
  <si>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</si>
  <si>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</si>
  <si>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</si>
  <si>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</si>
  <si>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</si>
  <si>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</si>
  <si>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</si>
  <si>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</si>
  <si>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</si>
  <si>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</si>
  <si>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</si>
  <si>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</si>
  <si>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</si>
  <si>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</si>
  <si>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</si>
  <si>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</si>
  <si>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</si>
  <si>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</si>
  <si>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</si>
  <si>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</si>
  <si>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</si>
  <si>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</si>
  <si>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</si>
  <si>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</si>
  <si>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</si>
  <si>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</si>
  <si>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</si>
  <si>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</si>
  <si>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</si>
  <si>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</si>
  <si>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</si>
  <si>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</si>
  <si>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</si>
  <si>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</si>
  <si>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</si>
  <si>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</si>
  <si>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</si>
  <si>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</si>
  <si>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</si>
  <si>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</si>
  <si>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</si>
  <si>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</si>
  <si>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</si>
  <si>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</si>
  <si>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</si>
  <si>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</si>
  <si>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</si>
  <si>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</si>
  <si>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</si>
  <si>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</si>
  <si>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</si>
  <si>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</si>
  <si>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</si>
  <si>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</si>
  <si>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</si>
  <si>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</si>
  <si>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</si>
  <si>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</si>
  <si>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</si>
  <si>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</si>
  <si>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</si>
  <si>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</si>
  <si>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</si>
  <si>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</si>
  <si>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</si>
  <si>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</si>
  <si>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</si>
  <si>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</si>
  <si>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</si>
  <si>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</si>
  <si>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</si>
  <si>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</si>
  <si>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</si>
  <si>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</si>
  <si>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</si>
  <si>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</si>
  <si>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</si>
  <si>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</si>
  <si>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</si>
  <si>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</si>
  <si>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</si>
  <si>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</si>
  <si>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</si>
  <si>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</si>
  <si>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</si>
  <si>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</si>
  <si>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</si>
  <si>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</si>
  <si>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</si>
  <si>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</si>
  <si>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</si>
  <si>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</si>
  <si>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</si>
  <si>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</si>
  <si>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</si>
  <si>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</si>
  <si>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</si>
  <si>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</si>
  <si>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</si>
  <si>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</si>
  <si>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</si>
  <si>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</si>
  <si>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</si>
  <si>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</si>
  <si>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</si>
  <si>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</si>
  <si>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</si>
  <si>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</si>
  <si>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</si>
  <si>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</si>
  <si>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</si>
  <si>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</si>
  <si>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</si>
  <si>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</si>
  <si>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</si>
  <si>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</si>
  <si>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</si>
  <si>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</si>
  <si>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</si>
  <si>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</si>
  <si>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</si>
  <si>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</si>
  <si>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</si>
  <si>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</si>
  <si>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</si>
  <si>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</si>
  <si>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</si>
  <si>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</si>
  <si>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</si>
  <si>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</si>
  <si>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</si>
  <si>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</si>
  <si>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</si>
  <si>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</si>
  <si>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</si>
  <si>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</si>
  <si>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</si>
  <si>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</si>
  <si>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</si>
  <si>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</si>
  <si>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</si>
  <si>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</si>
  <si>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</si>
  <si>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</si>
  <si>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</si>
  <si>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</si>
  <si>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</si>
  <si>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</si>
  <si>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</si>
  <si>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</si>
  <si>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</si>
  <si>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</si>
  <si>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</si>
  <si>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</si>
  <si>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</si>
  <si>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</si>
  <si>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</si>
  <si>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</si>
  <si>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</si>
  <si>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</si>
  <si>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</si>
  <si>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</si>
  <si>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</si>
  <si>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</si>
  <si>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</si>
  <si>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</si>
  <si>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</si>
  <si>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</si>
  <si>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</si>
  <si>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</si>
  <si>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</si>
  <si>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</si>
  <si>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</si>
  <si>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</si>
  <si>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</si>
  <si>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</si>
  <si>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</si>
  <si>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</si>
  <si>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</si>
  <si>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</si>
  <si>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</si>
  <si>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</si>
  <si>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</si>
  <si>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</si>
  <si>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</si>
  <si>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</si>
  <si>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</si>
  <si>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</si>
  <si>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</si>
  <si>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</si>
  <si>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</si>
  <si>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</si>
  <si>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</si>
  <si>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</si>
  <si>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</si>
  <si>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</si>
  <si>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</si>
  <si>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</si>
  <si>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</si>
  <si>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</si>
  <si>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</si>
  <si>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</si>
  <si>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</si>
  <si>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</si>
  <si>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</si>
  <si>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</si>
  <si>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</si>
  <si>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</si>
  <si>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</si>
  <si>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</si>
  <si>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</si>
  <si>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</si>
  <si>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</si>
  <si>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</si>
  <si>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</si>
  <si>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</si>
  <si>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</si>
  <si>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</si>
  <si>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</si>
  <si>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</si>
  <si>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</si>
  <si>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</si>
  <si>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</si>
  <si>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</si>
  <si>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</si>
  <si>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</si>
  <si>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</si>
  <si>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</si>
  <si>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</si>
  <si>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</si>
  <si>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</si>
  <si>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</si>
  <si>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</si>
  <si>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</si>
  <si>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</si>
  <si>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</si>
  <si>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</si>
  <si>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</si>
  <si>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</si>
  <si>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</si>
  <si>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</si>
  <si>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</si>
  <si>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</si>
  <si>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</si>
  <si>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</si>
  <si>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</si>
  <si>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</si>
  <si>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</si>
  <si>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</si>
  <si>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</si>
  <si>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</si>
  <si>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</si>
  <si>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</si>
  <si>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</si>
  <si>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</si>
  <si>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</si>
  <si>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</si>
  <si>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</si>
  <si>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</si>
  <si>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</si>
  <si>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</si>
  <si>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</si>
  <si>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</si>
  <si>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</si>
  <si>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</si>
  <si>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</si>
  <si>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</si>
  <si>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</si>
  <si>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</si>
  <si>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</si>
  <si>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</si>
  <si>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</si>
  <si>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</si>
  <si>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</si>
  <si>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</si>
  <si>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</si>
  <si>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</si>
  <si>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</si>
  <si>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</si>
  <si>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</si>
  <si>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</si>
  <si>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</si>
  <si>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</si>
  <si>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</si>
  <si>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</si>
  <si>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</si>
  <si>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</si>
  <si>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</si>
  <si>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</si>
  <si>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</si>
  <si>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</si>
  <si>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</si>
  <si>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</si>
  <si>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</si>
  <si>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</si>
  <si>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</si>
  <si>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</si>
  <si>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</si>
  <si>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</si>
  <si>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</si>
  <si>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</si>
  <si>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</si>
  <si>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</si>
  <si>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</si>
  <si>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</si>
  <si>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</si>
  <si>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</si>
  <si>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</si>
  <si>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</si>
  <si>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</si>
  <si>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</si>
  <si>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</si>
  <si>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</si>
  <si>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</si>
  <si>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</si>
  <si>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</si>
  <si>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</si>
  <si>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</si>
  <si>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</si>
  <si>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</si>
  <si>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</si>
  <si>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</si>
  <si>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</si>
  <si>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</si>
  <si>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</si>
  <si>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</si>
  <si>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</si>
  <si>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</si>
  <si>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</si>
  <si>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</si>
  <si>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</si>
  <si>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</si>
  <si>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</si>
  <si>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</si>
  <si>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</si>
  <si>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</si>
  <si>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</si>
  <si>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</si>
  <si>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</si>
  <si>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</si>
  <si>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</si>
  <si>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</si>
  <si>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</si>
  <si>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</si>
  <si>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</si>
  <si>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</si>
  <si>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</si>
  <si>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</si>
  <si>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</si>
  <si>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</si>
  <si>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</si>
  <si>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</si>
  <si>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</si>
  <si>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</si>
  <si>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</si>
  <si>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</si>
  <si>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</si>
  <si>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</si>
  <si>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</si>
  <si>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</si>
  <si>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</si>
  <si>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</si>
  <si>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</si>
  <si>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</si>
  <si>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</si>
  <si>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</si>
  <si>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</si>
  <si>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</si>
  <si>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</si>
  <si>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</si>
  <si>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</si>
  <si>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</si>
  <si>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</si>
  <si>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</si>
  <si>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</si>
  <si>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</si>
  <si>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</si>
  <si>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</si>
  <si>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</si>
  <si>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</si>
  <si>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</si>
  <si>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</si>
  <si>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</si>
  <si>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</si>
  <si>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</si>
  <si>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</si>
  <si>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</si>
  <si>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</si>
  <si>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</si>
  <si>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</si>
  <si>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</si>
  <si>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</si>
  <si>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</si>
  <si>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</si>
  <si>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</si>
  <si>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</si>
  <si>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</si>
  <si>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</si>
  <si>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</si>
  <si>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</si>
  <si>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</si>
  <si>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</si>
  <si>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</si>
  <si>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</si>
  <si>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</si>
  <si>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</si>
  <si>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</si>
  <si>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</si>
  <si>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</si>
  <si>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</si>
  <si>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</si>
  <si>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</si>
  <si>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</si>
  <si>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</si>
  <si>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</si>
  <si>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</si>
  <si>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</si>
  <si>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</si>
  <si>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</si>
  <si>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</si>
  <si>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</si>
  <si>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</si>
  <si>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</si>
  <si>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</si>
  <si>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</si>
  <si>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</si>
  <si>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</si>
  <si>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</si>
  <si>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</si>
  <si>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</si>
  <si>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</si>
  <si>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</si>
  <si>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</si>
  <si>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</si>
  <si>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</si>
  <si>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</si>
  <si>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</si>
  <si>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</si>
  <si>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</si>
  <si>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</si>
  <si>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</si>
  <si>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</si>
  <si>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</si>
  <si>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</si>
  <si>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</si>
  <si>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</si>
  <si>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</si>
  <si>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</si>
  <si>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</si>
  <si>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</si>
  <si>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</si>
  <si>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</si>
  <si>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</si>
  <si>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</si>
  <si>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</si>
  <si>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</si>
  <si>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</si>
  <si>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</si>
  <si>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</si>
  <si>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</si>
  <si>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</si>
  <si>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</si>
  <si>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</si>
  <si>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</si>
  <si>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</si>
  <si>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</si>
  <si>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</si>
  <si>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</si>
  <si>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</si>
  <si>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</si>
  <si>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</si>
  <si>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</si>
  <si>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</si>
  <si>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</si>
  <si>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</si>
  <si>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</si>
  <si>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</si>
  <si>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</si>
  <si>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</si>
  <si>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</si>
  <si>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</si>
  <si>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</si>
  <si>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</si>
  <si>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</si>
  <si>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</si>
  <si>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</si>
  <si>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</si>
  <si>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</si>
  <si>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</si>
  <si>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</si>
  <si>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</si>
  <si>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</si>
  <si>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</si>
  <si>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</si>
  <si>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</si>
  <si>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</si>
  <si>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</si>
  <si>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</si>
  <si>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</si>
  <si>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</si>
  <si>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</si>
  <si>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</si>
  <si>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</si>
  <si>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</si>
  <si>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</si>
  <si>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</si>
  <si>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</si>
  <si>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</si>
  <si>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</si>
  <si>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</si>
  <si>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</si>
  <si>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</si>
  <si>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</si>
  <si>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</si>
  <si>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</si>
  <si>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</si>
  <si>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</si>
  <si>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</si>
  <si>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</si>
  <si>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</si>
  <si>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</si>
  <si>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</si>
  <si>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</si>
  <si>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</si>
  <si>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</si>
  <si>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</si>
  <si>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</si>
  <si>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</si>
  <si>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</si>
  <si>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</si>
  <si>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</si>
  <si>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</si>
  <si>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</si>
  <si>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</si>
  <si>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</si>
  <si>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</si>
  <si>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</si>
  <si>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</si>
  <si>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</si>
  <si>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</si>
  <si>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</si>
  <si>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</si>
  <si>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</si>
  <si>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</si>
  <si>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</si>
  <si>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</si>
  <si>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</si>
  <si>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</si>
  <si>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</si>
  <si>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</si>
  <si>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</si>
  <si>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</si>
  <si>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</si>
  <si>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</si>
  <si>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</si>
  <si>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</si>
  <si>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</si>
  <si>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</si>
  <si>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</si>
  <si>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</si>
  <si>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</si>
  <si>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</si>
  <si>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</si>
  <si>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</si>
  <si>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</si>
  <si>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</si>
  <si>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</si>
  <si>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</si>
  <si>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</si>
  <si>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</si>
  <si>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</si>
  <si>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</si>
  <si>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</si>
  <si>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</si>
  <si>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</si>
  <si>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</si>
  <si>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</si>
  <si>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</si>
  <si>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</si>
  <si>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</si>
  <si>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</si>
  <si>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</si>
  <si>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</si>
  <si>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</si>
  <si>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</si>
  <si>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</si>
  <si>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</si>
  <si>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</si>
  <si>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</si>
  <si>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</si>
  <si>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</si>
  <si>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</si>
  <si>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</si>
  <si>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</si>
  <si>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</si>
  <si>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</si>
  <si>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</si>
  <si>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</si>
  <si>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</si>
  <si>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</si>
  <si>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</si>
  <si>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</si>
  <si>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</si>
  <si>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</si>
  <si>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</si>
  <si>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</si>
  <si>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</si>
  <si>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</si>
  <si>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</si>
  <si>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</si>
  <si>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</si>
  <si>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</si>
  <si>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</si>
  <si>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</si>
  <si>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</si>
  <si>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</si>
  <si>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</si>
  <si>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</si>
  <si>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</si>
  <si>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</si>
  <si>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</si>
  <si>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</si>
  <si>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</si>
  <si>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</si>
  <si>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</si>
  <si>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</si>
  <si>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</si>
  <si>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</si>
  <si>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</si>
  <si>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</si>
  <si>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</si>
  <si>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</si>
  <si>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</si>
  <si>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</si>
  <si>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</si>
  <si>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</si>
  <si>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</si>
  <si>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</si>
  <si>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</si>
  <si>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</si>
  <si>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</si>
  <si>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</si>
  <si>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</si>
  <si>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</si>
  <si>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</si>
  <si>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</si>
  <si>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</si>
  <si>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</si>
  <si>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</si>
  <si>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</si>
  <si>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</si>
  <si>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</si>
  <si>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</si>
  <si>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</si>
  <si>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</si>
  <si>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</si>
  <si>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</si>
  <si>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</si>
  <si>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</si>
  <si>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</si>
  <si>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</si>
  <si>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</si>
  <si>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</si>
  <si>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</si>
  <si>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</si>
  <si>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</si>
  <si>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</si>
  <si>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</si>
  <si>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</si>
  <si>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</si>
  <si>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</si>
  <si>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</si>
  <si>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</si>
  <si>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</si>
  <si>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</si>
  <si>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</si>
  <si>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</si>
  <si>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</si>
  <si>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</si>
  <si>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</si>
  <si>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</si>
  <si>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</si>
  <si>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</si>
  <si>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</si>
  <si>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</si>
  <si>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</si>
  <si>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</si>
  <si>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</si>
  <si>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</si>
  <si>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</si>
  <si>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</si>
  <si>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</si>
  <si>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</si>
  <si>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</si>
  <si>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</si>
  <si>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</si>
  <si>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</si>
  <si>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</si>
  <si>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</si>
  <si>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</si>
  <si>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</si>
  <si>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</si>
  <si>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</si>
  <si>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</si>
  <si>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</si>
  <si>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</si>
  <si>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</si>
  <si>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</si>
  <si>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</si>
  <si>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</si>
  <si>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</si>
  <si>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</si>
  <si>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</si>
  <si>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</si>
  <si>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</si>
  <si>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</si>
  <si>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</si>
  <si>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</si>
  <si>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</si>
  <si>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</si>
  <si>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</si>
  <si>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</si>
  <si>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</si>
  <si>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</si>
  <si>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</si>
  <si>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</si>
  <si>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</si>
  <si>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</si>
  <si>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</si>
  <si>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</si>
  <si>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</si>
  <si>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</si>
  <si>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</si>
  <si>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</si>
  <si>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</si>
  <si>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</si>
  <si>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</si>
  <si>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</si>
  <si>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</si>
  <si>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</si>
  <si>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</si>
  <si>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</si>
  <si>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</si>
  <si>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</si>
  <si>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</si>
  <si>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</si>
  <si>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</si>
  <si>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</si>
  <si>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</si>
  <si>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</si>
  <si>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</si>
  <si>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</si>
  <si>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</si>
  <si>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</si>
  <si>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</si>
  <si>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</si>
  <si>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</si>
  <si>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</si>
  <si>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</si>
  <si>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</si>
  <si>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</si>
  <si>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</si>
  <si>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</si>
  <si>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</si>
  <si>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</si>
  <si>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</si>
  <si>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</si>
  <si>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</si>
  <si>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</si>
  <si>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</si>
  <si>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</si>
  <si>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</si>
  <si>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</si>
  <si>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</si>
  <si>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</si>
  <si>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</si>
  <si>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</si>
  <si>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</si>
  <si>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</si>
  <si>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</si>
  <si>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</si>
  <si>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</si>
  <si>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</si>
  <si>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</si>
  <si>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</si>
  <si>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</si>
  <si>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</si>
  <si>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</si>
  <si>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</si>
  <si>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</si>
  <si>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</si>
  <si>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</si>
  <si>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</si>
  <si>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</si>
  <si>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</si>
  <si>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</si>
  <si>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</si>
  <si>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</si>
  <si>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</si>
  <si>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</si>
  <si>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</si>
  <si>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</si>
  <si>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</si>
  <si>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</si>
  <si>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</si>
  <si>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</si>
  <si>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</si>
  <si>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</si>
  <si>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</si>
  <si>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</si>
  <si>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</si>
  <si>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</si>
  <si>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</si>
  <si>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</si>
  <si>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</si>
  <si>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</si>
  <si>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</si>
  <si>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</si>
  <si>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</si>
  <si>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</si>
  <si>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</si>
  <si>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</si>
  <si>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</si>
  <si>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</si>
  <si>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</si>
  <si>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</si>
  <si>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</si>
  <si>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</si>
  <si>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</si>
  <si>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</si>
  <si>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</si>
  <si>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</si>
  <si>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</si>
  <si>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</si>
  <si>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</si>
  <si>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</si>
  <si>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</si>
  <si>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</si>
  <si>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</si>
  <si>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</si>
  <si>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</si>
  <si>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</si>
  <si>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</si>
  <si>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</si>
  <si>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</si>
  <si>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</si>
  <si>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</si>
  <si>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</si>
  <si>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</si>
  <si>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</si>
  <si>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</si>
  <si>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</si>
  <si>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</si>
  <si>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</si>
  <si>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</si>
  <si>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</si>
  <si>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</si>
  <si>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</si>
  <si>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</si>
  <si>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</si>
  <si>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</si>
  <si>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</si>
  <si>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</si>
  <si>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</si>
  <si>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</si>
  <si>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</si>
  <si>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</si>
  <si>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</si>
  <si>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</si>
  <si>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</si>
  <si>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</si>
  <si>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</si>
  <si>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</si>
  <si>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</si>
  <si>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</si>
  <si>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</si>
  <si>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</si>
  <si>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</si>
  <si>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</si>
  <si>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</si>
  <si>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</si>
  <si>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</si>
  <si>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</si>
  <si>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</si>
  <si>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</si>
  <si>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</si>
  <si>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</si>
  <si>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</si>
  <si>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</si>
  <si>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</si>
  <si>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</si>
  <si>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</si>
  <si>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</si>
  <si>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</si>
  <si>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</si>
  <si>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</si>
  <si>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</si>
  <si>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</si>
  <si>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</si>
  <si>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</si>
  <si>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</si>
  <si>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</si>
  <si>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</si>
  <si>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</si>
  <si>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</si>
  <si>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</si>
  <si>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</si>
  <si>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</si>
  <si>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</si>
  <si>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</si>
  <si>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</si>
  <si>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</si>
  <si>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</si>
  <si>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</si>
  <si>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</si>
  <si>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</si>
  <si>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</si>
  <si>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</si>
  <si>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</si>
  <si>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</si>
  <si>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</si>
  <si>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</si>
  <si>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</si>
  <si>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</si>
  <si>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</si>
  <si>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</si>
  <si>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</si>
  <si>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</si>
  <si>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</si>
  <si>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</si>
  <si>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</si>
  <si>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</si>
  <si>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</si>
  <si>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</si>
  <si>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</si>
  <si>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</si>
  <si>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</si>
  <si>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</si>
  <si>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</si>
  <si>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</si>
  <si>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</si>
  <si>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</si>
  <si>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</si>
  <si>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</si>
  <si>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</si>
  <si>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</si>
  <si>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</si>
  <si>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</si>
  <si>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</si>
  <si>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</si>
  <si>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</si>
  <si>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</si>
  <si>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</si>
  <si>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</si>
  <si>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</si>
  <si>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</si>
  <si>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</si>
  <si>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</si>
  <si>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</si>
  <si>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</si>
  <si>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</si>
  <si>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</si>
  <si>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</si>
  <si>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</si>
  <si>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</si>
  <si>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</si>
  <si>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</si>
  <si>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</si>
  <si>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</si>
  <si>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</si>
  <si>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</si>
  <si>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</si>
  <si>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</si>
  <si>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</si>
  <si>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</si>
  <si>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</si>
  <si>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</si>
  <si>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</si>
  <si>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</si>
  <si>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</si>
  <si>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</si>
  <si>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</si>
  <si>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</si>
  <si>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</si>
  <si>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</si>
  <si>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</si>
  <si>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</si>
  <si>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</si>
  <si>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</si>
  <si>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</si>
  <si>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</si>
  <si>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</si>
  <si>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</si>
  <si>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</si>
  <si>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</si>
  <si>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</si>
  <si>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</si>
  <si>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</si>
  <si>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</si>
  <si>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</si>
  <si>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</si>
  <si>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</si>
  <si>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</si>
  <si>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</si>
  <si>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</si>
  <si>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</si>
  <si>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</si>
  <si>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</si>
  <si>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</si>
  <si>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</si>
  <si>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</si>
  <si>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</si>
  <si>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</si>
  <si>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</si>
  <si>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</si>
  <si>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</si>
  <si>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</si>
  <si>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</si>
  <si>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</si>
  <si>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</si>
  <si>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</si>
  <si>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</si>
  <si>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</si>
  <si>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</si>
  <si>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</si>
  <si>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</si>
  <si>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</si>
  <si>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</si>
  <si>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</si>
  <si>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</si>
  <si>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</si>
  <si>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</si>
  <si>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</si>
  <si>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</si>
  <si>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</si>
  <si>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</si>
  <si>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</si>
  <si>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</si>
  <si>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</si>
  <si>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</si>
  <si>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</si>
  <si>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</si>
  <si>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</si>
  <si>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</si>
  <si>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</si>
  <si>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</si>
  <si>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</si>
  <si>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</si>
  <si>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</si>
  <si>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</si>
  <si>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</si>
  <si>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</si>
  <si>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</si>
  <si>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</si>
  <si>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</si>
  <si>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</si>
  <si>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</si>
  <si>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</si>
  <si>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</si>
  <si>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</si>
  <si>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</si>
  <si>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</si>
  <si>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</si>
  <si>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</si>
  <si>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</si>
  <si>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</si>
  <si>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</si>
  <si>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</si>
  <si>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</si>
  <si>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</si>
  <si>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</si>
  <si>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</si>
  <si>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</si>
  <si>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</si>
  <si>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</si>
  <si>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</si>
  <si>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</si>
  <si>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</si>
  <si>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</si>
  <si>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</si>
  <si>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</si>
  <si>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</si>
  <si>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</si>
  <si>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</si>
  <si>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</si>
  <si>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</si>
  <si>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</si>
  <si>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</si>
  <si>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</si>
  <si>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</si>
  <si>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</si>
  <si>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</si>
  <si>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</si>
  <si>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</si>
  <si>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</si>
  <si>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</si>
  <si>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</si>
  <si>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</si>
  <si>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</si>
  <si>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</si>
  <si>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</si>
  <si>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</si>
  <si>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</si>
  <si>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</si>
  <si>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</si>
  <si>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</si>
  <si>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</si>
  <si>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</si>
  <si>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</si>
  <si>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</si>
  <si>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</si>
  <si>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</si>
  <si>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</si>
  <si>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</si>
  <si>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</si>
  <si>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</si>
  <si>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</si>
  <si>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</si>
  <si>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</si>
  <si>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</si>
  <si>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</si>
  <si>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</si>
  <si>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</si>
  <si>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</si>
  <si>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</si>
  <si>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</si>
  <si>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</si>
  <si>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</si>
  <si>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</si>
  <si>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</si>
  <si>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</si>
  <si>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</si>
  <si>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</si>
  <si>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</si>
  <si>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</si>
  <si>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</si>
  <si>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</si>
  <si>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</si>
  <si>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</si>
  <si>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</si>
  <si>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</si>
  <si>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</si>
  <si>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</si>
  <si>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</si>
  <si>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</si>
  <si>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</si>
  <si>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</si>
  <si>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</si>
  <si>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</si>
  <si>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</si>
  <si>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</si>
  <si>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</si>
  <si>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</si>
  <si>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</si>
  <si>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</si>
  <si>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</si>
  <si>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</si>
  <si>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</si>
  <si>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</si>
  <si>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</si>
  <si>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</si>
  <si>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</si>
  <si>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</si>
  <si>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</si>
  <si>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</si>
  <si>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</si>
  <si>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</si>
  <si>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</si>
  <si>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</si>
  <si>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</si>
  <si>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</si>
  <si>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</si>
  <si>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</si>
  <si>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</si>
  <si>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</si>
  <si>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</si>
  <si>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</si>
  <si>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</si>
  <si>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</si>
  <si>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</si>
  <si>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</si>
  <si>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</si>
  <si>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</si>
  <si>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</si>
  <si>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</si>
  <si>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</si>
  <si>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</si>
  <si>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</si>
  <si>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</si>
  <si>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</si>
  <si>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</si>
  <si>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</si>
  <si>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</si>
  <si>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</si>
  <si>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</si>
  <si>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</si>
  <si>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</si>
  <si>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</si>
  <si>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</si>
  <si>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</si>
  <si>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</si>
  <si>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</si>
  <si>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</si>
  <si>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</si>
  <si>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</si>
  <si>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</si>
  <si>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</si>
  <si>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</si>
  <si>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</si>
  <si>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</si>
  <si>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</si>
  <si>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</si>
  <si>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</si>
  <si>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</si>
  <si>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</si>
  <si>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</si>
  <si>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</si>
  <si>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</si>
  <si>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</si>
  <si>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</si>
  <si>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</si>
  <si>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</si>
  <si>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</si>
  <si>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</si>
  <si>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</si>
  <si>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</si>
  <si>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</si>
  <si>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</si>
  <si>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</si>
  <si>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</si>
  <si>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</si>
  <si>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</si>
  <si>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</si>
  <si>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</si>
  <si>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</si>
  <si>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</si>
  <si>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</si>
  <si>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</si>
  <si>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</si>
  <si>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</si>
  <si>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</si>
  <si>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</si>
  <si>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</si>
  <si>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</si>
  <si>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</si>
  <si>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</si>
  <si>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</si>
  <si>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</si>
  <si>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</si>
  <si>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</si>
  <si>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</si>
  <si>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</si>
  <si>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</si>
  <si>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</si>
  <si>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</si>
  <si>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</si>
  <si>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</si>
  <si>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</si>
  <si>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category</t>
  </si>
  <si>
    <t>Grand Total</t>
  </si>
  <si>
    <t>Count of state</t>
  </si>
  <si>
    <t>(All)</t>
  </si>
  <si>
    <t>State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</si>
  <si>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</si>
  <si>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</si>
  <si>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</si>
  <si>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</si>
  <si>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</si>
  <si>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</si>
  <si>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</si>
  <si>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</si>
  <si>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</si>
  <si>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</si>
  <si>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</si>
  <si>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</si>
  <si>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</si>
  <si>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</si>
  <si>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</si>
  <si>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</si>
  <si>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</si>
  <si>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</si>
  <si>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</si>
  <si>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</si>
  <si>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</si>
  <si>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</si>
  <si>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</si>
  <si>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</si>
  <si>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</si>
  <si>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</si>
  <si>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</si>
  <si>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</si>
  <si>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</si>
  <si>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</si>
  <si>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</si>
  <si>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</si>
  <si>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</si>
  <si>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</si>
  <si>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</si>
  <si>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</si>
  <si>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</si>
  <si>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</si>
  <si>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</si>
  <si>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</si>
  <si>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</si>
  <si>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</si>
  <si>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</si>
  <si>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</si>
  <si>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</si>
  <si>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</si>
  <si>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</si>
  <si>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</si>
  <si>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</si>
  <si>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</si>
  <si>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</si>
  <si>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</si>
  <si>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</si>
  <si>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</si>
  <si>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</si>
  <si>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</si>
  <si>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</si>
  <si>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</si>
  <si>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Goals </t>
  </si>
  <si>
    <t>Number Successful</t>
  </si>
  <si>
    <t>Number Failed</t>
  </si>
  <si>
    <t>Number Canceled</t>
  </si>
  <si>
    <t>Total Project</t>
  </si>
  <si>
    <t>Percentage Successful</t>
  </si>
  <si>
    <t xml:space="preserve">Percentage Failed </t>
  </si>
  <si>
    <t xml:space="preserve">Percentage Canceled </t>
  </si>
  <si>
    <t>Less then 1000</t>
  </si>
  <si>
    <t>1000 to 4999</t>
  </si>
  <si>
    <t>5000 to 9999</t>
  </si>
  <si>
    <t>10000 to 14999</t>
  </si>
  <si>
    <t>15000 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</si>
  <si>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</si>
  <si>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</si>
  <si>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</si>
  <si>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</si>
  <si>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</si>
  <si>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</si>
  <si>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Gretater than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</si>
</sst>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6">
    <dxf>
      <fill>
        <patternFill>
          <bgColor theme="9" tint="0.39994506668294322"/>
        </patternFill>
      </fill>
    </dxf>
    <dxf>
      <fill>
        <patternFill>
          <bgColor theme="5"/>
        </patternFill>
      </fill>
    </dxf>
    <dxf>
      <fill>
        <patternFill>
          <bgColor rgb="FFC00000"/>
        </patternFill>
      </fill>
    </dxf>
    <dxf>
      <fill>
        <patternFill>
          <bgColor theme="9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C828DA65-4B12-474E-899F-8A8E85525929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[StarterBook.xlsx]Based on 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of Project by 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4">
                      <a:lumMod val="20000"/>
                      <a:lumOff val="8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'Based on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0-4D4E-8B1B-41D634B91F72}"/>
            </c:ext>
          </c:extLst>
        </c:ser>
        <c:ser>
          <c:idx val="1"/>
          <c:order val="1"/>
          <c:tx>
            <c:strRef>
              <c:f>'Based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'Based on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0-4D4E-8B1B-41D634B91F72}"/>
            </c:ext>
          </c:extLst>
        </c:ser>
        <c:ser>
          <c:idx val="2"/>
          <c:order val="2"/>
          <c:tx>
            <c:strRef>
              <c:f>'Based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'Based on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C0-4D4E-8B1B-41D634B91F72}"/>
            </c:ext>
          </c:extLst>
        </c:ser>
        <c:ser>
          <c:idx val="3"/>
          <c:order val="3"/>
          <c:tx>
            <c:strRef>
              <c:f>'Based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4">
                        <a:lumMod val="20000"/>
                        <a:lumOff val="8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'Based on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C0-4D4E-8B1B-41D634B91F7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00864576"/>
        <c:axId val="1972008704"/>
        <c:axId val="0"/>
      </c:bar3DChart>
      <c:catAx>
        <c:axId val="210086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008704"/>
        <c:crosses val="autoZero"/>
        <c:auto val="1"/>
        <c:lblAlgn val="ctr"/>
        <c:lblOffset val="100"/>
        <c:noMultiLvlLbl val="0"/>
      </c:catAx>
      <c:valAx>
        <c:axId val="1972008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8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State</a:t>
            </a:r>
            <a:r>
              <a:rPr lang="en-US" b="1" baseline="0"/>
              <a:t> of Project By Sub-Category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0D-4843-B796-72B01DFC028D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0D-4843-B796-72B01DFC028D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D-4843-B796-72B01DFC028D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D-4843-B796-72B01DFC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02954768"/>
        <c:axId val="1040375808"/>
        <c:axId val="0"/>
      </c:bar3DChart>
      <c:catAx>
        <c:axId val="100295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375808"/>
        <c:crosses val="autoZero"/>
        <c:auto val="1"/>
        <c:lblAlgn val="ctr"/>
        <c:lblOffset val="100"/>
        <c:noMultiLvlLbl val="0"/>
      </c:catAx>
      <c:valAx>
        <c:axId val="1040375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95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 &amp; Year 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400" b="0">
                <a:solidFill>
                  <a:sysClr val="windowText" lastClr="000000"/>
                </a:solidFill>
              </a:rPr>
              <a:t>State</a:t>
            </a:r>
            <a:r>
              <a:rPr lang="en-US" sz="1400" b="0" baseline="0">
                <a:solidFill>
                  <a:sysClr val="windowText" lastClr="000000"/>
                </a:solidFill>
              </a:rPr>
              <a:t> of Project By Month</a:t>
            </a:r>
            <a:endParaRPr lang="en-US" sz="14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rgbClr val="FFC000"/>
            </a:solidFill>
            <a:ln w="15875">
              <a:solidFill>
                <a:srgbClr val="FFC000"/>
              </a:solidFill>
              <a:round/>
            </a:ln>
            <a:effectLst/>
          </c:spPr>
        </c:marker>
      </c:pivotFmt>
      <c:pivotFmt>
        <c:idx val="1"/>
        <c:spPr>
          <a:ln w="22225" cap="rnd">
            <a:solidFill>
              <a:srgbClr val="FF0000"/>
            </a:solidFill>
            <a:round/>
          </a:ln>
          <a:effectLst/>
        </c:spPr>
        <c:marker>
          <c:symbol val="circle"/>
          <c:size val="6"/>
          <c:spPr>
            <a:solidFill>
              <a:srgbClr val="FF0000"/>
            </a:solidFill>
            <a:ln w="15875">
              <a:solidFill>
                <a:srgbClr val="FF0000"/>
              </a:solidFill>
              <a:round/>
            </a:ln>
            <a:effectLst/>
          </c:spPr>
        </c:marker>
      </c:pivotFmt>
      <c:pivotFmt>
        <c:idx val="2"/>
        <c:spPr>
          <a:ln w="22225" cap="rnd">
            <a:solidFill>
              <a:srgbClr val="0070C0"/>
            </a:solidFill>
            <a:round/>
          </a:ln>
          <a:effectLst/>
        </c:spPr>
        <c:marker>
          <c:symbol val="circle"/>
          <c:size val="6"/>
          <c:spPr>
            <a:solidFill>
              <a:srgbClr val="00B0F0"/>
            </a:solidFill>
            <a:ln w="15875">
              <a:solidFill>
                <a:srgbClr val="0070C0"/>
              </a:solidFill>
              <a:round/>
            </a:ln>
            <a:effectLst/>
          </c:spPr>
        </c:marker>
      </c:pivotFmt>
      <c:pivotFmt>
        <c:idx val="3"/>
        <c:spPr>
          <a:ln w="22225" cap="rnd">
            <a:solidFill>
              <a:srgbClr val="00B050"/>
            </a:solidFill>
            <a:round/>
          </a:ln>
          <a:effectLst/>
        </c:spPr>
        <c:marker>
          <c:symbol val="circle"/>
          <c:size val="6"/>
          <c:spPr>
            <a:solidFill>
              <a:schemeClr val="accent6"/>
            </a:solidFill>
            <a:ln w="15875">
              <a:solidFill>
                <a:srgbClr val="00B050"/>
              </a:solidFill>
              <a:round/>
            </a:ln>
            <a:effectLst/>
          </c:spPr>
        </c:marker>
      </c:pivotFmt>
      <c:pivotFmt>
        <c:idx val="4"/>
        <c:spPr>
          <a:ln w="22225" cap="rnd">
            <a:solidFill>
              <a:srgbClr val="FFC000"/>
            </a:solidFill>
            <a:round/>
          </a:ln>
          <a:effectLst/>
        </c:spPr>
        <c:marker>
          <c:symbol val="circle"/>
          <c:size val="6"/>
          <c:spPr>
            <a:solidFill>
              <a:srgbClr val="FFC000"/>
            </a:solidFill>
            <a:ln w="15875">
              <a:solidFill>
                <a:srgbClr val="FFC000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 &amp; Year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C000"/>
              </a:solidFill>
              <a:ln w="15875">
                <a:solidFill>
                  <a:srgbClr val="FFC000"/>
                </a:solidFill>
                <a:round/>
              </a:ln>
              <a:effectLst/>
            </c:spPr>
          </c:marker>
          <c:cat>
            <c:strRef>
              <c:f>'By Month &amp;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&amp; Year 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CA-4AE3-8C59-A5F7E2554256}"/>
            </c:ext>
          </c:extLst>
        </c:ser>
        <c:ser>
          <c:idx val="1"/>
          <c:order val="1"/>
          <c:tx>
            <c:strRef>
              <c:f>'By Month &amp; Year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15875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'By Month &amp;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&amp; Year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CA-4AE3-8C59-A5F7E2554256}"/>
            </c:ext>
          </c:extLst>
        </c:ser>
        <c:ser>
          <c:idx val="2"/>
          <c:order val="2"/>
          <c:tx>
            <c:strRef>
              <c:f>'By Month &amp; Year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rgbClr val="00B0F0"/>
              </a:solidFill>
              <a:ln w="15875">
                <a:solidFill>
                  <a:srgbClr val="0070C0"/>
                </a:solidFill>
                <a:round/>
              </a:ln>
              <a:effectLst/>
            </c:spPr>
          </c:marker>
          <c:cat>
            <c:strRef>
              <c:f>'By Month &amp;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&amp; Year 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CA-4AE3-8C59-A5F7E2554256}"/>
            </c:ext>
          </c:extLst>
        </c:ser>
        <c:ser>
          <c:idx val="3"/>
          <c:order val="3"/>
          <c:tx>
            <c:strRef>
              <c:f>'By Month &amp; Year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15875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'By Month &amp; Year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&amp; Year 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CA-4AE3-8C59-A5F7E2554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8104784"/>
        <c:axId val="1046354464"/>
      </c:lineChart>
      <c:catAx>
        <c:axId val="103810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6354464"/>
        <c:crosses val="autoZero"/>
        <c:auto val="1"/>
        <c:lblAlgn val="ctr"/>
        <c:lblOffset val="100"/>
        <c:noMultiLvlLbl val="0"/>
      </c:catAx>
      <c:valAx>
        <c:axId val="104635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104784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rgbClr val="00B050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Gretater than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5-4A29-8753-39A7EF57B76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2225" cap="rnd">
              <a:solidFill>
                <a:srgbClr val="FF0000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rgbClr val="C00000"/>
              </a:solidFill>
              <a:ln w="9525">
                <a:solidFill>
                  <a:srgbClr val="FF0000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Gretater than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95-4A29-8753-39A7EF57B76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2225" cap="rnd">
              <a:solidFill>
                <a:srgbClr val="00B0F0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rgbClr val="00B0F0"/>
              </a:solidFill>
              <a:ln w="9525">
                <a:solidFill>
                  <a:srgbClr val="00B0F0"/>
                </a:solidFill>
                <a:round/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Gretater than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95-4A29-8753-39A7EF57B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099392"/>
        <c:axId val="1186527456"/>
      </c:lineChart>
      <c:catAx>
        <c:axId val="1139099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27456"/>
        <c:crosses val="autoZero"/>
        <c:auto val="1"/>
        <c:lblAlgn val="ctr"/>
        <c:lblOffset val="100"/>
        <c:noMultiLvlLbl val="0"/>
      </c:catAx>
      <c:valAx>
        <c:axId val="1186527456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99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887536861946311"/>
          <c:y val="0.20030800821355238"/>
          <c:w val="0.42249262761073786"/>
          <c:h val="5.78468118548521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0</xdr:row>
      <xdr:rowOff>37147</xdr:rowOff>
    </xdr:from>
    <xdr:to>
      <xdr:col>17</xdr:col>
      <xdr:colOff>396240</xdr:colOff>
      <xdr:row>24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A9CC8E-FD56-41D9-90B0-BE10279467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701040</xdr:colOff>
      <xdr:row>0</xdr:row>
      <xdr:rowOff>34290</xdr:rowOff>
    </xdr:from>
    <xdr:to>
      <xdr:col>18</xdr:col>
      <xdr:colOff>388620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8CC3F-2916-4704-BAD8-A07E1E727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0</xdr:row>
      <xdr:rowOff>15240</xdr:rowOff>
    </xdr:from>
    <xdr:to>
      <xdr:col>17</xdr:col>
      <xdr:colOff>121920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46FF0-9705-441C-8A83-A8A4A4FC4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53340</xdr:rowOff>
    </xdr:from>
    <xdr:to>
      <xdr:col>12</xdr:col>
      <xdr:colOff>129540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841251-DFCC-4450-8420-5D3E620C8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nna jaiswal" refreshedDate="43394.89801365741" createdVersion="6" refreshedVersion="6" minRefreshableVersion="3" recordCount="4114" xr:uid="{7161D097-4026-4357-8C3A-5821C4EC7A7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anna jaiswal" refreshedDate="43396.624089467594" createdVersion="6" refreshedVersion="6" minRefreshableVersion="3" recordCount="4114" xr:uid="{E98E9024-6CC8-4F3D-B798-C3DA8B6A3A1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0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0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5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3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3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5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5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9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6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.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9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5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.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0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3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0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9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8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8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19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7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0000000000001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0000000000001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5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0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2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8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6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7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1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3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6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8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7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1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2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2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2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8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9999999999999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3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1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1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10000000000000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8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4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4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999999999999998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8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.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7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1999999999999993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.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999999999999998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8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0000000000000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0000000000000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39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2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2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6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8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4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4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9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3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39999999999998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4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.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6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.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2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4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6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1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.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.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2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.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4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2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000000000000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5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1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4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0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9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3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5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9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5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6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299999999999997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4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10000000000000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4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00000000000006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9999999999997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99999999999999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3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4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99999999999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5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0000000000002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0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3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3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9999999999999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2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8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0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8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2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000000000000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9999999999999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7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00000000000001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0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99999999999994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200000000000003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29999999999999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8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29999999999999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6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0000000000000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2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29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5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4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4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7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5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10000000000000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1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6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7000000000000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3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10000000000000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3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299999999999999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3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0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10000000000000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99999999999994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9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4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1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8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.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4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2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.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4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6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.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10000000000000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3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2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5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.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000000000000007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5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7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8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5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.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0000000000000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2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8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6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1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3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9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9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8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3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9999999999999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3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8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7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1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7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30000000000001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0000000000000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000000000000007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0000000000000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6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299999999999999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4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40000000000000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1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3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30000000000001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7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8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3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5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5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2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4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8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2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7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999999999999996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1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4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8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0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9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6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59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4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0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000000000000007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8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8999999999999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8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8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9999999999995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5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999999999999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4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5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6000000000000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5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2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8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3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0999999999999996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9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6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.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2999999999999998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3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9999999999998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0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0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9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3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6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19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5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80000000000001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4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5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000000000000007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6999999999999993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900000000000000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9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9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9999999999999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3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8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5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2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5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3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00000000000003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00000000000003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8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7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9999999999999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6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00000000000003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99999999999994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9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5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200000000000003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.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2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6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3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9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4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3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1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9000000000000004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10000000000000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7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5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0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3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1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69999999999999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5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40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60000000000002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1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5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99999999999999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5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8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8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7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1000000000000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7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5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19999999999999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6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5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3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5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2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2999999999999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199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2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6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5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5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9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80000000000001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4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.1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6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8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2000000000000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3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2000000000000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2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6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4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5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09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000000000000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7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8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3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89999999999998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9999999999999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3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10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4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3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2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3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7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8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0000000000005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.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.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4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40000000000000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3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2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4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1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6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2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9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8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6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10000000000000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8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000000000000007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3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9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4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8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0000000000000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6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10000000000002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5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0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9999999999999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9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99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70000000000005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4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1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9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9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.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.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20000000000000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6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6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9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0000000000000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.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5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7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4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4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4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000000000000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999999999999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3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1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10000000000000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8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0000000000000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2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3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3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7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3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3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3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9000000000000004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8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10000000000000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10000000000000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1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99999999999999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1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0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3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20000000000000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2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9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5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2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1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7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69999999999999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2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2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.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.1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6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2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999999999999996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4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.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2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9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2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8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9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19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2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2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4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3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4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3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1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3000000000000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3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3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9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8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2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3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3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3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3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3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3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7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3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8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9999999999999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8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0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7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1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9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0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3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0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3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3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5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3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30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0000000000001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00000000000003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399999999999999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8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4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2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80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2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2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0000000000001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5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000000000000007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4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7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8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3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80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7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7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.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3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3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6999999999999993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2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99999999999999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8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.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8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5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5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3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99999999999999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1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4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999999999999998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3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5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.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99999999999999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8000000000000007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99999999999997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99999999999997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2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10000000000000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99999999999999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99999999999994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3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1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1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1999999999999993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7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.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00000000000001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9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5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10000000000000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0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1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9"/>
    <n v="63.92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"/>
    <n v="185.48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7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8"/>
    <n v="93.4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5"/>
    <n v="146.88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"/>
    <n v="159.82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3"/>
    <n v="59.96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"/>
    <n v="147.71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6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"/>
    <n v="171.84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7"/>
    <n v="41.94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"/>
    <n v="93.26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30000000000001"/>
    <n v="56.14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"/>
    <n v="199.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"/>
    <n v="66.349999999999994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0000000000001"/>
    <n v="57.14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1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"/>
    <n v="148.9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4"/>
    <n v="169.61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"/>
    <n v="31.62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3"/>
    <n v="76.45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"/>
    <n v="320.45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5"/>
    <n v="49.88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9999999999999"/>
    <n v="193.84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"/>
    <n v="159.51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4"/>
    <n v="126.69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9"/>
    <n v="117.51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7"/>
    <n v="117.36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2"/>
    <n v="194.44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"/>
    <n v="76.87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"/>
    <n v="223.48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"/>
    <n v="28.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3"/>
    <n v="49.32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"/>
    <n v="137.21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"/>
    <n v="606.82000000000005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3"/>
    <n v="43.04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69999999999999"/>
    <n v="96.71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"/>
    <n v="35.47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"/>
    <n v="86.67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"/>
    <n v="132.05000000000001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3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2"/>
    <n v="21.19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"/>
    <n v="62.33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09999999999997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"/>
    <n v="69.72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"/>
    <n v="58.17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"/>
    <n v="19.47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"/>
    <n v="85.96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0000000000001"/>
    <n v="30.67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3"/>
    <n v="273.83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09999999999994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5"/>
    <n v="375.76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9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1"/>
    <n v="123.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8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"/>
    <n v="21.9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7"/>
    <n v="50.59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3"/>
    <n v="53.13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3"/>
    <n v="56.67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8"/>
    <n v="117.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2"/>
    <n v="27.9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"/>
    <n v="39.38000000000000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5"/>
    <n v="111.38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7"/>
    <n v="78.72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80000000000001"/>
    <n v="65.38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6"/>
    <n v="102.08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"/>
    <n v="88.57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"/>
    <n v="28.73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7"/>
    <n v="69.790000000000006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5"/>
    <n v="167.49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6"/>
    <n v="91.84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3"/>
    <n v="25.17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"/>
    <n v="106.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4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9"/>
    <n v="311.17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6"/>
    <n v="94.51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"/>
    <n v="81.239999999999995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8"/>
    <n v="46.18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5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"/>
    <n v="37.56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6"/>
    <n v="38.33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1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"/>
    <n v="15.33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2"/>
    <n v="449.43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.1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7"/>
    <n v="13.33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3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"/>
    <n v="91.43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999999999999996"/>
    <n v="108.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3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5"/>
    <n v="49.88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"/>
    <n v="30.85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1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9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.1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9"/>
    <n v="77.11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5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000000000000001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2"/>
    <n v="87.31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5"/>
    <n v="54.29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"/>
    <n v="117.68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3"/>
    <n v="76.47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"/>
    <n v="163.85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3"/>
    <n v="91.82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7"/>
    <n v="331.54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"/>
    <n v="314.2900000000000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00000000000001"/>
    <n v="115.99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9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8"/>
    <n v="15.71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"/>
    <n v="117.85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"/>
    <n v="109.04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5"/>
    <n v="73.02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6"/>
    <n v="78.2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8"/>
    <n v="47.4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"/>
    <n v="54.02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5"/>
    <n v="68.489999999999995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5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"/>
    <n v="589.95000000000005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"/>
    <n v="48.05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6"/>
    <n v="72.48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6"/>
    <n v="57.08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6"/>
    <n v="85.44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"/>
    <n v="215.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"/>
    <n v="89.39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"/>
    <n v="45.42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60000000000005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"/>
    <n v="66.7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"/>
    <n v="83.35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"/>
    <n v="105.05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1"/>
    <n v="30.65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5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8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2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"/>
    <n v="78.5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19999999999999"/>
    <n v="92.25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"/>
    <n v="57.54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7"/>
    <n v="109.42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"/>
    <n v="81.89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8"/>
    <n v="45.67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4"/>
    <n v="65.3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3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4"/>
    <n v="75.44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0000000000001"/>
    <n v="97.8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0000000000001"/>
    <n v="87.69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"/>
    <n v="54.75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6"/>
    <n v="83.95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2"/>
    <n v="254.3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3"/>
    <n v="101.83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"/>
    <n v="55.07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"/>
    <n v="56.9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2"/>
    <n v="121.2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9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"/>
    <n v="115.45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"/>
    <n v="67.77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7"/>
    <n v="28.58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"/>
    <n v="154.41999999999999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4"/>
    <n v="201.22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"/>
    <n v="100.08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"/>
    <n v="230.09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"/>
    <n v="141.75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"/>
    <n v="56.34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"/>
    <n v="85.34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"/>
    <n v="61.5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5"/>
    <n v="93.02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5"/>
    <n v="50.29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"/>
    <n v="106.43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0000000000001"/>
    <n v="51.7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"/>
    <n v="42.52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6"/>
    <n v="62.71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"/>
    <n v="89.96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"/>
    <n v="28.9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"/>
    <n v="138.80000000000001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9"/>
    <n v="61.3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"/>
    <n v="80.2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2"/>
    <n v="32.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"/>
    <n v="200.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8"/>
    <n v="108.0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"/>
    <n v="95.7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"/>
    <n v="49.8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7"/>
    <n v="110.47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6"/>
    <n v="134.91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7"/>
    <n v="106.62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"/>
    <n v="145.04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1"/>
    <n v="114.59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2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4"/>
    <n v="70.92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"/>
    <n v="147.16999999999999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"/>
    <n v="156.05000000000001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"/>
    <n v="104.82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"/>
    <n v="97.36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"/>
    <n v="188.31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2"/>
    <n v="146.65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8"/>
    <n v="109.19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"/>
    <n v="59.25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2"/>
    <n v="97.9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"/>
    <n v="70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1"/>
    <n v="72.87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"/>
    <n v="67.91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4"/>
    <n v="169.8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1"/>
    <n v="119.99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3"/>
    <n v="99.86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3"/>
    <n v="90.58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6"/>
    <n v="117.77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"/>
    <n v="71.900000000000006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8"/>
    <n v="129.82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"/>
    <n v="44.91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6"/>
    <n v="40.76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"/>
    <n v="103.52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"/>
    <n v="125.45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3"/>
    <n v="246.61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7"/>
    <n v="79.40000000000000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1"/>
    <n v="193.05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9"/>
    <n v="84.02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4"/>
    <n v="139.83000000000001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1"/>
    <n v="109.8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2"/>
    <n v="139.53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"/>
    <n v="347.85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2"/>
    <n v="68.239999999999995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"/>
    <n v="287.31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4"/>
    <n v="86.85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"/>
    <n v="81.849999999999994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2"/>
    <n v="42.87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2"/>
    <n v="161.26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"/>
    <n v="41.78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7"/>
    <n v="89.8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9999999999999"/>
    <n v="45.05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2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8"/>
    <n v="40.4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1"/>
    <n v="116.8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"/>
    <n v="104.31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"/>
    <n v="69.77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"/>
    <n v="43.02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"/>
    <n v="58.54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2"/>
    <n v="46.23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2"/>
    <n v="88.8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"/>
    <n v="81.75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"/>
    <n v="104.26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"/>
    <n v="90.62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"/>
    <n v="157.33000000000001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9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7"/>
    <n v="81.63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"/>
    <n v="56.46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2"/>
    <n v="140.1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"/>
    <n v="224.85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"/>
    <n v="181.13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"/>
    <n v="711.04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9999999999999"/>
    <n v="65.88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3"/>
    <n v="75.19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1"/>
    <n v="133.1399999999999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7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"/>
    <n v="86.16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6"/>
    <n v="92.32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"/>
    <n v="160.16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9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1"/>
    <n v="125.7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"/>
    <n v="57.65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1"/>
    <n v="78.66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9"/>
    <n v="91.48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"/>
    <n v="68.09999999999999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"/>
    <n v="48.09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"/>
    <n v="202.42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"/>
    <n v="110.07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"/>
    <n v="4.8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1000000000000001"/>
    <n v="35.83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8"/>
    <n v="11.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8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"/>
    <n v="16.63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"/>
    <n v="51.88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4"/>
    <n v="170.55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4"/>
    <n v="393.59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3"/>
    <n v="47.88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3"/>
    <n v="20.5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999999999999998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8"/>
    <n v="56.57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.1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7"/>
    <n v="20.329999999999998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1999999999999993"/>
    <n v="16.760000000000002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.1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3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999999999999998"/>
    <n v="113.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.1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8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6"/>
    <n v="110.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9"/>
    <n v="38.479999999999997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00000000000001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9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000000000000002"/>
    <n v="39.57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399999999999999"/>
    <n v="55.4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2"/>
    <n v="13.5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"/>
    <n v="66.52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3"/>
    <n v="71.67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2"/>
    <n v="10.33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7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99999999999996"/>
    <n v="136.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6"/>
    <n v="73.459999999999994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2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8"/>
    <n v="12.67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4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"/>
    <n v="3.71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000000000001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"/>
    <n v="102.38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"/>
    <n v="16.670000000000002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"/>
    <n v="725.03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4"/>
    <n v="68.33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9"/>
    <n v="39.229999999999997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5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"/>
    <n v="93.43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7"/>
    <n v="110.9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90000000000006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7"/>
    <n v="29.26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9"/>
    <n v="63.83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7"/>
    <n v="44.33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"/>
    <n v="86.94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8"/>
    <n v="126.55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3"/>
    <n v="71.239999999999995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7"/>
    <n v="327.08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5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3"/>
    <n v="100.06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5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39999999999998"/>
    <n v="252.02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"/>
    <n v="25.16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6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4"/>
    <n v="402.71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.1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1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5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6"/>
    <n v="64.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.1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2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4"/>
    <n v="38.44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5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6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1"/>
    <n v="389.29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5"/>
    <n v="24.78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.1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3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.1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"/>
    <n v="45.39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"/>
    <n v="16.38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4"/>
    <n v="105.93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7"/>
    <n v="37.89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99999999999999"/>
    <n v="111.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2"/>
    <n v="116.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.1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4"/>
    <n v="76.67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30000000000001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2"/>
    <n v="151.32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5"/>
    <n v="134.36000000000001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"/>
    <n v="174.03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0000000000002"/>
    <n v="73.48999999999999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2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9"/>
    <n v="39.07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1"/>
    <n v="125.94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30000000000003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"/>
    <n v="239.35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5"/>
    <n v="107.6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"/>
    <n v="95.83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3"/>
    <n v="31.66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9"/>
    <n v="42.89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6"/>
    <n v="122.74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5"/>
    <n v="109.34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6"/>
    <n v="143.66999999999999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1"/>
    <n v="84.94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4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"/>
    <n v="31.17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00000000000001"/>
    <n v="155.33000000000001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999999999999996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3"/>
    <n v="85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"/>
    <n v="788.5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"/>
    <n v="50.3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"/>
    <n v="68.33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9"/>
    <n v="34.270000000000003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5"/>
    <n v="61.29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6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"/>
    <n v="65.180000000000007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5"/>
    <n v="93.9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"/>
    <n v="150.65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9"/>
    <n v="99.33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5"/>
    <n v="177.3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7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6"/>
    <n v="591.66999999999996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"/>
    <n v="343.15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"/>
    <n v="72.59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"/>
    <n v="6.5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299999999999997"/>
    <n v="119.39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4"/>
    <n v="84.29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1000000000000001"/>
    <n v="90.86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4"/>
    <n v="20.3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4"/>
    <n v="530.69000000000005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"/>
    <n v="120.39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7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"/>
    <n v="124.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6"/>
    <n v="119.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9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00000000000006"/>
    <n v="117.7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1"/>
    <n v="23.95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9999999999997"/>
    <n v="99.97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8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999999999999996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199999999999999"/>
    <n v="44.69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8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3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"/>
    <n v="66.709999999999994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"/>
    <n v="84.14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4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5"/>
    <n v="51.63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4"/>
    <n v="143.36000000000001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30000000000007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"/>
    <n v="36.53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6"/>
    <n v="60.9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9999999999999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999999999999"/>
    <n v="99.77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5"/>
    <n v="17.82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"/>
    <n v="187.19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"/>
    <n v="234.81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0000000000002"/>
    <n v="105.05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7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"/>
    <n v="39.049999999999997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0000000000001"/>
    <n v="68.349999999999994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8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3"/>
    <n v="141.41999999999999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"/>
    <n v="67.39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"/>
    <n v="82.52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1"/>
    <n v="53.73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1"/>
    <n v="34.21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3"/>
    <n v="45.57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6"/>
    <n v="95.96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6"/>
    <n v="77.27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4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8"/>
    <n v="42.35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"/>
    <n v="37.47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"/>
    <n v="37.45000000000000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"/>
    <n v="51.47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7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5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7"/>
    <n v="66.67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9999999999999"/>
    <n v="42.6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"/>
    <n v="63.49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"/>
    <n v="31.14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000000000001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2"/>
    <n v="80.59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"/>
    <n v="59.85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"/>
    <n v="132.86000000000001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4"/>
    <n v="92.55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9"/>
    <n v="60.86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"/>
    <n v="41.85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8"/>
    <n v="88.33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"/>
    <n v="158.96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8"/>
    <n v="85.05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4"/>
    <n v="112.6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"/>
    <n v="45.44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9"/>
    <n v="46.22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"/>
    <n v="43.73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"/>
    <n v="81.06999999999999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3"/>
    <n v="74.61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"/>
    <n v="117.6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"/>
    <n v="73.7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8"/>
    <n v="79.83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0000000000001"/>
    <n v="27.61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"/>
    <n v="89.42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69999999999999"/>
    <n v="28.68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8"/>
    <n v="31.07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1"/>
    <n v="70.55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2"/>
    <n v="51.81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2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4"/>
    <n v="39.82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"/>
    <n v="126.81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5"/>
    <n v="113.88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"/>
    <n v="28.18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"/>
    <n v="60.66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"/>
    <n v="97.99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7"/>
    <n v="148.78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3"/>
    <n v="58.63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"/>
    <n v="109.71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"/>
    <n v="60.74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"/>
    <n v="63.38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"/>
    <n v="53.89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"/>
    <n v="66.87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0000000000002"/>
    <n v="63.1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"/>
    <n v="36.630000000000003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4"/>
    <n v="34.01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9999999999999"/>
    <n v="46.67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5"/>
    <n v="37.270000000000003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"/>
    <n v="65.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"/>
    <n v="31.91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7"/>
    <n v="42.72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00000000000001"/>
    <n v="52.92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000000000000002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"/>
    <n v="34.18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3"/>
    <n v="58.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"/>
    <n v="346.67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"/>
    <n v="27.08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3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"/>
    <n v="34.76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999999999997"/>
    <n v="28.58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99999999999994"/>
    <n v="46.59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7"/>
    <n v="21.47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00000000000001"/>
    <n v="21.57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2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3"/>
    <n v="28.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99999999999997"/>
    <n v="143.82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200000000000003"/>
    <n v="147.81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"/>
    <n v="27.86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299999999999997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"/>
    <n v="50.33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3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4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9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"/>
    <n v="82.58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8"/>
    <n v="41.67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9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299999999999997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6"/>
    <n v="18.71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"/>
    <n v="46.03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7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000000000000001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4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5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2"/>
    <n v="110.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2999999999999998"/>
    <n v="37.450000000000003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"/>
    <n v="24.08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"/>
    <n v="69.41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5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4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4"/>
    <n v="158.63999999999999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"/>
    <n v="99.86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"/>
    <n v="89.19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7"/>
    <n v="182.62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"/>
    <n v="50.65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"/>
    <n v="33.29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"/>
    <n v="51.82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9"/>
    <n v="113.63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"/>
    <n v="136.46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2"/>
    <n v="364.35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5"/>
    <n v="19.239999999999998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1000000000000001"/>
    <n v="41.89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8"/>
    <n v="30.31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2"/>
    <n v="49.67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"/>
    <n v="43.98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7"/>
    <n v="1272.73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"/>
    <n v="153.8899999999999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1"/>
    <n v="51.38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6"/>
    <n v="93.33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"/>
    <n v="108.63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700000000000003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3"/>
    <n v="790.84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"/>
    <n v="301.94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9"/>
    <n v="47.9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"/>
    <n v="171.79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1000000000000001"/>
    <n v="35.33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3"/>
    <n v="82.09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8"/>
    <n v="110.87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"/>
    <n v="161.22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8"/>
    <n v="52.41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"/>
    <n v="30.29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5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1"/>
    <n v="89.6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2999999999999998"/>
    <n v="424.45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3"/>
    <n v="80.67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300000000000008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6"/>
    <n v="153.43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8"/>
    <n v="292.08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000000000000002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"/>
    <n v="134.55000000000001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100000000000001"/>
    <n v="214.07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"/>
    <n v="216.3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99999999999994"/>
    <n v="932.31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9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"/>
    <n v="174.95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3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2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4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"/>
    <n v="95.9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"/>
    <n v="74.790000000000006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9"/>
    <n v="161.1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"/>
    <n v="88.71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"/>
    <n v="22.08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2"/>
    <n v="36.21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"/>
    <n v="388.98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"/>
    <n v="71.849999999999994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1"/>
    <n v="69.67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3"/>
    <n v="45.99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8"/>
    <n v="79.260000000000005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5"/>
    <n v="61.03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9"/>
    <n v="50.59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7"/>
    <n v="65.16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4"/>
    <n v="23.96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0000000000001"/>
    <n v="35.74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3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"/>
    <n v="29.2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.1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1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5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4"/>
    <n v="34.130000000000003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2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"/>
    <n v="40.479999999999997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.1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"/>
    <n v="113.57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8"/>
    <n v="48.28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4"/>
    <n v="43.98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"/>
    <n v="37.67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"/>
    <n v="18.579999999999998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6"/>
    <n v="18.670000000000002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.1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2"/>
    <n v="43.42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"/>
    <n v="23.9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1000000000000001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1"/>
    <n v="10.56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"/>
    <n v="122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899999999999999"/>
    <n v="74.209999999999994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"/>
    <n v="81.95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"/>
    <n v="17.71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2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3"/>
    <n v="23.57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"/>
    <n v="34.880000000000003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5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"/>
    <n v="23.18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"/>
    <n v="100.23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2"/>
    <n v="3.33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8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"/>
    <n v="36.33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"/>
    <n v="3.67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5"/>
    <n v="60.71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7"/>
    <n v="25.43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"/>
    <n v="3.67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4"/>
    <n v="110.62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7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1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4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.1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000000000000007"/>
    <n v="44.17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5"/>
    <n v="24.33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2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1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7"/>
    <n v="60.73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8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"/>
    <n v="50.33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5"/>
    <n v="11.67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9"/>
    <n v="60.79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.1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00000000000001"/>
    <n v="358.88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"/>
    <n v="61.19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7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2"/>
    <n v="5.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"/>
    <n v="46.63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8"/>
    <n v="69.12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"/>
    <n v="61.56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"/>
    <n v="118.74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"/>
    <n v="65.08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"/>
    <n v="130.16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6"/>
    <n v="37.78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8"/>
    <n v="112.79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1"/>
    <n v="89.24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"/>
    <n v="56.4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89999999999998"/>
    <n v="76.44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3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2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"/>
    <n v="299.2200000000000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"/>
    <n v="58.53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"/>
    <n v="55.37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"/>
    <n v="183.8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5"/>
    <n v="165.35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"/>
    <n v="234.79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9"/>
    <n v="211.48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2"/>
    <n v="123.38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7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"/>
    <n v="493.82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"/>
    <n v="61.53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1"/>
    <n v="71.59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3"/>
    <n v="174.21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9999999999999"/>
    <n v="102.86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8"/>
    <n v="111.18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"/>
    <n v="23.8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9999999999998"/>
    <n v="81.27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"/>
    <n v="116.21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1"/>
    <n v="58.89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9"/>
    <n v="48.43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29999999999998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8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"/>
    <n v="74.62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1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3"/>
    <n v="141.47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"/>
    <n v="64.25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"/>
    <n v="64.47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2"/>
    <n v="118.2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9999999999999"/>
    <n v="34.17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9"/>
    <n v="94.49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4"/>
    <n v="55.7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"/>
    <n v="92.1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"/>
    <n v="38.18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"/>
    <n v="27.15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7"/>
    <n v="50.69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3"/>
    <n v="38.94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"/>
    <n v="77.64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5"/>
    <n v="31.82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"/>
    <n v="63.18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5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6000000000001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7"/>
    <n v="76.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"/>
    <n v="99.16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"/>
    <n v="67.88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7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"/>
    <n v="62.52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"/>
    <n v="46.07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"/>
    <n v="38.54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"/>
    <n v="53.01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8"/>
    <n v="73.36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"/>
    <n v="127.98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"/>
    <n v="104.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"/>
    <n v="67.67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1"/>
    <n v="95.93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7"/>
    <n v="32.270000000000003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5"/>
    <n v="65.87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1"/>
    <n v="36.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6"/>
    <n v="44.19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"/>
    <n v="127.79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9999999999999"/>
    <n v="52.17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"/>
    <n v="92.04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7"/>
    <n v="63.4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8"/>
    <n v="70.86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30000000000001"/>
    <n v="42.2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"/>
    <n v="152.41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"/>
    <n v="201.6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"/>
    <n v="127.93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4"/>
    <n v="29.89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999999999999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"/>
    <n v="102.02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000000000000001"/>
    <n v="184.36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"/>
    <n v="162.91999999999999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"/>
    <n v="603.53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"/>
    <n v="45.41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"/>
    <n v="97.33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"/>
    <n v="167.67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"/>
    <n v="859.86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9"/>
    <n v="30.27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000000000000007"/>
    <n v="54.67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000000000000001"/>
    <n v="102.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6"/>
    <n v="41.59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2999999999999998"/>
    <n v="116.5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"/>
    <n v="45.33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5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4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8"/>
    <n v="51.82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"/>
    <n v="379.23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4"/>
    <n v="176.36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"/>
    <n v="66.06999999999999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"/>
    <n v="89.65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400000000000006"/>
    <n v="382.39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3"/>
    <n v="158.36000000000001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"/>
    <n v="40.76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0000000000001"/>
    <n v="48.45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2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9"/>
    <n v="230.19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1"/>
    <n v="66.7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3"/>
    <n v="168.78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"/>
    <n v="59.9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30000000000001"/>
    <n v="24.42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7"/>
    <n v="25.35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"/>
    <n v="71.44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49999999999997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7"/>
    <n v="68.37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8"/>
    <n v="40.21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"/>
    <n v="346.04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3"/>
    <n v="81.739999999999995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5"/>
    <n v="64.54000000000000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3"/>
    <n v="63.48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"/>
    <n v="83.97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7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1"/>
    <n v="107.0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5"/>
    <n v="43.06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"/>
    <n v="62.87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5"/>
    <n v="55.61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2"/>
    <n v="48.71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4"/>
    <n v="30.58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1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6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4"/>
    <n v="56.4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"/>
    <n v="50.25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1"/>
    <n v="68.94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"/>
    <n v="65.91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8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"/>
    <n v="70.06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000000000001"/>
    <n v="60.1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"/>
    <n v="160.79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"/>
    <n v="27.32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4"/>
    <n v="196.83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"/>
    <n v="53.88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9"/>
    <n v="47.76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9"/>
    <n v="72.06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7"/>
    <n v="74.2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"/>
    <n v="61.7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"/>
    <n v="17.23999999999999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"/>
    <n v="51.72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2"/>
    <n v="24.1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6"/>
    <n v="62.17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7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"/>
    <n v="6.18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"/>
    <n v="2.33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999999999999996"/>
    <n v="24.62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2"/>
    <n v="88.89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1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99999999999999"/>
    <n v="109.0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4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1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"/>
    <n v="115.55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8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000000000000001"/>
    <n v="673.33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9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"/>
    <n v="44.67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"/>
    <n v="28.94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9999999999999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69999999999997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"/>
    <n v="52.62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9"/>
    <n v="69.59999999999999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1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4"/>
    <n v="33.19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"/>
    <n v="149.46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"/>
    <n v="23.17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"/>
    <n v="96.88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69999999999999"/>
    <n v="103.2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"/>
    <n v="38.46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3"/>
    <n v="44.3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7"/>
    <n v="64.17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6"/>
    <n v="43.33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"/>
    <n v="90.5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5999999999999"/>
    <n v="29.19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4"/>
    <n v="30.96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000000000000002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9"/>
    <n v="47.11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000000000000007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8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000000000000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3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"/>
    <n v="97.73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"/>
    <n v="67.84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9"/>
    <n v="56.98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89999999999998"/>
    <n v="67.16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6"/>
    <n v="48.04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8"/>
    <n v="97.11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"/>
    <n v="110.39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8"/>
    <n v="75.98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9999999999995"/>
    <n v="58.38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5"/>
    <n v="151.24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9999999999999"/>
    <n v="849.67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7"/>
    <n v="159.24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4"/>
    <n v="130.53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4"/>
    <n v="64.16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5"/>
    <n v="111.5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"/>
    <n v="170.45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"/>
    <n v="95.83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"/>
    <n v="98.84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"/>
    <n v="55.22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60000000000002"/>
    <n v="52.79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7"/>
    <n v="135.66999999999999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0000000000001"/>
    <n v="53.99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"/>
    <n v="88.26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"/>
    <n v="84.9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"/>
    <n v="48.15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"/>
    <n v="66.02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8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"/>
    <n v="156.16999999999999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9"/>
    <n v="180.4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6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5"/>
    <n v="14.43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2"/>
    <n v="132.19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"/>
    <n v="56.42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7"/>
    <n v="11.67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8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3"/>
    <n v="108.05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0999999999999996"/>
    <n v="26.92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7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7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5"/>
    <n v="74.33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999999999999996"/>
    <n v="84.33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"/>
    <n v="65.459999999999994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6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.1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"/>
    <n v="44.48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3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2999999999999998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"/>
    <n v="40.78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"/>
    <n v="48.33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2"/>
    <n v="46.9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"/>
    <n v="48.84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7"/>
    <n v="137.3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"/>
    <n v="70.790000000000006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3"/>
    <n v="52.83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9999999999998"/>
    <n v="48.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"/>
    <n v="37.07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9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"/>
    <n v="67.13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9"/>
    <n v="64.62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1"/>
    <n v="58.37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0000000000001"/>
    <n v="86.96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"/>
    <n v="107.9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1"/>
    <n v="42.11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0000000000001"/>
    <n v="112.02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2"/>
    <n v="74.95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"/>
    <n v="45.88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7"/>
    <n v="75.849999999999994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3"/>
    <n v="84.21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"/>
    <n v="117.23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"/>
    <n v="86.49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3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6"/>
    <n v="53.5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9"/>
    <n v="39.97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"/>
    <n v="113.8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3"/>
    <n v="32.01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6"/>
    <n v="47.1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6"/>
    <n v="88.47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8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7"/>
    <n v="64.709999999999994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"/>
    <n v="51.85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"/>
    <n v="38.79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9"/>
    <n v="44.65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"/>
    <n v="156.77000000000001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"/>
    <n v="118.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19999999999999"/>
    <n v="74.150000000000006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8"/>
    <n v="27.86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"/>
    <n v="80.180000000000007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"/>
    <n v="132.4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"/>
    <n v="34.380000000000003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5"/>
    <n v="44.96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9"/>
    <n v="41.04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9"/>
    <n v="52.6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"/>
    <n v="70.78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80000000000001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1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7"/>
    <n v="26.15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"/>
    <n v="39.18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1"/>
    <n v="45.59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5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"/>
    <n v="40.42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"/>
    <n v="82.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7"/>
    <n v="159.52000000000001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"/>
    <n v="74.58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"/>
    <n v="86.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9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4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3"/>
    <n v="80.13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3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5"/>
    <n v="264.26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000000000001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000000000000007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1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"/>
    <n v="61.09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"/>
    <n v="114.82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1"/>
    <n v="65.97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2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6999999999999993"/>
    <n v="54.11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9000000000000004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7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9"/>
    <n v="115.71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"/>
    <n v="34.020000000000003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9"/>
    <n v="11.67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"/>
    <n v="28.13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7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6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99999999999999"/>
    <n v="62.22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99999999999997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3"/>
    <n v="56.67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"/>
    <n v="25.58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8"/>
    <n v="63.97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"/>
    <n v="89.9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5"/>
    <n v="93.07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2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"/>
    <n v="358.97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5"/>
    <n v="94.74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"/>
    <n v="80.65000000000000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9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2"/>
    <n v="34.6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"/>
    <n v="104.3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8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"/>
    <n v="81.099999999999994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"/>
    <n v="103.64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5"/>
    <n v="72.1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"/>
    <n v="58.62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"/>
    <n v="12.4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"/>
    <n v="49.14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6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3"/>
    <n v="98.79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"/>
    <n v="88.31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099999999999994"/>
    <n v="170.63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6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00000000000003"/>
    <n v="104.89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00000000000003"/>
    <n v="78.44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8"/>
    <n v="59.0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5"/>
    <n v="71.34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7"/>
    <n v="51.23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99999999999997"/>
    <n v="60.24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"/>
    <n v="44.94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"/>
    <n v="31.21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"/>
    <n v="63.88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4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6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"/>
    <n v="109.94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1"/>
    <n v="55.39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00000000000003"/>
    <n v="133.9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1"/>
    <n v="48.72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99999999999994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"/>
    <n v="58.97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"/>
    <n v="11.6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399999999999999"/>
    <n v="83.7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9"/>
    <n v="63.65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5"/>
    <n v="94.28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7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200000000000003"/>
    <n v="104.85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"/>
    <n v="67.14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1"/>
    <n v="69.13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"/>
    <n v="120.77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9"/>
    <n v="42.22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.1"/>
    <n v="1.54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"/>
    <n v="37.61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2"/>
    <n v="42.16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1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6"/>
    <n v="213.38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9"/>
    <n v="59.16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9"/>
    <n v="24.58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1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1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7"/>
    <n v="83.89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2"/>
    <n v="417.33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7"/>
    <n v="75.77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"/>
    <n v="67.39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9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1"/>
    <n v="131.16999999999999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"/>
    <n v="182.1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"/>
    <n v="61.3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"/>
    <n v="35.770000000000003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9"/>
    <n v="75.38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8"/>
    <n v="50.88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3"/>
    <n v="119.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"/>
    <n v="98.9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9"/>
    <n v="79.53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4"/>
    <n v="134.21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"/>
    <n v="37.630000000000003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"/>
    <n v="51.04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1"/>
    <n v="50.0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9"/>
    <n v="58.21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"/>
    <n v="88.04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1"/>
    <n v="70.58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3"/>
    <n v="53.29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"/>
    <n v="40.549999999999997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0000000000001"/>
    <n v="70.63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5"/>
    <n v="52.6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1"/>
    <n v="90.94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9"/>
    <n v="58.08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1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9000000000000004"/>
    <n v="71.59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"/>
    <n v="32.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8"/>
    <n v="49.12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1000000000000001"/>
    <n v="16.309999999999999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5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100000000000001"/>
    <n v="41.83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7"/>
    <n v="49.34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9"/>
    <n v="41.73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"/>
    <n v="32.72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"/>
    <n v="50.69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1"/>
    <n v="42.24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2"/>
    <n v="416.88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1"/>
    <n v="46.6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6"/>
    <n v="70.53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6"/>
    <n v="87.96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"/>
    <n v="196.34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5"/>
    <n v="35.549999999999997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0000000000001"/>
    <n v="28.57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4"/>
    <n v="50.63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7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1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2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8"/>
    <n v="215.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"/>
    <n v="129.97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4"/>
    <n v="117.49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9999999999994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6"/>
    <n v="2928.93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3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6"/>
    <n v="36.11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"/>
    <n v="31.83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4"/>
    <n v="27.39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"/>
    <n v="56.36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"/>
    <n v="77.3499999999999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"/>
    <n v="48.24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"/>
    <n v="94.05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"/>
    <n v="80.27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"/>
    <n v="60.27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"/>
    <n v="38.74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"/>
    <n v="152.54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"/>
    <n v="35.840000000000003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"/>
    <n v="64.569999999999993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"/>
    <n v="87.44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3"/>
    <n v="68.819999999999993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1"/>
    <n v="176.2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69999999999999"/>
    <n v="160.44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"/>
    <n v="35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"/>
    <n v="188.51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"/>
    <n v="51.31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"/>
    <n v="127.36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5"/>
    <n v="101.8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"/>
    <n v="230.56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"/>
    <n v="842.11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6"/>
    <n v="577.28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"/>
    <n v="76.14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6"/>
    <n v="74.11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69999999999999"/>
    <n v="36.97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"/>
    <n v="2500.9699999999998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4000000000001"/>
    <n v="67.6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"/>
    <n v="63.05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9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60000000000002"/>
    <n v="180.75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3"/>
    <n v="127.32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"/>
    <n v="136.63999999999999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"/>
    <n v="182.78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1"/>
    <n v="61.3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3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5"/>
    <n v="70.849999999999994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"/>
    <n v="247.94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5"/>
    <n v="186.8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"/>
    <n v="131.99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"/>
    <n v="245.02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"/>
    <n v="1323.25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"/>
    <n v="282.66000000000003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"/>
    <n v="91.21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999999999999996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9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"/>
    <n v="453.14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2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1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5"/>
    <n v="83.43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8"/>
    <n v="33.71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"/>
    <n v="128.38999999999999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8"/>
    <n v="78.83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"/>
    <n v="331.1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7"/>
    <n v="194.26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"/>
    <n v="408.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"/>
    <n v="84.46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1"/>
    <n v="44.85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2"/>
    <n v="383.36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10000000000002"/>
    <n v="55.28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6"/>
    <n v="422.02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000000000007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"/>
    <n v="173.58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8"/>
    <n v="88.6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"/>
    <n v="192.39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"/>
    <n v="73.42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"/>
    <n v="147.68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"/>
    <n v="108.97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"/>
    <n v="23.65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999999999999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"/>
    <n v="385.04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5"/>
    <n v="457.39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4"/>
    <n v="222.9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2"/>
    <n v="220.74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5"/>
    <n v="73.5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"/>
    <n v="223.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2"/>
    <n v="47.91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"/>
    <n v="118.61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4"/>
    <n v="118.45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2"/>
    <n v="143.21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7"/>
    <n v="282.7200000000000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"/>
    <n v="593.94000000000005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9999999999999"/>
    <n v="46.58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5"/>
    <n v="70.040000000000006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"/>
    <n v="164.91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19999999999999"/>
    <n v="449.2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2"/>
    <n v="27.47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9"/>
    <n v="143.979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"/>
    <n v="88.24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"/>
    <n v="36.33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"/>
    <n v="90.18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2"/>
    <n v="152.62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1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0000000000001"/>
    <n v="91.83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2"/>
    <n v="80.989999999999995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3"/>
    <n v="278.39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4"/>
    <n v="43.1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6"/>
    <n v="64.0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"/>
    <n v="99.46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5"/>
    <n v="138.49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"/>
    <n v="45.55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3"/>
    <n v="10.51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5"/>
    <n v="114.77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6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"/>
    <n v="154.16999999999999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1"/>
    <n v="120.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2"/>
    <n v="86.16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"/>
    <n v="51.21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0000000000005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9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"/>
    <n v="346.1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"/>
    <n v="244.12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"/>
    <n v="259.25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"/>
    <n v="201.96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"/>
    <n v="226.21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4"/>
    <n v="20.47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29999999999995"/>
    <n v="116.35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"/>
    <n v="307.2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19999999999999"/>
    <n v="546.6900000000000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2"/>
    <n v="47.47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6"/>
    <n v="72.91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"/>
    <n v="43.71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"/>
    <n v="70.650000000000006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"/>
    <n v="89.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"/>
    <n v="46.2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"/>
    <n v="48.55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5"/>
    <n v="88.15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3"/>
    <n v="110.49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5"/>
    <n v="66.83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"/>
    <n v="58.6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7"/>
    <n v="43.57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"/>
    <n v="188.13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4"/>
    <n v="63.03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9999999999999"/>
    <n v="30.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3"/>
    <n v="51.48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"/>
    <n v="98.8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"/>
    <n v="37.15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"/>
    <n v="89.9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"/>
    <n v="106.53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4"/>
    <n v="52.8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2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9"/>
    <n v="68.599999999999994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7"/>
    <n v="94.03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"/>
    <n v="526.46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80000000000001"/>
    <n v="50.66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"/>
    <n v="79.180000000000007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8"/>
    <n v="91.59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9"/>
    <n v="116.96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4"/>
    <n v="103.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5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"/>
    <n v="31.56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1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"/>
    <n v="34.22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2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70000000000002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"/>
    <n v="21.34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"/>
    <n v="34.67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6"/>
    <n v="21.73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.1"/>
    <n v="11.92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"/>
    <n v="26.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7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"/>
    <n v="29.04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"/>
    <n v="50.91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"/>
    <n v="50.08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3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"/>
    <n v="25.29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"/>
    <n v="51.29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7"/>
    <n v="49.38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3"/>
    <n v="19.670000000000002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2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7"/>
    <n v="17.989999999999998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2"/>
    <n v="370.95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6"/>
    <n v="63.57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9"/>
    <n v="5.31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8"/>
    <n v="35.619999999999997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3"/>
    <n v="87.1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"/>
    <n v="68.010000000000005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"/>
    <n v="29.62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3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6"/>
    <n v="64.37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9"/>
    <n v="33.3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1"/>
    <n v="90.28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"/>
    <n v="59.23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"/>
    <n v="65.87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"/>
    <n v="40.35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6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2"/>
    <n v="68.709999999999994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20000000000005"/>
    <n v="44.17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3"/>
    <n v="31.5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"/>
    <n v="107.05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7"/>
    <n v="55.96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"/>
    <n v="56.97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2"/>
    <n v="44.06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3"/>
    <n v="68.63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"/>
    <n v="65.319999999999993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"/>
    <n v="40.07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4"/>
    <n v="75.650000000000006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4"/>
    <n v="61.2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"/>
    <n v="48.13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"/>
    <n v="68.1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9"/>
    <n v="81.650000000000006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20000000000005"/>
    <n v="41.23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"/>
    <n v="15.04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2"/>
    <n v="39.07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6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9"/>
    <n v="27.3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"/>
    <n v="33.24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7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"/>
    <n v="61.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4"/>
    <n v="55.8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"/>
    <n v="73.13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4"/>
    <n v="26.06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7"/>
    <n v="22.64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2"/>
    <n v="47.22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"/>
    <n v="32.32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"/>
    <n v="51.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"/>
    <n v="37.200000000000003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2"/>
    <n v="82.15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"/>
    <n v="164.8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5"/>
    <n v="60.82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4"/>
    <n v="67.97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5"/>
    <n v="81.56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0999999999999"/>
    <n v="27.2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0000000000001"/>
    <n v="135.59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"/>
    <n v="22.12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"/>
    <n v="64.63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999999999993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7"/>
    <n v="140.97999999999999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1"/>
    <n v="53.87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"/>
    <n v="43.91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5"/>
    <n v="50.85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"/>
    <n v="58.63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8"/>
    <n v="32.82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"/>
    <n v="426.93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"/>
    <n v="23.81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3"/>
    <n v="98.41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7"/>
    <n v="107.32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7"/>
    <n v="41.78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"/>
    <n v="94.1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4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89999999999998"/>
    <n v="97.3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999999999997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9999999999999"/>
    <n v="28.1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"/>
    <n v="144.43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9999999999997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3"/>
    <n v="24.76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"/>
    <n v="188.38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000000000001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"/>
    <n v="49.93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"/>
    <n v="107.82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10000000000002"/>
    <n v="42.63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4"/>
    <n v="37.479999999999997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8"/>
    <n v="33.549999999999997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"/>
    <n v="64.75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1"/>
    <n v="57.93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8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6"/>
    <n v="82.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"/>
    <n v="115.8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9"/>
    <n v="63.0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"/>
    <n v="108.0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4"/>
    <n v="46.09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1"/>
    <n v="107.2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1"/>
    <n v="53.83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7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3"/>
    <n v="46.63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"/>
    <n v="34.07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1"/>
    <n v="65.209999999999994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3"/>
    <n v="44.21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1"/>
    <n v="71.9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5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1"/>
    <n v="109.45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2"/>
    <n v="75.040000000000006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3"/>
    <n v="115.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"/>
    <n v="31.6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7"/>
    <n v="46.18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4"/>
    <n v="68.48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"/>
    <n v="53.47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"/>
    <n v="109.11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8"/>
    <n v="51.19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7"/>
    <n v="27.94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"/>
    <n v="82.5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7"/>
    <n v="59.82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"/>
    <n v="64.819999999999993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"/>
    <n v="90.1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9"/>
    <n v="40.96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"/>
    <n v="56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8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1"/>
    <n v="37.130000000000003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7"/>
    <n v="61.04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"/>
    <n v="64.53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"/>
    <n v="25.49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1"/>
    <n v="54.88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5"/>
    <n v="47.38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"/>
    <n v="219.93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0000000000001"/>
    <n v="40.799999999999997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"/>
    <n v="75.5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2"/>
    <n v="13.54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3"/>
    <n v="115.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0000000000005"/>
    <n v="48.1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7"/>
    <n v="74.180000000000007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"/>
    <n v="123.3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"/>
    <n v="66.62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8"/>
    <n v="104.99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.1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4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6"/>
    <n v="15.43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.1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7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7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6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"/>
    <n v="97.41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"/>
    <n v="47.86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3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3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9"/>
    <n v="81.58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4"/>
    <n v="18.329999999999998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"/>
    <n v="224.43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4000000000000004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"/>
    <n v="112.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7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3"/>
    <n v="57.88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2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1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1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"/>
    <n v="22.33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"/>
    <n v="16.829999999999998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4"/>
    <n v="84.06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3"/>
    <n v="168.39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"/>
    <n v="76.67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"/>
    <n v="50.33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"/>
    <n v="8.33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1"/>
    <n v="35.380000000000003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6"/>
    <n v="55.83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"/>
    <n v="69.47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"/>
    <n v="34.44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5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9"/>
    <n v="74.23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"/>
    <n v="81.25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"/>
    <n v="130.22999999999999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8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"/>
    <n v="149.31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5"/>
    <n v="62.07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7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"/>
    <n v="271.5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9"/>
    <n v="40.49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"/>
    <n v="189.76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2"/>
    <n v="68.86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3"/>
    <n v="108.78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8"/>
    <n v="125.99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"/>
    <n v="28.88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3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"/>
    <n v="26.27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6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"/>
    <n v="36.97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7"/>
    <n v="29.02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2"/>
    <n v="28.66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80000000000001"/>
    <n v="97.9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"/>
    <n v="32.32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"/>
    <n v="31.34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000000000001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"/>
    <n v="25.02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"/>
    <n v="47.54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"/>
    <n v="65.84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"/>
    <n v="46.4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3"/>
    <n v="50.3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7"/>
    <n v="26.57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1"/>
    <n v="39.49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9999999999999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4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"/>
    <n v="45.55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8"/>
    <n v="80.55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"/>
    <n v="47.68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"/>
    <n v="23.45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6"/>
    <n v="40.14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.1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1000000000000001"/>
    <n v="35.71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2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8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000000000000007"/>
    <n v="53.55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5"/>
    <n v="103.68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"/>
    <n v="54.15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1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"/>
    <n v="100.33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"/>
    <n v="57.54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"/>
    <n v="52.96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3"/>
    <n v="82.33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9999999999993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"/>
    <n v="84.08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7"/>
    <n v="61.03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8"/>
    <n v="266.08999999999997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3"/>
    <n v="169.92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6"/>
    <n v="55.77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8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"/>
    <n v="88.44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"/>
    <n v="60.15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9"/>
    <n v="49.1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9"/>
    <n v="165.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"/>
    <n v="43.62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"/>
    <n v="67.42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"/>
    <n v="38.88000000000000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9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4"/>
    <n v="61.34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"/>
    <n v="23.12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"/>
    <n v="29.6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9"/>
    <n v="75.61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3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8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3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000000000000002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3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"/>
    <n v="23.08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2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2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"/>
    <n v="202.83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9"/>
    <n v="29.13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2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2"/>
    <n v="96.05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6"/>
    <n v="305.7799999999999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7"/>
    <n v="12.14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"/>
    <n v="115.5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10000000000002"/>
    <n v="80.02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5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"/>
    <n v="64.930000000000007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"/>
    <n v="60.97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1"/>
    <n v="31.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5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"/>
    <n v="58.93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"/>
    <n v="157.29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0000000000001"/>
    <n v="55.76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"/>
    <n v="83.8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8"/>
    <n v="58.42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8"/>
    <n v="47.18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"/>
    <n v="120.31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4"/>
    <n v="205.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999999999999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9999999999999"/>
    <n v="74.64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9"/>
    <n v="47.06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9999999999999"/>
    <n v="26.59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"/>
    <n v="31.82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70000000000005"/>
    <n v="21.56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4"/>
    <n v="44.1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9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7"/>
    <n v="80.19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"/>
    <n v="89.1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"/>
    <n v="25.21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7"/>
    <n v="45.94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6"/>
    <n v="223.58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1"/>
    <n v="39.479999999999997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"/>
    <n v="78.6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9"/>
    <n v="17.670000000000002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.1"/>
    <n v="41.33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6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9"/>
    <n v="307.82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9"/>
    <n v="80.45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"/>
    <n v="83.94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.1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"/>
    <n v="112.8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"/>
    <n v="95.28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.1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.1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6"/>
    <n v="373.56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"/>
    <n v="174.04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"/>
    <n v="93.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30000000000001"/>
    <n v="77.33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7"/>
    <n v="92.22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"/>
    <n v="41.58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"/>
    <n v="33.76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200000000000003"/>
    <n v="70.62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6"/>
    <n v="167.15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"/>
    <n v="128.62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6"/>
    <n v="65.41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4"/>
    <n v="117.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"/>
    <n v="126.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9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7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000000000000001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"/>
    <n v="5.29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"/>
    <n v="72.760000000000005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.1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5"/>
    <n v="23.67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7"/>
    <n v="89.21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4"/>
    <n v="116.56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"/>
    <n v="13.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2"/>
    <n v="34.130000000000003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"/>
    <n v="132.35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8"/>
    <n v="922.22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"/>
    <n v="217.38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3"/>
    <n v="149.44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"/>
    <n v="71.239999999999995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"/>
    <n v="44.46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"/>
    <n v="164.94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"/>
    <n v="84.87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"/>
    <n v="53.95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4"/>
    <n v="50.5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"/>
    <n v="108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4"/>
    <n v="95.37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0000000000002"/>
    <n v="57.63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"/>
    <n v="92.39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6"/>
    <n v="125.98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"/>
    <n v="94.64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"/>
    <n v="170.7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"/>
    <n v="68.25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1"/>
    <n v="95.49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9999999999998"/>
    <n v="7.19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"/>
    <n v="511.6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"/>
    <n v="261.75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"/>
    <n v="69.760000000000005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"/>
    <n v="77.23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"/>
    <n v="340.5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3"/>
    <n v="67.42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"/>
    <n v="845.7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3"/>
    <n v="97.19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"/>
    <n v="451.84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"/>
    <n v="21.64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2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1"/>
    <n v="161.88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"/>
    <n v="493.1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1"/>
    <n v="22.12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"/>
    <n v="18.23999999999999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"/>
    <n v="40.61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"/>
    <n v="37.95000000000000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9"/>
    <n v="35.729999999999997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6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1000000000000001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5"/>
    <n v="39.29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5"/>
    <n v="31.76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7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8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000000000000001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9"/>
    <n v="11.33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"/>
    <n v="29.47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3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"/>
    <n v="63.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2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3"/>
    <n v="43.85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9"/>
    <n v="45.97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"/>
    <n v="93.67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3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7"/>
    <n v="36.86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"/>
    <n v="39.81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2"/>
    <n v="126.46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"/>
    <n v="47.88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09999999999994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7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6"/>
    <n v="151.46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3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"/>
    <n v="87.36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"/>
    <n v="44.86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"/>
    <n v="33.94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"/>
    <n v="65.38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6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3"/>
    <n v="92.84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6"/>
    <n v="37.21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6"/>
    <n v="25.13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"/>
    <n v="50.67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"/>
    <n v="60.78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8"/>
    <n v="113.42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3"/>
    <n v="104.57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4"/>
    <n v="98.31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"/>
    <n v="35.04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7"/>
    <n v="63.85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"/>
    <n v="30.19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3"/>
    <n v="83.51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1"/>
    <n v="20.1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8"/>
    <n v="44.09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3"/>
    <n v="44.54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"/>
    <n v="125.81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5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"/>
    <n v="60.67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9"/>
    <n v="23.92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9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9000000000000004"/>
    <n v="24.33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8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7"/>
    <n v="29.56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"/>
    <n v="18.329999999999998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2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9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7"/>
    <n v="35.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"/>
    <n v="119.13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"/>
    <n v="90.33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"/>
    <n v="108.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3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"/>
    <n v="96.55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100000000000001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2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1"/>
    <n v="81.569999999999993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1000000000000001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1"/>
    <n v="29.4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"/>
    <n v="52.08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999999999999996"/>
    <n v="183.33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"/>
    <n v="26.33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"/>
    <n v="486.43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8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8"/>
    <n v="36.590000000000003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"/>
    <n v="80.709999999999994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1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8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3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1"/>
    <n v="78.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7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"/>
    <n v="20.71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9"/>
    <n v="48.56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"/>
    <n v="51.62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"/>
    <n v="231.66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0000000000001"/>
    <n v="112.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1"/>
    <n v="255.17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"/>
    <n v="162.7700000000000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1"/>
    <n v="85.74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8"/>
    <n v="47.57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9"/>
    <n v="90.54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0000000000001"/>
    <n v="36.36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4"/>
    <n v="126.72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9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"/>
    <n v="81.239999999999995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399999999999999"/>
    <n v="202.23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3"/>
    <n v="82.46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2000000000000002"/>
    <n v="18.899999999999999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2"/>
    <n v="201.67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9"/>
    <n v="93.33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9"/>
    <n v="109.03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"/>
    <n v="25.69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"/>
    <n v="88.77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"/>
    <n v="80.2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9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2"/>
    <n v="74.53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4"/>
    <n v="123.94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5000000000002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"/>
    <n v="70.88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"/>
    <n v="8.57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6"/>
    <n v="113.57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5"/>
    <n v="60.69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2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2"/>
    <n v="136.46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"/>
    <n v="53.16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1"/>
    <n v="86.49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"/>
    <n v="155.2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4"/>
    <n v="115.08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7"/>
    <n v="109.59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"/>
    <n v="104.15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"/>
    <n v="97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3"/>
    <n v="94.41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"/>
    <n v="23.28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"/>
    <n v="153.52000000000001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7"/>
    <n v="131.38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"/>
    <n v="73.03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2"/>
    <n v="178.53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"/>
    <n v="162.91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5"/>
    <n v="108.24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8"/>
    <n v="88.87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2"/>
    <n v="116.7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8"/>
    <n v="233.9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7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"/>
    <n v="85.18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"/>
    <n v="50.76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2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"/>
    <n v="242.28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"/>
    <n v="146.44999999999999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"/>
    <n v="103.1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"/>
    <n v="80.459999999999994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6"/>
    <n v="234.67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9"/>
    <n v="162.71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"/>
    <n v="67.7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0000000000001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7"/>
    <n v="94.5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7"/>
    <n v="45.54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"/>
    <n v="191.13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"/>
    <n v="89.31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8"/>
    <n v="88.59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"/>
    <n v="96.3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"/>
    <n v="92.13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90000000000006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5"/>
    <n v="96.53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"/>
    <n v="84.11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69999999999999"/>
    <n v="82.94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"/>
    <n v="259.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7"/>
    <n v="74.069999999999993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"/>
    <n v="23.6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2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2"/>
    <n v="55.83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"/>
    <n v="99.76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600000000000001"/>
    <n v="25.52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3"/>
    <n v="117.65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.1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"/>
    <n v="20.88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8"/>
    <n v="61.31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.1"/>
    <n v="7.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1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5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"/>
    <n v="23.67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"/>
    <n v="415.78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3"/>
    <n v="18.670000000000002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6"/>
    <n v="78.33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"/>
    <n v="67.78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3"/>
    <n v="16.670000000000002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2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"/>
    <n v="130.0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999999999999996"/>
    <n v="1270.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"/>
    <n v="88.44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2"/>
    <n v="56.34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8"/>
    <n v="53.53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2"/>
    <n v="40.83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"/>
    <n v="65.11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"/>
    <n v="140.54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"/>
    <n v="69.53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3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4"/>
    <n v="79.87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8"/>
    <n v="272.58999999999997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.1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"/>
    <n v="70.11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"/>
    <n v="57.89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"/>
    <n v="125.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1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7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3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2"/>
    <n v="244.8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2"/>
    <n v="61.18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"/>
    <n v="139.24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8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"/>
    <n v="23.14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5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"/>
    <n v="110.35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9999999999999"/>
    <n v="41.42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6"/>
    <n v="41.77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"/>
    <n v="64.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"/>
    <n v="31.21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"/>
    <n v="62.92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5"/>
    <n v="38.5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"/>
    <n v="80.16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1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2"/>
    <n v="80.73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2"/>
    <n v="200.69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8"/>
    <n v="37.590000000000003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9999999999999"/>
    <n v="58.1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19999999999999"/>
    <n v="60.3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2"/>
    <n v="63.36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3"/>
    <n v="31.62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"/>
    <n v="65.099999999999994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"/>
    <n v="131.91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6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"/>
    <n v="39.67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"/>
    <n v="33.03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2"/>
    <n v="77.34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8"/>
    <n v="31.93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9"/>
    <n v="46.77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"/>
    <n v="100.22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2"/>
    <n v="46.71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3"/>
    <n v="71.489999999999995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"/>
    <n v="356.84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"/>
    <n v="24.46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"/>
    <n v="53.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1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5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4"/>
    <n v="36.67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2"/>
    <n v="49.21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3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4"/>
    <n v="70.83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1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"/>
    <n v="50.16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8"/>
    <n v="62.88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"/>
    <n v="85.53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3"/>
    <n v="53.72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"/>
    <n v="127.81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"/>
    <n v="106.57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4"/>
    <n v="262.11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1"/>
    <n v="57.17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9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"/>
    <n v="168.25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"/>
    <n v="256.37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"/>
    <n v="36.61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"/>
    <n v="45.88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4"/>
    <n v="52.4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2"/>
    <n v="59.52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"/>
    <n v="193.62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9"/>
    <n v="106.8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9"/>
    <n v="77.22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8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4"/>
    <n v="34.92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"/>
    <n v="85.53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8"/>
    <n v="131.13999999999999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"/>
    <n v="39.81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"/>
    <n v="59.7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6"/>
    <n v="88.74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"/>
    <n v="58.69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"/>
    <n v="69.569999999999993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"/>
    <n v="115.87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"/>
    <n v="23.87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"/>
    <n v="81.13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"/>
    <n v="57.63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9"/>
    <n v="46.43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8"/>
    <n v="60.48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"/>
    <n v="65.58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6"/>
    <n v="119.19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"/>
    <n v="177.09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3"/>
    <n v="70.77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1"/>
    <n v="72.760000000000005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3"/>
    <n v="51.85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2"/>
    <n v="251.74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"/>
    <n v="74.81999999999999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5"/>
    <n v="67.650000000000006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2"/>
    <n v="41.24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30000000000001"/>
    <n v="48.33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8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7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"/>
    <n v="106.5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"/>
    <n v="54.91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3"/>
    <n v="150.41999999999999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3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3"/>
    <n v="105.21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000000000001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"/>
    <n v="134.26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8"/>
    <n v="17.829999999999998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"/>
    <n v="69.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8"/>
    <n v="125.12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3"/>
    <n v="48.44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7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0000000000002"/>
    <n v="19.27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"/>
    <n v="84.29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"/>
    <n v="29.58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9"/>
    <n v="26.6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1"/>
    <n v="45.98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1"/>
    <n v="125.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"/>
    <n v="141.29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9999999999999"/>
    <n v="46.42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5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4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"/>
    <n v="89.5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"/>
    <n v="48.7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7"/>
    <n v="53.34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3"/>
    <n v="75.09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1"/>
    <n v="209.84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"/>
    <n v="61.02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1"/>
    <n v="80.0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8"/>
    <n v="29.07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1"/>
    <n v="93.98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2"/>
    <n v="61.94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"/>
    <n v="145.65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7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4"/>
    <n v="142.28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3"/>
    <n v="24.55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4"/>
    <n v="292.7799999999999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3"/>
    <n v="23.1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6"/>
    <n v="32.97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"/>
    <n v="116.65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"/>
    <n v="79.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3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2"/>
    <n v="136.85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4"/>
    <n v="177.62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9999999999999"/>
    <n v="109.08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7"/>
    <n v="78.20999999999999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"/>
    <n v="52.17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"/>
    <n v="114.13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5"/>
    <n v="108.5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3"/>
    <n v="69.819999999999993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"/>
    <n v="71.67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3"/>
    <n v="147.33000000000001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3"/>
    <n v="184.78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4"/>
    <n v="126.72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5"/>
    <n v="83.43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"/>
    <n v="302.31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"/>
    <n v="44.14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7"/>
    <n v="29.67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8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"/>
    <n v="67.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8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3"/>
    <n v="66.83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6"/>
    <n v="71.73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1"/>
    <n v="104.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"/>
    <n v="28.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7"/>
    <n v="54.55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"/>
    <n v="111.89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3"/>
    <n v="85.21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"/>
    <n v="76.650000000000006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"/>
    <n v="65.17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9"/>
    <n v="100.17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8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999999999999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7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4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"/>
    <n v="55.89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1"/>
    <n v="68.349999999999994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8"/>
    <n v="27.07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"/>
    <n v="118.13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9"/>
    <n v="44.76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8"/>
    <n v="99.79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6"/>
    <n v="28.32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"/>
    <n v="110.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3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8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6"/>
    <n v="199.17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999999999999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9"/>
    <n v="72.05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"/>
    <n v="63.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2"/>
    <n v="103.2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0000000000006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6"/>
    <n v="81.78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"/>
    <n v="46.61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8"/>
    <n v="40.29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"/>
    <n v="30.15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7"/>
    <n v="52.21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3"/>
    <n v="134.15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6"/>
    <n v="62.83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100000000000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9999999999999"/>
    <n v="89.79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"/>
    <n v="64.16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8"/>
    <n v="51.22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"/>
    <n v="41.13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1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0000000000001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"/>
    <n v="33.57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7"/>
    <n v="145.87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9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"/>
    <n v="45.04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3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4"/>
    <n v="90.68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"/>
    <n v="55.01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"/>
    <n v="72.95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8"/>
    <n v="716.35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4"/>
    <n v="50.4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70000000000003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1"/>
    <n v="88.74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"/>
    <n v="53.23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9"/>
    <n v="39.6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9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9999999999999"/>
    <n v="164.62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0000000000001"/>
    <n v="51.88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"/>
    <n v="40.29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"/>
    <n v="64.91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"/>
    <n v="55.33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8"/>
    <n v="38.7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8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0000000000005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3"/>
    <n v="114.2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9"/>
    <n v="74.209999999999994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5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"/>
    <n v="34.409999999999997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"/>
    <n v="40.24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9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7"/>
    <n v="35.950000000000003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6"/>
    <n v="70.76000000000000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8"/>
    <n v="66.510000000000005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"/>
    <n v="96.67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6"/>
    <n v="60.33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4"/>
    <n v="75.34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7"/>
    <n v="66.959999999999994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4"/>
    <n v="72.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8"/>
    <n v="95.95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"/>
    <n v="45.62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7"/>
    <n v="56.8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6"/>
    <n v="137.24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"/>
    <n v="81.56999999999999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2"/>
    <n v="45.11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8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2"/>
    <n v="44.85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0000000000001"/>
    <n v="13.53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5"/>
    <n v="30.95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7"/>
    <n v="55.23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"/>
    <n v="66.150000000000006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7"/>
    <n v="54.14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8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3"/>
    <n v="59.21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"/>
    <n v="119.18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"/>
    <n v="164.62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4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3"/>
    <n v="56.2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"/>
    <n v="107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5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3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"/>
    <n v="46.89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1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9"/>
    <n v="15.13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5"/>
    <n v="21.1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2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6"/>
    <n v="97.92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8"/>
    <n v="55.13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4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5"/>
    <n v="122.54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4"/>
    <n v="87.96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1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"/>
    <n v="136.78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"/>
    <n v="99.34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9"/>
    <n v="37.96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3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4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"/>
    <n v="176.09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"/>
    <n v="151.97999999999999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1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6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1"/>
    <n v="68.53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3"/>
    <n v="72.709999999999994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"/>
    <n v="77.19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"/>
    <n v="55.97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3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8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4"/>
    <n v="39.380000000000003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1"/>
    <n v="81.67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7"/>
    <n v="44.91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"/>
    <n v="49.06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30000000000001"/>
    <n v="61.06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5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0000000000001"/>
    <n v="143.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"/>
    <n v="17.25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2"/>
    <n v="56.07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"/>
    <n v="47.03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1"/>
    <n v="47.67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"/>
    <n v="80.72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7"/>
    <n v="39.4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"/>
    <n v="84.85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00000000000003"/>
    <n v="56.84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"/>
    <n v="176.94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5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9"/>
    <n v="66.14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29999999999998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399999999999999"/>
    <n v="68.42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"/>
    <n v="60.13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4"/>
    <n v="550.04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7"/>
    <n v="44.24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1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3"/>
    <n v="73.58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"/>
    <n v="115.02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8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7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4"/>
    <n v="46.05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2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2"/>
    <n v="53.36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000000000000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"/>
    <n v="20.079999999999998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9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"/>
    <n v="53.44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"/>
    <n v="39.869999999999997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80000000000001"/>
    <n v="64.38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"/>
    <n v="62.0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3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8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7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9"/>
    <n v="58.7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1"/>
    <n v="45.35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"/>
    <n v="59.17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2"/>
    <n v="83.97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"/>
    <n v="57.26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"/>
    <n v="30.71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"/>
    <n v="62.67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"/>
    <n v="121.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"/>
    <n v="40.630000000000003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7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"/>
    <n v="38.590000000000003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2"/>
    <n v="155.94999999999999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0000000000001"/>
    <n v="15.15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5"/>
    <n v="83.57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3"/>
    <n v="30.93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9999999999999"/>
    <n v="67.959999999999994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69999999999999"/>
    <n v="110.87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4"/>
    <n v="105.52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6"/>
    <n v="132.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80000000000001"/>
    <n v="51.92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8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"/>
    <n v="86.23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6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"/>
    <n v="49.55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"/>
    <n v="62.59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8"/>
    <n v="61.06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000000000000007"/>
    <n v="60.0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3"/>
    <n v="51.67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5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7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00000000000001"/>
    <n v="100.63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4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"/>
    <n v="99.54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5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"/>
    <n v="172.23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"/>
    <n v="25.46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"/>
    <n v="267.64999999999998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"/>
    <n v="59.0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"/>
    <n v="50.11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"/>
    <n v="47.43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5"/>
    <n v="74.22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7"/>
    <n v="106.93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8"/>
    <n v="41.7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7"/>
    <n v="74.23999999999999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3"/>
    <n v="143.21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"/>
    <n v="90.82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7"/>
    <n v="94.9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8"/>
    <n v="75.3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"/>
    <n v="64.459999999999994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80000000000001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3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7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3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3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7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7"/>
    <n v="145.41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5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"/>
    <n v="47.33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7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.1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"/>
    <n v="50.56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3"/>
    <n v="53.29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"/>
    <n v="70.23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6"/>
    <n v="199.18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"/>
    <n v="61.82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"/>
    <n v="48.34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3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0000000000001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"/>
    <n v="79.540000000000006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"/>
    <n v="107.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2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9999999999999"/>
    <n v="70.459999999999994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3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7"/>
    <n v="139.56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90000000000006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2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3"/>
    <n v="63.28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6999999999999993"/>
    <n v="25.65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"/>
    <n v="47.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5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"/>
    <n v="70.17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3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2"/>
    <n v="188.56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99999999999999"/>
    <n v="49.51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1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3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7"/>
    <n v="81.540000000000006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"/>
    <n v="46.43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6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6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"/>
    <n v="30.1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7"/>
    <n v="13.33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8"/>
    <n v="44.76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.1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1"/>
    <n v="57.65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8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5"/>
    <n v="13.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6"/>
    <n v="128.27000000000001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5"/>
    <n v="47.27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6"/>
    <n v="50.88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3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"/>
    <n v="47.26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"/>
    <n v="24.71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"/>
    <n v="63.13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999999999999993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1"/>
    <n v="61.67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"/>
    <n v="83.14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4"/>
    <n v="33.67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3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"/>
    <n v="10.17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3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999999999999998"/>
    <n v="32.36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"/>
    <n v="91.83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"/>
    <n v="57.17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2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"/>
    <n v="137.08000000000001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3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3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4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8"/>
    <n v="49.28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.1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3"/>
    <n v="53.13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1"/>
    <n v="40.06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"/>
    <n v="24.33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3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"/>
    <n v="47.91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5"/>
    <n v="35.17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.1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8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7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5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"/>
    <n v="18.329999999999998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999999999999996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799999999999997"/>
    <n v="84.28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1"/>
    <n v="33.74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8000000000000007"/>
    <n v="37.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99999999999997"/>
    <n v="11.62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2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"/>
    <n v="60.11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3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600000000000001"/>
    <n v="29.24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"/>
    <n v="82.57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99999999999997"/>
    <n v="32.36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3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9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2"/>
    <n v="45.84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1000000000000001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999999999999993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7"/>
    <n v="33.33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99999999999994"/>
    <n v="63.5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3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2"/>
    <n v="30.71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1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7"/>
    <n v="65.34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5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9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1"/>
    <n v="166.06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3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1999999999999993"/>
    <n v="38.33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7"/>
    <n v="32.979999999999997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1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.1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"/>
    <n v="86.62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00000000000001"/>
    <n v="41.95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"/>
    <n v="129.16999999999999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9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5"/>
    <n v="163.33000000000001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3"/>
    <n v="64.17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7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2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2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1000000000000001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1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2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"/>
    <n v="29.17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3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7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8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000000000000001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4"/>
    <n v="45.79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1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7"/>
    <n v="14.33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"/>
    <n v="15.67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1DB3E-A164-4110-80D1-2A01827010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 rowHeaderCaption="Category" colHeaderCaption="State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0F47B-7410-427D-814B-AE88D24370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8156D-52A7-4734-8E4A-5A74B1DAB1E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5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7DFFF-DF59-4BA7-883F-ABA01F3C1B79}">
  <sheetPr codeName="Sheet1"/>
  <dimension ref="A1:F14"/>
  <sheetViews>
    <sheetView workbookViewId="0">
      <selection activeCell="P28" sqref="P28"/>
    </sheetView>
  </sheetViews>
  <sheetFormatPr defaultRowHeight="14.4" x14ac:dyDescent="0.3"/>
  <cols>
    <col min="1" max="1" width="13.21875" bestFit="1" customWidth="1"/>
    <col min="2" max="2" width="8.55468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8223</v>
      </c>
      <c r="B1" t="s">
        <v>8322</v>
      </c>
    </row>
    <row r="3" spans="1:6" x14ac:dyDescent="0.3">
      <c r="A3" s="5" t="s">
        <v>8321</v>
      </c>
      <c r="B3" s="5" t="s">
        <v>8323</v>
      </c>
    </row>
    <row r="4" spans="1:6" x14ac:dyDescent="0.3">
      <c r="A4" s="5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8316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8315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8318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8313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8312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8311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EA97-DC4B-47F7-B102-46FCA320CD77}">
  <sheetPr codeName="Sheet3"/>
  <dimension ref="A1:F47"/>
  <sheetViews>
    <sheetView workbookViewId="0">
      <selection activeCell="F2" sqref="F2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8264</v>
      </c>
      <c r="B1" t="s">
        <v>8322</v>
      </c>
    </row>
    <row r="2" spans="1:6" x14ac:dyDescent="0.3">
      <c r="A2" s="5" t="s">
        <v>8223</v>
      </c>
      <c r="B2" t="s">
        <v>8322</v>
      </c>
    </row>
    <row r="4" spans="1:6" x14ac:dyDescent="0.3">
      <c r="A4" s="5" t="s">
        <v>8321</v>
      </c>
      <c r="B4" s="5" t="s">
        <v>8323</v>
      </c>
    </row>
    <row r="5" spans="1:6" x14ac:dyDescent="0.3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6" t="s">
        <v>8325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8326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8327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8328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8329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8330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8331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8332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8333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8334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8336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8337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8340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8341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8342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8343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8344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8345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8346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8348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8350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8353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8354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8355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8358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8359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8360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8361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8362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8363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8364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8365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8320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F20DD-8E3E-4FA5-98B8-ADD02567826F}">
  <sheetPr codeName="Sheet4"/>
  <dimension ref="A1:F18"/>
  <sheetViews>
    <sheetView workbookViewId="0">
      <selection activeCell="E26" sqref="E26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8264</v>
      </c>
      <c r="B1" t="s">
        <v>8322</v>
      </c>
    </row>
    <row r="2" spans="1:6" x14ac:dyDescent="0.3">
      <c r="A2" s="5" t="s">
        <v>8381</v>
      </c>
      <c r="B2" t="s">
        <v>8322</v>
      </c>
    </row>
    <row r="4" spans="1:6" x14ac:dyDescent="0.3">
      <c r="A4" s="5" t="s">
        <v>8321</v>
      </c>
      <c r="B4" s="5" t="s">
        <v>8366</v>
      </c>
    </row>
    <row r="5" spans="1:6" x14ac:dyDescent="0.3">
      <c r="A5" s="5" t="s">
        <v>8324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9" t="s">
        <v>8375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3">
      <c r="A7" s="9" t="s">
        <v>8376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3">
      <c r="A8" s="9" t="s">
        <v>8377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3">
      <c r="A9" s="9" t="s">
        <v>8378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3">
      <c r="A10" s="9" t="s">
        <v>8369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3">
      <c r="A11" s="9" t="s">
        <v>8379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3">
      <c r="A12" s="9" t="s">
        <v>8370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3">
      <c r="A13" s="9" t="s">
        <v>8371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3">
      <c r="A14" s="9" t="s">
        <v>8372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3">
      <c r="A15" s="9" t="s">
        <v>8373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3">
      <c r="A16" s="9" t="s">
        <v>8374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3">
      <c r="A17" s="9" t="s">
        <v>8380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3">
      <c r="A18" s="9" t="s">
        <v>8320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14964-1DD4-4CAB-BC30-3A76A73D4A23}">
  <sheetPr codeName="Sheet5"/>
  <dimension ref="A1:H13"/>
  <sheetViews>
    <sheetView tabSelected="1" workbookViewId="0">
      <selection activeCell="M6" sqref="M6"/>
    </sheetView>
  </sheetViews>
  <sheetFormatPr defaultRowHeight="14.4" x14ac:dyDescent="0.3"/>
  <cols>
    <col min="1" max="1" width="24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1.44140625" bestFit="1" customWidth="1"/>
    <col min="6" max="6" width="19.109375" bestFit="1" customWidth="1"/>
    <col min="7" max="7" width="15.88671875" bestFit="1" customWidth="1"/>
    <col min="8" max="8" width="19.109375" bestFit="1" customWidth="1"/>
  </cols>
  <sheetData>
    <row r="1" spans="1:8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">
      <c r="A2" t="s">
        <v>8390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B2+C2+D2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3">
      <c r="A3" t="s">
        <v>8391</v>
      </c>
      <c r="B3">
        <f>COUNTIFS(Sheet1!D:D,"&gt;= 1000", Sheet1!D:D,"&lt;=4999",Sheet1!F:F,"successful")</f>
        <v>932</v>
      </c>
      <c r="C3">
        <f>COUNTIFS(Sheet1!D:D,"&gt;= 1000", Sheet1!D:D,"&lt;=4999",Sheet1!F:F,"failed")</f>
        <v>420</v>
      </c>
      <c r="D3">
        <f>COUNTIFS(Sheet1!D:D,"&gt;= 1000", Sheet1!D:D,"&lt;=4999",Sheet1!F:F,"canceled")</f>
        <v>60</v>
      </c>
      <c r="E3">
        <f t="shared" ref="E3:E13" si="0">B3+C3+D3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3">
      <c r="A4" t="s">
        <v>8392</v>
      </c>
      <c r="B4">
        <f>COUNTIFS(Sheet1!D:D,"&gt;= 5000", Sheet1!D:D,"&lt;=9999",Sheet1!F:F,"successful")</f>
        <v>381</v>
      </c>
      <c r="C4">
        <f>COUNTIFS(Sheet1!D:D,"&gt;= 5000", Sheet1!D:D,"&lt;=9999",Sheet1!F:F,"failed")</f>
        <v>283</v>
      </c>
      <c r="D4">
        <f>COUNTIFS(Sheet1!D:D,"&gt;= 5000", Sheet1!D:D,"&lt;=9999",Sheet1!F:F,"canceled")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3">
      <c r="A5" t="s">
        <v>8393</v>
      </c>
      <c r="B5">
        <f>COUNTIFS(Sheet1!D:D,"&gt;= 10000", Sheet1!D:D,"&lt;=14999",Sheet1!F:F,"successful")</f>
        <v>168</v>
      </c>
      <c r="C5">
        <f>COUNTIFS(Sheet1!D:D,"&gt;= 10000", Sheet1!D:D,"&lt;=14999",Sheet1!F:F,"failed")</f>
        <v>144</v>
      </c>
      <c r="D5">
        <f>COUNTIFS(Sheet1!D:D,"&gt;= 10000", Sheet1!D:D,"&lt;=14999",Sheet1!F:F,"canceled")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3">
      <c r="A6" t="s">
        <v>8394</v>
      </c>
      <c r="B6">
        <f>COUNTIFS(Sheet1!D:D,"&gt;= 15000", Sheet1!D:D,"&lt;=19999",Sheet1!F:F,"successful")</f>
        <v>94</v>
      </c>
      <c r="C6">
        <f>COUNTIFS(Sheet1!D:D,"&gt;= 15000", Sheet1!D:D,"&lt;=19999",Sheet1!F:F,"failed")</f>
        <v>90</v>
      </c>
      <c r="D6">
        <f>COUNTIFS(Sheet1!D:D,"&gt;= 15000", Sheet1!D:D,"&lt;=19999",Sheet1!F:F,"canceled")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3">
      <c r="A7" t="s">
        <v>8395</v>
      </c>
      <c r="B7">
        <f>COUNTIFS(Sheet1!D:D,"&gt;= 20000", Sheet1!D:D,"&lt;=24999",Sheet1!F:F,"successful")</f>
        <v>62</v>
      </c>
      <c r="C7">
        <f>COUNTIFS(Sheet1!D:D,"&gt;= 20000", Sheet1!D:D,"&lt;=24999",Sheet1!F:F,"failed")</f>
        <v>72</v>
      </c>
      <c r="D7">
        <f>COUNTIFS(Sheet1!D:D,"&gt;= 20000", Sheet1!D:D,"&lt;=24999",Sheet1!F:F,"canceled")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3">
      <c r="A8" t="s">
        <v>8396</v>
      </c>
      <c r="B8">
        <f>COUNTIFS(Sheet1!D:D,"&gt;= 25000", Sheet1!D:D,"&lt;=29999",Sheet1!F:F,"successful")</f>
        <v>55</v>
      </c>
      <c r="C8">
        <f>COUNTIFS(Sheet1!D:D,"&gt;= 25000", Sheet1!D:D,"&lt;=29999",Sheet1!F:F,"failed")</f>
        <v>64</v>
      </c>
      <c r="D8">
        <f>COUNTIFS(Sheet1!D:D,"&gt;= 25000", Sheet1!D:D,"&lt;=29999",Sheet1!F:F,"canceled")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3">
      <c r="A9" t="s">
        <v>8397</v>
      </c>
      <c r="B9">
        <f>COUNTIFS(Sheet1!D:D,"&gt;= 30000", Sheet1!D:D,"&lt;=34999",Sheet1!F:F,"successful")</f>
        <v>32</v>
      </c>
      <c r="C9">
        <f>COUNTIFS(Sheet1!D:D,"&gt;= 30000", Sheet1!D:D,"&lt;=34999",Sheet1!F:F,"failed")</f>
        <v>37</v>
      </c>
      <c r="D9">
        <f>COUNTIFS(Sheet1!D:D,"&gt;= 30000", Sheet1!D:D,"&lt;=34999",Sheet1!F:F,"canceled")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3">
      <c r="A10" t="s">
        <v>8398</v>
      </c>
      <c r="B10">
        <f>COUNTIFS(Sheet1!D:D,"&gt;= 35000", Sheet1!D:D,"&lt;=39999",Sheet1!F:F,"successful")</f>
        <v>26</v>
      </c>
      <c r="C10">
        <f>COUNTIFS(Sheet1!D:D,"&gt;= 35000", Sheet1!D:D,"&lt;=39999",Sheet1!F:F,"failed")</f>
        <v>22</v>
      </c>
      <c r="D10">
        <f>COUNTIFS(Sheet1!D:D,"&gt;= 35000", Sheet1!D:D,"&lt;=39999",Sheet1!F:F,"canceled")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3">
      <c r="A11" t="s">
        <v>8399</v>
      </c>
      <c r="B11">
        <f>COUNTIFS(Sheet1!D:D,"&gt;= 40000", Sheet1!D:D,"&lt;=44999",Sheet1!F:F,"successful")</f>
        <v>21</v>
      </c>
      <c r="C11">
        <f>COUNTIFS(Sheet1!D:D,"&gt;= 40000", Sheet1!D:D,"&lt;=44999",Sheet1!F:F,"failed")</f>
        <v>16</v>
      </c>
      <c r="D11">
        <f>COUNTIFS(Sheet1!D:D,"&gt;= 40000", Sheet1!D:D,"&lt;=44999",Sheet1!F:F,"canceled")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3">
      <c r="A12" t="s">
        <v>8400</v>
      </c>
      <c r="B12">
        <f>COUNTIFS(Sheet1!D:D,"&gt;= 45000", Sheet1!D:D,"&lt;=49999",Sheet1!F:F,"successful")</f>
        <v>6</v>
      </c>
      <c r="C12">
        <f>COUNTIFS(Sheet1!D:D,"&gt;= 45000", Sheet1!D:D,"&lt;=49999",Sheet1!F:F,"failed")</f>
        <v>11</v>
      </c>
      <c r="D12">
        <f>COUNTIFS(Sheet1!D:D,"&gt;= 45000", Sheet1!D:D,"&lt;=49999",Sheet1!F:F,"canceled")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3">
      <c r="A13" t="s">
        <v>8401</v>
      </c>
      <c r="B13">
        <f>COUNTIFS(Sheet1!D:D,"&gt;=50000",Sheet1!F:F,"successful")</f>
        <v>86</v>
      </c>
      <c r="C13">
        <f>COUNTIFS(Sheet1!D:D,"&gt;= 50000",Sheet1!F:F,"failed")</f>
        <v>258</v>
      </c>
      <c r="D13">
        <f>COUNTIFS(Sheet1!D:D,"&gt;= 50000",Sheet1!F:F,"canceled")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pageSetup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70" zoomScaleNormal="70" workbookViewId="0">
      <selection activeCell="D2" sqref="D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5.44140625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6640625" customWidth="1"/>
    <col min="13" max="13" width="36.44140625" customWidth="1"/>
    <col min="14" max="14" width="41.109375" customWidth="1"/>
    <col min="15" max="15" width="19.5546875" bestFit="1" customWidth="1"/>
    <col min="16" max="16" width="21.77734375" bestFit="1" customWidth="1"/>
    <col min="17" max="17" width="21" bestFit="1" customWidth="1"/>
    <col min="18" max="18" width="23.77734375" bestFit="1" customWidth="1"/>
    <col min="19" max="19" width="23.109375" bestFit="1" customWidth="1"/>
    <col min="20" max="20" width="21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8319</v>
      </c>
      <c r="R1" s="1" t="s">
        <v>8309</v>
      </c>
      <c r="S1" s="1" t="s">
        <v>8367</v>
      </c>
      <c r="T1" s="1" t="s">
        <v>8368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1)</f>
        <v>136.9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(J2/86400)+25569+(-5/24)</f>
        <v>42176.798738425925</v>
      </c>
      <c r="T2" s="8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1)</f>
        <v>142.6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(J3/86400)+25569+(-5/24)</f>
        <v>42766.392164351848</v>
      </c>
      <c r="T3" s="8">
        <f t="shared" ref="T3:T66" si="5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109.8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42515.838738425919</v>
      </c>
      <c r="T9" s="8">
        <f t="shared" si="5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165.3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100.7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41869.333981481475</v>
      </c>
      <c r="T20" s="8">
        <f t="shared" si="5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145.30000000000001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42200.549907407403</v>
      </c>
      <c r="T22" s="8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133.30000000000001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100.4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142.19999999999999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41374.84888888889</v>
      </c>
      <c r="T40" s="8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101.4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141.9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308.7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41873.890474537031</v>
      </c>
      <c r="T46" s="8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104.2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42323.756643518514</v>
      </c>
      <c r="T48" s="8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</v>
      </c>
      <c r="T53" s="8">
        <f t="shared" si="5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107.3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42149.340555555558</v>
      </c>
      <c r="T58" s="8">
        <f t="shared" si="5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42230.027499999997</v>
      </c>
      <c r="T61" s="8">
        <f t="shared" si="5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41701.693483796298</v>
      </c>
      <c r="T62" s="8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41409.605983796289</v>
      </c>
      <c r="T63" s="8">
        <f t="shared" si="5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154.69999999999999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1)</f>
        <v>107.5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(J67/86400)+25569+(-5/24)</f>
        <v>41835.612893518519</v>
      </c>
      <c r="T67" s="8">
        <f t="shared" ref="T67:T130" si="11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116.3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127.2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41207.801863425928</v>
      </c>
      <c r="T74" s="8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153.30000000000001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40996.936539351846</v>
      </c>
      <c r="T79" s="8">
        <f t="shared" si="11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107.3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41099.950543981475</v>
      </c>
      <c r="T83" s="8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106.5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40322.331053240741</v>
      </c>
      <c r="T89" s="8">
        <f t="shared" si="11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102.9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115.1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41402.543888888882</v>
      </c>
      <c r="T91" s="8">
        <f t="shared" si="11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114.7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106.3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106.3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41214.586504629631</v>
      </c>
      <c r="T100" s="8">
        <f t="shared" si="11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105.2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40987.568298611106</v>
      </c>
      <c r="T108" s="8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102.5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130.80000000000001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154.6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41717.834699074076</v>
      </c>
      <c r="T114" s="8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40918.530601851853</v>
      </c>
      <c r="T117" s="8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113.7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100.5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104.6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0.3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2.4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1.9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1)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(J131/86400)+25569+(-5/24)</f>
        <v>41882.728969907403</v>
      </c>
      <c r="T131" s="8">
        <f t="shared" ref="T131:T194" si="17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41778.707083333335</v>
      </c>
      <c r="T132" s="8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9.6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10.8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42558.855810185181</v>
      </c>
      <c r="T145" s="8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0.6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0.1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23.2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0.1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41874.869212962956</v>
      </c>
      <c r="T154" s="8">
        <f t="shared" si="17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2.7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</v>
      </c>
      <c r="T162" s="8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4.0999999999999996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6.5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0.1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1)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(J195/86400)+25569+(-5/24)</f>
        <v>41911.726458333331</v>
      </c>
      <c r="T195" s="8">
        <f t="shared" ref="T195:T258" si="23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41.9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10.5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1.1000000000000001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26.2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41866.875034722216</v>
      </c>
      <c r="T202" s="8">
        <f t="shared" si="23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58.5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16.3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25.3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42235.951585648145</v>
      </c>
      <c r="T213" s="8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17.600000000000001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0.9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42129.568877314814</v>
      </c>
      <c r="T232" s="8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</v>
      </c>
      <c r="T233" s="8">
        <f t="shared" si="23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2.8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42320.876145833332</v>
      </c>
      <c r="T238" s="8">
        <f t="shared" si="23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42713.754166666666</v>
      </c>
      <c r="T240" s="8">
        <f t="shared" si="23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113.5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102.6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113.8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184.6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40266.454374999994</v>
      </c>
      <c r="T254" s="8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42263.744328703702</v>
      </c>
      <c r="T256" s="8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1)</f>
        <v>106.7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(J259/86400)+25569+(-5/24)</f>
        <v>42479.418541666666</v>
      </c>
      <c r="T259" s="8">
        <f t="shared" ref="T259:T322" si="29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118.1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40267.03738425926</v>
      </c>
      <c r="T267" s="8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147.19999999999999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40637.658217592594</v>
      </c>
      <c r="T272" s="8">
        <f t="shared" si="2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104.7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41611.891909722217</v>
      </c>
      <c r="T273" s="8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40966.873541666668</v>
      </c>
      <c r="T278" s="8">
        <f t="shared" si="2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110.4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150.30000000000001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157.30000000000001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41744.382349537038</v>
      </c>
      <c r="T282" s="8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120.6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101.2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114.3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109.2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41313.607916666668</v>
      </c>
      <c r="T288" s="8">
        <f t="shared" si="2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101.4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42089.519687499997</v>
      </c>
      <c r="T299" s="8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100.5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137.5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41031.862800925919</v>
      </c>
      <c r="T305" s="8">
        <f t="shared" si="29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130.30000000000001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41282.736122685186</v>
      </c>
      <c r="T309" s="8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111.9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385.2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113.8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112.7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106.6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1)</f>
        <v>102.7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(J323/86400)+25569+(-5/24)</f>
        <v>42647.238263888888</v>
      </c>
      <c r="T323" s="8">
        <f t="shared" ref="T323:T386" si="35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123.1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101.2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102.8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101.2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108.1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100.4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102.1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170.3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42261.291909722218</v>
      </c>
      <c r="T348" s="8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111.6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114.8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116.6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116.3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102.7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103.1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104.9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41934.86215277778</v>
      </c>
      <c r="T361" s="8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101.4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124.2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110.2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41019.584699074076</v>
      </c>
      <c r="T368" s="8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103.4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110.2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114.2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130.69999999999999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111.8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116.1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1)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(J387/86400)+25569+(-5/24)</f>
        <v>41934.376168981478</v>
      </c>
      <c r="T387" s="8">
        <f t="shared" ref="T387:T450" si="41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100.2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126.2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</v>
      </c>
      <c r="T390" s="8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41673.854745370372</v>
      </c>
      <c r="T391" s="8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40864.833923611106</v>
      </c>
      <c r="T393" s="8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41082.356550925928</v>
      </c>
      <c r="T398" s="8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125.2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141.69999999999999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105.3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103.1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41646.419699074067</v>
      </c>
      <c r="T406" s="8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107.7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101.6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42113.773113425923</v>
      </c>
      <c r="T412" s="8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105.1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102.9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41360.762268518512</v>
      </c>
      <c r="T419" s="8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1.1000000000000001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41863.052048611113</v>
      </c>
      <c r="T424" s="8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0.8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42285.700694444444</v>
      </c>
      <c r="T429" s="8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42526.662997685184</v>
      </c>
      <c r="T433" s="8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42228.421550925923</v>
      </c>
      <c r="T435" s="8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9.4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41919.553449074076</v>
      </c>
      <c r="T441" s="8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39.4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1)</f>
        <v>2.2999999999999998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(J451/86400)+25569+(-5/24)</f>
        <v>41534.359780092593</v>
      </c>
      <c r="T451" s="8">
        <f t="shared" ref="T451:T514" si="47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0.8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42107.49554398148</v>
      </c>
      <c r="T454" s="8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0.1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40970.794236111113</v>
      </c>
      <c r="T457" s="8">
        <f t="shared" si="47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0.7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41547.486122685186</v>
      </c>
      <c r="T458" s="8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8.1999999999999993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0.1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40704.918298611105</v>
      </c>
      <c r="T464" s="8">
        <f t="shared" si="47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2.2999999999999998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42488.640451388885</v>
      </c>
      <c r="T466" s="8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0.8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21.6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41040.959293981483</v>
      </c>
      <c r="T470" s="8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11.9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17.600000000000001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2.9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2.2000000000000002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19.399999999999999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41465.29184027778</v>
      </c>
      <c r="T482" s="8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42447.688541666663</v>
      </c>
      <c r="T484" s="8">
        <f t="shared" si="47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0.2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41381.297442129631</v>
      </c>
      <c r="T487" s="8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0.3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41113.760243055549</v>
      </c>
      <c r="T492" s="8">
        <f t="shared" si="47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42366.774293981478</v>
      </c>
      <c r="T493" s="8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42114.517800925925</v>
      </c>
      <c r="T495" s="8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0.2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9.6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40247.677673611106</v>
      </c>
      <c r="T502" s="8">
        <f t="shared" si="47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1.8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1.4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1)</f>
        <v>13.9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(J515/86400)+25569+(-5/24)</f>
        <v>42552.445659722223</v>
      </c>
      <c r="T515" s="8">
        <f t="shared" ref="T515:T578" si="53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1.4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22.9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41218.183113425919</v>
      </c>
      <c r="T521" s="8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114.7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108.7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100.9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115.7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104.7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42711.336863425924</v>
      </c>
      <c r="T537" s="8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118.3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42179.136655092589</v>
      </c>
      <c r="T538" s="8">
        <f t="shared" si="53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302.39999999999998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0.6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27.4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0.1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0.1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0.5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36.6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42692.180729166663</v>
      </c>
      <c r="T564" s="8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0.1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42165.576956018514</v>
      </c>
      <c r="T567" s="8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0.2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42388.589918981474</v>
      </c>
      <c r="T572" s="8">
        <f t="shared" si="53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42282.507962962962</v>
      </c>
      <c r="T574" s="8">
        <f t="shared" si="53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0.4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1)</f>
        <v>0.2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(J579/86400)+25569+(-5/24)</f>
        <v>42450.380810185183</v>
      </c>
      <c r="T579" s="8">
        <f t="shared" ref="T579:T642" si="59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1.5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0.6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9.1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42631.561180555553</v>
      </c>
      <c r="T590" s="8">
        <f t="shared" si="5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4.5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0.1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42082.861550925925</v>
      </c>
      <c r="T597" s="8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0.1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42194.149398148147</v>
      </c>
      <c r="T607" s="8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42584.823449074072</v>
      </c>
      <c r="T614" s="8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21.4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42761.167905092589</v>
      </c>
      <c r="T618" s="8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5.7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17.399999999999999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0.2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0.1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1.4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42507.090995370367</v>
      </c>
      <c r="T635" s="8">
        <f t="shared" si="5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144.30000000000001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42683.211979166663</v>
      </c>
      <c r="T642" s="8">
        <f t="shared" si="5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1)</f>
        <v>119.2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(J643/86400)+25569+(-5/24)</f>
        <v>42199.361666666664</v>
      </c>
      <c r="T643" s="8">
        <f t="shared" ref="T643:T706" si="65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1460.5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300.10000000000002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131.9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107.1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100.5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267.3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146.9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213.6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104.5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100.6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3.1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0.4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18.600000000000001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41838.623819444438</v>
      </c>
      <c r="T668" s="8">
        <f t="shared" si="65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4.5999999999999996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29.3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14.9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1.5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42012.559965277775</v>
      </c>
      <c r="T678" s="8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0.9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7.5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27.7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3.6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35.299999999999997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0.4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1.1000000000000001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46.4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15.4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41866.722743055558</v>
      </c>
      <c r="T700" s="8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2.7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0.9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1)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(J707/86400)+25569+(-5/24)</f>
        <v>42726.283310185179</v>
      </c>
      <c r="T707" s="8">
        <f t="shared" ref="T707:T770" si="71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78.900000000000006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22.1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33.799999999999997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42384.472592592589</v>
      </c>
      <c r="T714" s="8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5.0999999999999996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10.199999999999999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41857.645856481475</v>
      </c>
      <c r="T719" s="8">
        <f t="shared" si="71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0.8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1.3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109.4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42184.608206018514</v>
      </c>
      <c r="T725" s="8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100.4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41246.811909722222</v>
      </c>
      <c r="T729" s="8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130.69999999999999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132.19999999999999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120.5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315.10000000000002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41943.39576388889</v>
      </c>
      <c r="T740" s="8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158.30000000000001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102.3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100.3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102.6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103.8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41471.238518518519</v>
      </c>
      <c r="T765" s="8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1)</f>
        <v>41.4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(J771/86400)+25569+(-5/24)</f>
        <v>41604.788124999999</v>
      </c>
      <c r="T771" s="8">
        <f t="shared" ref="T771:T834" si="77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41289.791307870364</v>
      </c>
      <c r="T772" s="8">
        <f t="shared" si="77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42100.527604166666</v>
      </c>
      <c r="T775" s="8">
        <f t="shared" si="77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2.7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133.19999999999999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41402.792523148142</v>
      </c>
      <c r="T783" s="8">
        <f t="shared" si="77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41303.38559027778</v>
      </c>
      <c r="T787" s="8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114.2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41276.977777777771</v>
      </c>
      <c r="T791" s="8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103.9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41555.665312499994</v>
      </c>
      <c r="T794" s="8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102.8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111.8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101.4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41122.813935185179</v>
      </c>
      <c r="T804" s="8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40729.897291666661</v>
      </c>
      <c r="T806" s="8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103.8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151.80000000000001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155.69999999999999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108.8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134.1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119.2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101.5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41072.842384259253</v>
      </c>
      <c r="T830" s="8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1)</f>
        <v>101.7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(J835/86400)+25569+(-5/24)</f>
        <v>41718.669849537036</v>
      </c>
      <c r="T835" s="8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117.3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41923.630358796298</v>
      </c>
      <c r="T843" s="8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41526.384062499994</v>
      </c>
      <c r="T844" s="8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267.10000000000002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120.4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</v>
      </c>
      <c r="T849" s="8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155.19999999999999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130.5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42544.916863425919</v>
      </c>
      <c r="T857" s="8">
        <f t="shared" si="83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104.7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18.100000000000001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2.2000000000000002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41230.564780092587</v>
      </c>
      <c r="T867" s="8">
        <f t="shared" si="83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18.3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41342.637233796289</v>
      </c>
      <c r="T871" s="8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1.3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41183.958796296291</v>
      </c>
      <c r="T875" s="8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67.599999999999994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41597.580555555549</v>
      </c>
      <c r="T879" s="8">
        <f t="shared" si="83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30.7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20.100000000000001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40981.594282407408</v>
      </c>
      <c r="T886" s="8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40.799999999999997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39.200000000000003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42496.773263888885</v>
      </c>
      <c r="T896" s="8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</v>
      </c>
      <c r="T898" s="8">
        <f t="shared" si="83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1)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(J899/86400)+25569+(-5/24)</f>
        <v>41211.480416666665</v>
      </c>
      <c r="T899" s="8">
        <f t="shared" ref="T899:T962" si="89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37.299999999999997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22.4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0.9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41116.554942129624</v>
      </c>
      <c r="T916" s="8">
        <f t="shared" si="89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5.8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41562.463217592587</v>
      </c>
      <c r="T922" s="8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40846.962685185186</v>
      </c>
      <c r="T923" s="8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41288.734594907401</v>
      </c>
      <c r="T926" s="8">
        <f t="shared" si="89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10.9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38.299999999999997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6.6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41710.960752314808</v>
      </c>
      <c r="T935" s="8">
        <f t="shared" si="89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1.1000000000000001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0.4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17.2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2.2999999999999998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42382.634953703702</v>
      </c>
      <c r="T944" s="8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2.5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</v>
      </c>
      <c r="T947" s="8">
        <f t="shared" si="8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1.4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38.4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42480.445277777777</v>
      </c>
      <c r="T953" s="8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5.7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1)</f>
        <v>42.2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(J963/86400)+25569+(-5/24)</f>
        <v>42740.485358796293</v>
      </c>
      <c r="T963" s="8">
        <f t="shared" ref="T963:T1026" si="95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28.5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1.1000000000000001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1.2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2.1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0.6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33.700000000000003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56.3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42506.208657407406</v>
      </c>
      <c r="T981" s="8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14.9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42574.459317129622</v>
      </c>
      <c r="T985" s="8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1.1000000000000001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6.3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12.8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16.8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0.5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25.1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2.2999999999999998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7.3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58.6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2.2000000000000002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42748.851388888885</v>
      </c>
      <c r="T1002" s="8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16.100000000000001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75.099999999999994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42276.41646990741</v>
      </c>
      <c r="T1007" s="8">
        <f t="shared" si="95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5.9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0.2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0.4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22.9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42111.438391203701</v>
      </c>
      <c r="T1024" s="8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237.2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1)</f>
        <v>109.9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(J1027/86400)+25569+(-5/24)</f>
        <v>42049.625428240739</v>
      </c>
      <c r="T1027" s="8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103.1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117.3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111.8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102.9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</v>
      </c>
      <c r="T1035" s="8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107.7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112.4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145.30000000000001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41830.851759259254</v>
      </c>
      <c r="T1043" s="8">
        <f t="shared" si="101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0.1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41844.666087962956</v>
      </c>
      <c r="T1047" s="8">
        <f t="shared" si="101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0.1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41918.610127314816</v>
      </c>
      <c r="T1049" s="8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42678.662997685184</v>
      </c>
      <c r="T1059" s="8">
        <f t="shared" si="101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3.4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41445.754421296289</v>
      </c>
      <c r="T1068" s="8">
        <f t="shared" si="101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0.2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42440.162777777776</v>
      </c>
      <c r="T1070" s="8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0.1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62.8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29.4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42479.358055555553</v>
      </c>
      <c r="T1081" s="8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0.6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41101.697777777772</v>
      </c>
      <c r="T1084" s="8">
        <f t="shared" si="101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0.1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41775.505636574067</v>
      </c>
      <c r="T1089" s="8">
        <f t="shared" si="101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14.2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1)</f>
        <v>7.8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(J1091/86400)+25569+(-5/24)</f>
        <v>42150.981192129628</v>
      </c>
      <c r="T1091" s="8">
        <f t="shared" ref="T1091:T1154" si="107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1.1000000000000001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14.1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40795.505011574074</v>
      </c>
      <c r="T1096" s="8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17.899999999999999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0.2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41.3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42346.995254629626</v>
      </c>
      <c r="T1113" s="8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0.2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41009.638981481483</v>
      </c>
      <c r="T1118" s="8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0.5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42535.119143518517</v>
      </c>
      <c r="T1128" s="8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1.7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42558.781180555554</v>
      </c>
      <c r="T1137" s="8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42327.46329861111</v>
      </c>
      <c r="T1138" s="8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0.4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0.1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41975.139189814814</v>
      </c>
      <c r="T1141" s="8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42021.797766203701</v>
      </c>
      <c r="T1144" s="8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41854.539259259254</v>
      </c>
      <c r="T1147" s="8">
        <f t="shared" si="107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8.8000000000000007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0.5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0.2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10.1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42223.894247685188</v>
      </c>
      <c r="T1153" s="8">
        <f t="shared" si="107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5.7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1)</f>
        <v>0.6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(J1155/86400)+25569+(-5/24)</f>
        <v>42143.505844907406</v>
      </c>
      <c r="T1155" s="8">
        <f t="shared" ref="T1155:T1218" si="113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0.8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0.5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3.9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0.1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41792.00613425926</v>
      </c>
      <c r="T1167" s="8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19.100000000000001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0.2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41841.473981481475</v>
      </c>
      <c r="T1174" s="8">
        <f t="shared" si="113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11.8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160.6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109.1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42409.567743055552</v>
      </c>
      <c r="T1195" s="8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269.89999999999998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42152.08048611111</v>
      </c>
      <c r="T1204" s="8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102.5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100.9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42772.567743055552</v>
      </c>
      <c r="T1208" s="8">
        <f t="shared" si="113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104.2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786.1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1)</f>
        <v>102.6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(J1219/86400)+25569+(-5/24)</f>
        <v>42535.6011574074</v>
      </c>
      <c r="T1219" s="8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172.3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159.19999999999999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42633.253622685188</v>
      </c>
      <c r="T1221" s="8">
        <f t="shared" si="119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103.8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280.39999999999998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7.1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3.9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41506.639699074069</v>
      </c>
      <c r="T1234" s="8">
        <f t="shared" si="119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2.8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14.1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41355.617164351854</v>
      </c>
      <c r="T1246" s="8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120.3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41774.391597222224</v>
      </c>
      <c r="T1247" s="8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41067.532534722217</v>
      </c>
      <c r="T1251" s="8">
        <f t="shared" si="119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200.2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137.69999999999999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202.4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40921.711006944439</v>
      </c>
      <c r="T1258" s="8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113.7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101.3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166.5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100.5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42445.614722222221</v>
      </c>
      <c r="T1271" s="8">
        <f t="shared" si="11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40933.648634259254</v>
      </c>
      <c r="T1272" s="8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110.8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1)</f>
        <v>110.7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(J1283/86400)+25569+(-5/24)</f>
        <v>41463.535138888888</v>
      </c>
      <c r="T1283" s="8">
        <f t="shared" ref="T1283:T1346" si="125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41586.266840277771</v>
      </c>
      <c r="T1284" s="8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101.7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100.5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125.1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42708.926446759258</v>
      </c>
      <c r="T1291" s="8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108.6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141.19999999999999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104.7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42458.472592592589</v>
      </c>
      <c r="T1300" s="8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102.8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130.30000000000001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42387.294895833336</v>
      </c>
      <c r="T1309" s="8">
        <f t="shared" si="125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11.4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1.1000000000000001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42393.753576388888</v>
      </c>
      <c r="T1318" s="8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9.8000000000000007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1.1000000000000001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41974.583657407406</v>
      </c>
      <c r="T1328" s="8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3.6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2.2999999999999998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22.5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1.4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10.8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49.4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70.400000000000006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42172.608090277776</v>
      </c>
      <c r="T1344" s="8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1)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(J1347/86400)+25569+(-5/24)</f>
        <v>41799.606006944443</v>
      </c>
      <c r="T1347" s="8">
        <f t="shared" ref="T1347:T1410" si="131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147.30000000000001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101.9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41963.297835648147</v>
      </c>
      <c r="T1350" s="8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104.1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101.3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130.30000000000001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122.7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41429.830555555549</v>
      </c>
      <c r="T1358" s="8">
        <f t="shared" si="131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111.7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115.8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41951.487337962964</v>
      </c>
      <c r="T1366" s="8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100.3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126.5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114.3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107.1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189.5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252.5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116.2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203.4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42568.551041666666</v>
      </c>
      <c r="T1380" s="8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42130.283287037033</v>
      </c>
      <c r="T1381" s="8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124.1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218.8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134.80000000000001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42087.594976851855</v>
      </c>
      <c r="T1392" s="8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102.4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111.9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109.7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109.2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102.6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1.7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1)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(J1411/86400)+25569+(-5/24)</f>
        <v>41944.925173611111</v>
      </c>
      <c r="T1411" s="8">
        <f t="shared" ref="T1411:T1474" si="137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4.5999999999999996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18.2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7.1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20.399999999999999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8.4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42073.852337962962</v>
      </c>
      <c r="T1431" s="8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8.1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41961.605185185188</v>
      </c>
      <c r="T1432" s="8">
        <f t="shared" si="137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0.8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42040.621539351851</v>
      </c>
      <c r="T1441" s="8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1.1000000000000001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0.9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147.69999999999999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107.9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115.1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102.4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40645.806122685179</v>
      </c>
      <c r="T1470" s="8">
        <f t="shared" si="137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1)</f>
        <v>120.5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(J1475/86400)+25569+(-5/24)</f>
        <v>40939.771284722221</v>
      </c>
      <c r="T1475" s="8">
        <f t="shared" ref="T1475:T1538" si="143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112.3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41500.519583333335</v>
      </c>
      <c r="T1476" s="8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188.7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661.6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1181.5999999999999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137.4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41136.649722222217</v>
      </c>
      <c r="T1484" s="8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2.2000000000000002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30.9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8.3000000000000007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0.8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41411.658275462956</v>
      </c>
      <c r="T1495" s="8">
        <f t="shared" si="143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107.9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277.89999999999998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103.6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40254.242002314808</v>
      </c>
      <c r="T1509" s="8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110.8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41809.176828703705</v>
      </c>
      <c r="T1512" s="8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111.8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558.79999999999995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106.5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157.19999999999999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108.7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205.4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103.4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103.5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281.60000000000002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100.7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134.80000000000001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42275.558969907404</v>
      </c>
      <c r="T1532" s="8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42221.465995370367</v>
      </c>
      <c r="T1536" s="8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1)</f>
        <v>179.9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(J1539/86400)+25569+(-5/24)</f>
        <v>42552.106793981475</v>
      </c>
      <c r="T1539" s="8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42705.710868055554</v>
      </c>
      <c r="T1541" s="8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117.9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8.6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13.5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49.2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4.7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42107.844895833332</v>
      </c>
      <c r="T1561" s="8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3.8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21.3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4.0999999999999996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41671.728530092594</v>
      </c>
      <c r="T1569" s="8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0.7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</v>
      </c>
      <c r="T1573" s="8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2.5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5.0999999999999996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41799.315925925919</v>
      </c>
      <c r="T1577" s="8">
        <f t="shared" si="149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0.6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41054.639444444438</v>
      </c>
      <c r="T1579" s="8">
        <f t="shared" si="149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40989.841736111106</v>
      </c>
      <c r="T1582" s="8">
        <f t="shared" si="149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0.1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42068.896087962959</v>
      </c>
      <c r="T1588" s="8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2.2999999999999998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41790.848981481475</v>
      </c>
      <c r="T1602" s="8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1)</f>
        <v>108.2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(J1603/86400)+25569+(-5/24)</f>
        <v>40637.884641203702</v>
      </c>
      <c r="T1603" s="8">
        <f t="shared" ref="T1603:T1666" si="155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100.2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100.7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101.3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271.89999999999998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41794.772789351853</v>
      </c>
      <c r="T1616" s="8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145.9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105.1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133.30000000000001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41875.977847222217</v>
      </c>
      <c r="T1621" s="8">
        <f t="shared" si="155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41950.086504629631</v>
      </c>
      <c r="T1624" s="8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155.30000000000001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101.2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41579.639664351846</v>
      </c>
      <c r="T1628" s="8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103.7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265.3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40750.132569444446</v>
      </c>
      <c r="T1634" s="8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103.6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169.9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41521.40902777778</v>
      </c>
      <c r="T1647" s="8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125.3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100.6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141.6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100.8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100.7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142.9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132.19999999999999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1253.8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40939.553449074076</v>
      </c>
      <c r="T1666" s="8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1)</f>
        <v>119.5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(J1667/86400)+25569+(-5/24)</f>
        <v>40564.441122685181</v>
      </c>
      <c r="T1667" s="8">
        <f t="shared" ref="T1667:T1730" si="161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160.9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126.9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40844.941423611112</v>
      </c>
      <c r="T1670" s="8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139.80000000000001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40313.722210648142</v>
      </c>
      <c r="T1672" s="8">
        <f t="shared" si="161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100.7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40973.517905092587</v>
      </c>
      <c r="T1678" s="8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111.7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102.9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0.4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31.3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33.5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42795.493148148147</v>
      </c>
      <c r="T1693" s="8">
        <f t="shared" si="161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9.3000000000000007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0.1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42804.824629629627</v>
      </c>
      <c r="T1699" s="8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26.1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42187.073344907403</v>
      </c>
      <c r="T1705" s="8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9.6999999999999993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4.9000000000000004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41841.355486111112</v>
      </c>
      <c r="T1711" s="8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0.7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42341.382962962962</v>
      </c>
      <c r="T1712" s="8">
        <f t="shared" si="161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7.9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42460.773587962962</v>
      </c>
      <c r="T1719" s="8">
        <f t="shared" si="161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0.9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0.6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10.199999999999999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33.799999999999997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42044.719641203701</v>
      </c>
      <c r="T1729" s="8">
        <f t="shared" si="161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1)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(J1731/86400)+25569+(-5/24)</f>
        <v>42470.843819444439</v>
      </c>
      <c r="T1731" s="8">
        <f t="shared" ref="T1731:T1794" si="167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42271.879432870366</v>
      </c>
      <c r="T1732" s="8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42559.605844907404</v>
      </c>
      <c r="T1737" s="8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21.3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42175.740648148145</v>
      </c>
      <c r="T1739" s="8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42171.609050925923</v>
      </c>
      <c r="T1742" s="8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108.8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42710.668634259258</v>
      </c>
      <c r="T1744" s="8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118.5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</v>
      </c>
      <c r="T1749" s="8">
        <f t="shared" si="167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123.5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260.2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59.5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41905.771296296291</v>
      </c>
      <c r="T1773" s="8">
        <f t="shared" si="167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6.3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41891.768055555549</v>
      </c>
      <c r="T1777" s="8">
        <f t="shared" si="167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13.6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36.200000000000003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39.700000000000003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42493.392476851848</v>
      </c>
      <c r="T1782" s="8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25.8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23.7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39.799999999999997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1.4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42010.466180555552</v>
      </c>
      <c r="T1792" s="8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3.6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1)</f>
        <v>1.3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(J1795/86400)+25569+(-5/24)</f>
        <v>41940.683333333327</v>
      </c>
      <c r="T1795" s="8">
        <f t="shared" ref="T1795:T1858" si="173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38.700000000000003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22.1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67.599999999999994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20.399999999999999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13.9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48.5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42017.863217592589</v>
      </c>
      <c r="T1805" s="8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35.200000000000003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10.9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0.1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49.2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42172.698344907403</v>
      </c>
      <c r="T1817" s="8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2.1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6.6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42064.876041666663</v>
      </c>
      <c r="T1822" s="8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134.9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41634.588680555556</v>
      </c>
      <c r="T1824" s="8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115.9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100.1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41626.707951388882</v>
      </c>
      <c r="T1826" s="8">
        <f t="shared" si="173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105.1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100.7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100.2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142.9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118.1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101.8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125.3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120.9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107.4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100.1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101.9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154.1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101.3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1)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(J1859/86400)+25569+(-5/24)</f>
        <v>41864.560335648144</v>
      </c>
      <c r="T1859" s="8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131.80000000000001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133.5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41655.500972222224</v>
      </c>
      <c r="T1862" s="8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8.1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42755.284421296295</v>
      </c>
      <c r="T1864" s="8">
        <f t="shared" si="17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42.9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0.1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4.9000000000000004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71.8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1.1000000000000001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41776.07644675926</v>
      </c>
      <c r="T1878" s="8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20.100000000000001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172.7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102.1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111.2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166.1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144.6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40920.696562499994</v>
      </c>
      <c r="T1896" s="8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102.5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41680.375069444439</v>
      </c>
      <c r="T1899" s="8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133.30000000000001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109.4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0.2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42.8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52.6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42113.667233796295</v>
      </c>
      <c r="T1921" s="8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1)</f>
        <v>136.80000000000001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(J1923/86400)+25569+(-5/24)</f>
        <v>41074.013229166667</v>
      </c>
      <c r="T1923" s="8">
        <f t="shared" ref="T1923:T1986" si="185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195.4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41371.439745370364</v>
      </c>
      <c r="T1930" s="8">
        <f t="shared" si="185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40911.601539351854</v>
      </c>
      <c r="T1934" s="8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41773.724201388883</v>
      </c>
      <c r="T1937" s="8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1705.3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788.1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42157.043495370366</v>
      </c>
      <c r="T1947" s="8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149.69999999999999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41688.941678240742</v>
      </c>
      <c r="T1948" s="8">
        <f t="shared" si="185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41800.21471064815</v>
      </c>
      <c r="T1951" s="8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198.5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41178.890196759261</v>
      </c>
      <c r="T1959" s="8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156.69999999999999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41871.637268518512</v>
      </c>
      <c r="T1961" s="8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1105.4000000000001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126.9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259.60000000000002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262.3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579.1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674.5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5.0999999999999996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1)</f>
        <v>3.2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(J1987/86400)+25569+(-5/24)</f>
        <v>42555.490405092591</v>
      </c>
      <c r="T1987" s="8">
        <f t="shared" ref="T1987:T2050" si="191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0.1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42413.225497685184</v>
      </c>
      <c r="T1988" s="8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42.5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42329.380057870367</v>
      </c>
      <c r="T1995" s="8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0.8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216.8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123.7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117.1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305.2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320.10000000000002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819.6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7813.8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41312.672442129631</v>
      </c>
      <c r="T2018" s="8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41736.889166666668</v>
      </c>
      <c r="T2022" s="8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161.5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585.4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201.2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133.5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42048.605543981474</v>
      </c>
      <c r="T2029" s="8">
        <f t="shared" si="191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126.2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120.4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304.2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178.7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131.69999999999999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41738.656469907401</v>
      </c>
      <c r="T2038" s="8">
        <f t="shared" si="191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300.5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136.19999999999999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248.2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41578.718784722216</v>
      </c>
      <c r="T2042" s="8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181.9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819.2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41068.880173611113</v>
      </c>
      <c r="T2047" s="8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148.30000000000001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1)</f>
        <v>120.2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(J2051/86400)+25569+(-5/24)</f>
        <v>41575.319016203699</v>
      </c>
      <c r="T2051" s="8">
        <f t="shared" ref="T2051:T2114" si="197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130.4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113.6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153.5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168.3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143.5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148.1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191.2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126.9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1678.4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543.29999999999995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131.19999999999999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288.2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114.6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41003.948553240734</v>
      </c>
      <c r="T2083" s="8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40395.506388888891</v>
      </c>
      <c r="T2090" s="8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41299.173090277771</v>
      </c>
      <c r="T2092" s="8">
        <f t="shared" si="197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120.5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40555.114328703705</v>
      </c>
      <c r="T2093" s="8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101.3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102.5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40758.525150462963</v>
      </c>
      <c r="T2097" s="8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101.7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40818.376562500001</v>
      </c>
      <c r="T2099" s="8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132.4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136.69999999999999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100.4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1)</f>
        <v>104.9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(J2115/86400)+25569+(-5/24)</f>
        <v>41870.657129629624</v>
      </c>
      <c r="T2115" s="8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147.80000000000001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100.8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100.9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0.4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40463.819849537038</v>
      </c>
      <c r="T2126" s="8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0.1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42045.297025462962</v>
      </c>
      <c r="T2129" s="8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0.2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9.6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41156.755011574074</v>
      </c>
      <c r="T2137" s="8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0.1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11.3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0.3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42520.639050925922</v>
      </c>
      <c r="T2153" s="8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0.2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2.7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28.2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6.6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40710.522847222222</v>
      </c>
      <c r="T2161" s="8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0.9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115.8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42240.644201388888</v>
      </c>
      <c r="T2163" s="8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112.3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121.6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180.9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106.1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42082.371759259258</v>
      </c>
      <c r="T2174" s="8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1)</f>
        <v>100.1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(J2179/86400)+25569+(-5/24)</f>
        <v>42502.042442129627</v>
      </c>
      <c r="T2179" s="8">
        <f t="shared" ref="T2179:T2242" si="209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107.2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524.20000000000005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489.3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42745.157141203701</v>
      </c>
      <c r="T2185" s="8">
        <f t="shared" si="20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41319.141655092586</v>
      </c>
      <c r="T2187" s="8">
        <f t="shared" si="209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109.7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537.4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132.9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542.20000000000005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41276.638483796291</v>
      </c>
      <c r="T2203" s="8">
        <f t="shared" si="209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704.2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109.6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132.9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41031.613298611112</v>
      </c>
      <c r="T2207" s="8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156.4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105.7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42194.543344907404</v>
      </c>
      <c r="T2218" s="8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101.2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243.2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108.5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157.4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1174.5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1212.0999999999999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42331.170590277776</v>
      </c>
      <c r="T2235" s="8">
        <f t="shared" si="20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153.30000000000001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270.7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1)</f>
        <v>806.4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(J2243/86400)+25569+(-5/24)</f>
        <v>42766.619212962956</v>
      </c>
      <c r="T2243" s="8">
        <f t="shared" ref="T2243:T2306" si="215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41660.500196759254</v>
      </c>
      <c r="T2247" s="8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104.5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168.8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41336.49496527778</v>
      </c>
      <c r="T2251" s="8">
        <f t="shared" si="215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272.3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112.7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326.89999999999998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154.19999999999999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320.3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42775.874016203707</v>
      </c>
      <c r="T2270" s="8">
        <f t="shared" si="215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283.10000000000002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42315.491157407407</v>
      </c>
      <c r="T2274" s="8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220.4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41965.408321759256</v>
      </c>
      <c r="T2277" s="8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42338.500775462962</v>
      </c>
      <c r="T2280" s="8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42020.598368055558</v>
      </c>
      <c r="T2281" s="8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403.6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100.9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121.4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41058.977349537039</v>
      </c>
      <c r="T2287" s="8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100.1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104.1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107.3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146.1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125.3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149.1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105.1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350.2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101.3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170.7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109.4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1)</f>
        <v>101.2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(J2307/86400)+25569+(-5/24)</f>
        <v>41834.486944444441</v>
      </c>
      <c r="T2307" s="8">
        <f t="shared" ref="T2307:T2370" si="221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106.8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41004.594131944446</v>
      </c>
      <c r="T2309" s="8">
        <f t="shared" si="221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107.9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108.7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</v>
      </c>
      <c r="T2324" s="8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42807.546840277777</v>
      </c>
      <c r="T2325" s="8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526.1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41842.708796296291</v>
      </c>
      <c r="T2329" s="8">
        <f t="shared" si="221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254.5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42139.573344907403</v>
      </c>
      <c r="T2330" s="8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144.30000000000001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102.3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520.70000000000005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110.7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41789.688472222224</v>
      </c>
      <c r="T2340" s="8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105.8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0.1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</v>
      </c>
      <c r="T2349" s="8">
        <f t="shared" si="221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0.4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0.6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0.1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0.7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42096.709907407407</v>
      </c>
      <c r="T2357" s="8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42264.411782407406</v>
      </c>
      <c r="T2359" s="8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14.7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28.6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1)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(J2371/86400)+25569+(-5/24)</f>
        <v>42380.60429398148</v>
      </c>
      <c r="T2371" s="8">
        <f t="shared" ref="T2371:T2434" si="227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42215.453981481478</v>
      </c>
      <c r="T2375" s="8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42017.634953703702</v>
      </c>
      <c r="T2376" s="8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10.9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0.4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4.4000000000000004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0.7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1.3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0.2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0.1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0.1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42399.67428240741</v>
      </c>
      <c r="T2405" s="8">
        <f t="shared" si="227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41.4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25.3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3.1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0.6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41993.529965277776</v>
      </c>
      <c r="T2421" s="8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42163.961712962962</v>
      </c>
      <c r="T2428" s="8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42412.110335648147</v>
      </c>
      <c r="T2429" s="8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1)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(J2435/86400)+25569+(-5/24)</f>
        <v>42397.691469907404</v>
      </c>
      <c r="T2435" s="8">
        <f t="shared" ref="T2435:T2498" si="233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42179.977708333332</v>
      </c>
      <c r="T2436" s="8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0.5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42252.069282407407</v>
      </c>
      <c r="T2437" s="8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42383.691122685188</v>
      </c>
      <c r="T2442" s="8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107.9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42052.458657407406</v>
      </c>
      <c r="T2444" s="8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42769.993148148147</v>
      </c>
      <c r="T2456" s="8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180.9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110.2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102.3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100.8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116.3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41173.945844907408</v>
      </c>
      <c r="T2470" s="8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113.7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103.2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135.80000000000001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40310.079340277771</v>
      </c>
      <c r="T2477" s="8">
        <f t="shared" si="233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265.7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100.1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133.69999999999999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41023.01939814815</v>
      </c>
      <c r="T2492" s="8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41022.436851851853</v>
      </c>
      <c r="T2496" s="8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41327.788101851846</v>
      </c>
      <c r="T2498" s="8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1)</f>
        <v>112.8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(J2499/86400)+25569+(-5/24)</f>
        <v>40730.670578703699</v>
      </c>
      <c r="T2499" s="8">
        <f t="shared" ref="T2499:T2562" si="239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41226.440243055556</v>
      </c>
      <c r="T2501" s="8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41053.564525462956</v>
      </c>
      <c r="T2502" s="8">
        <f t="shared" si="239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2.6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42244.568333333336</v>
      </c>
      <c r="T2503" s="8">
        <f t="shared" si="239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0.1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1.1000000000000001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0.2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42078.789027777777</v>
      </c>
      <c r="T2512" s="8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1.8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9.8000000000000007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109.5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41058.636238425919</v>
      </c>
      <c r="T2527" s="8">
        <f t="shared" si="239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104.3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110.7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40127.492037037031</v>
      </c>
      <c r="T2536" s="8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103.8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100.3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41483.240949074076</v>
      </c>
      <c r="T2543" s="8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103.6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42026.929837962962</v>
      </c>
      <c r="T2547" s="8">
        <f t="shared" si="23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41524.650219907409</v>
      </c>
      <c r="T2548" s="8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119.9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101.9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42618.417094907403</v>
      </c>
      <c r="T2550" s="8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41112.990821759253</v>
      </c>
      <c r="T2555" s="8">
        <f t="shared" si="239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107.4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42093.651689814811</v>
      </c>
      <c r="T2560" s="8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111.3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1)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(J2563/86400)+25569+(-5/24)</f>
        <v>42260.320474537039</v>
      </c>
      <c r="T2563" s="8">
        <f t="shared" ref="T2563:T2626" si="245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0.8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2.2000000000000002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41985.900393518517</v>
      </c>
      <c r="T2577" s="8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42237.814571759256</v>
      </c>
      <c r="T2580" s="8">
        <f t="shared" si="245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42139.964918981474</v>
      </c>
      <c r="T2586" s="8">
        <f t="shared" si="245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0.2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0.2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3.9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0.2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42089.636874999997</v>
      </c>
      <c r="T2595" s="8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23.6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5.7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41150.693854166668</v>
      </c>
      <c r="T2603" s="8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326.10000000000002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101.5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110.1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41726.504421296289</v>
      </c>
      <c r="T2608" s="8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141.30000000000001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171.8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169.8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105.4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143.69999999999999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145.9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42115.539212962962</v>
      </c>
      <c r="T2623" s="8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131.19999999999999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41144.213217592587</v>
      </c>
      <c r="T2626" s="8">
        <f t="shared" si="245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1)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(J2627/86400)+25569+(-5/24)</f>
        <v>42658.601944444446</v>
      </c>
      <c r="T2627" s="8">
        <f t="shared" ref="T2627:T2690" si="251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646.70000000000005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110.4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114.7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42612.448159722218</v>
      </c>
      <c r="T2636" s="8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105.7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33.6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42689.374016203707</v>
      </c>
      <c r="T2645" s="8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2.1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0.9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1.9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42327.597326388888</v>
      </c>
      <c r="T2653" s="8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0.9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0.1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42055.392662037033</v>
      </c>
      <c r="T2656" s="8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42767.480185185188</v>
      </c>
      <c r="T2658" s="8">
        <f t="shared" si="251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0.1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42551.675856481474</v>
      </c>
      <c r="T2660" s="8">
        <f t="shared" si="251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42081.861226851848</v>
      </c>
      <c r="T2661" s="8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110.7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42275.380381944444</v>
      </c>
      <c r="T2670" s="8">
        <f t="shared" si="251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42318.827499999992</v>
      </c>
      <c r="T2671" s="8">
        <f t="shared" si="251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</v>
      </c>
      <c r="T2673" s="8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33.200000000000003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27.6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7.6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50.4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41792.821099537039</v>
      </c>
      <c r="T2679" s="8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0.9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0.7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1.1000000000000001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41820.706307870372</v>
      </c>
      <c r="T2686" s="8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42027.910532407404</v>
      </c>
      <c r="T2690" s="8">
        <f t="shared" si="251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1)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(J2691/86400)+25569+(-5/24)</f>
        <v>42551.75335648148</v>
      </c>
      <c r="T2691" s="8">
        <f t="shared" ref="T2691:T2754" si="257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0.1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0.5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5.7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26.4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41870.666342592587</v>
      </c>
      <c r="T2702" s="8">
        <f t="shared" si="257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46.2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103.8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41780.536921296291</v>
      </c>
      <c r="T2713" s="8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131.4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116.4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264.60000000000002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41934.706585648142</v>
      </c>
      <c r="T2719" s="8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103.6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42655.257557870369</v>
      </c>
      <c r="T2722" s="8">
        <f t="shared" si="257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140.1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296.89999999999998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170.3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118.3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246.1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384.1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21.9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41044.439780092587</v>
      </c>
      <c r="T2749" s="8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1.1000000000000001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41078.691493055558</v>
      </c>
      <c r="T2752" s="8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41747.678726851846</v>
      </c>
      <c r="T2753" s="8">
        <f t="shared" si="257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11.5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1)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(J2755/86400)+25569+(-5/24)</f>
        <v>41117.692395833328</v>
      </c>
      <c r="T2755" s="8">
        <f t="shared" ref="T2755:T2818" si="263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41863.427673611106</v>
      </c>
      <c r="T2756" s="8">
        <f t="shared" si="263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10.5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41620.692141203697</v>
      </c>
      <c r="T2758" s="8">
        <f t="shared" si="263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0.8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1.1000000000000001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40736.459699074076</v>
      </c>
      <c r="T2768" s="8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0.9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41745.617939814816</v>
      </c>
      <c r="T2771" s="8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0.2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14.3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7.9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105.3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104.7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42550.49355324074</v>
      </c>
      <c r="T2790" s="8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101.2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110.6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104.3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100.3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127.6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141.6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1)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(J2819/86400)+25569+(-5/24)</f>
        <v>42023.42664351852</v>
      </c>
      <c r="T2819" s="8">
        <f t="shared" ref="T2819:T2882" si="269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120.3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100.4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110.7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108.3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120.3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42291.531215277777</v>
      </c>
      <c r="T2843" s="8">
        <f t="shared" si="26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41784.744155092594</v>
      </c>
      <c r="T2844" s="8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3.9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4.9000000000000004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1.8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42480.592314814814</v>
      </c>
      <c r="T2862" s="8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20.2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4.7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42672.746805555558</v>
      </c>
      <c r="T2879" s="8">
        <f t="shared" si="26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1)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(J2883/86400)+25569+(-5/24)</f>
        <v>41916.389305555553</v>
      </c>
      <c r="T2883" s="8">
        <f t="shared" ref="T2883:T2946" si="275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19.100000000000001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0.2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38.1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1.1000000000000001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9.1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4.5999999999999996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0.1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42444.669409722221</v>
      </c>
      <c r="T2909" s="8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2.8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42499.523368055554</v>
      </c>
      <c r="T2910" s="8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14.1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21.9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41863.375787037039</v>
      </c>
      <c r="T2927" s="8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130.80000000000001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102.1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102.8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100.9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133.30000000000001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101.4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102.9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20.399999999999999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1)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(J2947/86400)+25569+(-5/24)</f>
        <v>42117.931250000001</v>
      </c>
      <c r="T2947" s="8">
        <f t="shared" ref="T2947:T3010" si="281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4.3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2.2000000000000002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0.2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1.9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106.9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100.2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105.4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113.6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129.5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109.2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102.1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100.4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121.7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42654.765370370369</v>
      </c>
      <c r="T2987" s="8">
        <f t="shared" si="281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42511.153715277775</v>
      </c>
      <c r="T2990" s="8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42090.704166666663</v>
      </c>
      <c r="T2998" s="8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101.2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</v>
      </c>
      <c r="T3008" s="8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101.2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1)</f>
        <v>119.8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(J3011/86400)+25569+(-5/24)</f>
        <v>41939.361574074072</v>
      </c>
      <c r="T3011" s="8">
        <f t="shared" ref="T3011:T3074" si="287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41919.915277777771</v>
      </c>
      <c r="T3016" s="8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103.2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</v>
      </c>
      <c r="T3020" s="8">
        <f t="shared" si="287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100.6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100.9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42121.467430555553</v>
      </c>
      <c r="T3025" s="8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143.30000000000001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109.7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108.8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110.5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132.69999999999999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41975.692847222221</v>
      </c>
      <c r="T3050" s="8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42744.207696759258</v>
      </c>
      <c r="T3053" s="8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0.2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0.2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19.600000000000001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42630.714560185188</v>
      </c>
      <c r="T3065" s="8">
        <f t="shared" si="287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11.3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0.1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59.8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1)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(J3075/86400)+25569+(-5/24)</f>
        <v>42111.475694444445</v>
      </c>
      <c r="T3075" s="8">
        <f t="shared" ref="T3075:T3138" si="293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0.1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42409.362951388888</v>
      </c>
      <c r="T3076" s="8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42550.89398148148</v>
      </c>
      <c r="T3077" s="8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0.5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0.3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11.6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42246.675451388888</v>
      </c>
      <c r="T3087" s="8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0.3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0.2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5.0999999999999996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1.2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22.8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41760.700706018521</v>
      </c>
      <c r="T3095" s="8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17.2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42.4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42241.220787037033</v>
      </c>
      <c r="T3108" s="8">
        <f t="shared" si="293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19.8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42128.605914351851</v>
      </c>
      <c r="T3109" s="8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0.1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41885.386805555558</v>
      </c>
      <c r="T3113" s="8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42509.166203703702</v>
      </c>
      <c r="T3119" s="8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0.1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42435.733749999992</v>
      </c>
      <c r="T3122" s="8">
        <f t="shared" si="293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68.2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4.2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42426.809745370367</v>
      </c>
      <c r="T3128" s="8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3.8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42800.511793981474</v>
      </c>
      <c r="T3136" s="8">
        <f t="shared" si="293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1)</f>
        <v>3.3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(J3139/86400)+25569+(-5/24)</f>
        <v>42807.676724537036</v>
      </c>
      <c r="T3139" s="8">
        <f t="shared" ref="T3139:T3202" si="299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41909.761053240734</v>
      </c>
      <c r="T3149" s="8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131.19999999999999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41447.631388888891</v>
      </c>
      <c r="T3160" s="8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133.5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127.2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111.2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106.8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41766.597395833327</v>
      </c>
      <c r="T3166" s="8">
        <f t="shared" si="299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162.69999999999999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160.19999999999999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116.2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112.3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41878.670046296298</v>
      </c>
      <c r="T3175" s="8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114.2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119.8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100.9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116.3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0.1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0.4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41858.553449074076</v>
      </c>
      <c r="T3201" s="8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1)</f>
        <v>1.3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(J3203/86400)+25569+(-5/24)</f>
        <v>41861.558761574073</v>
      </c>
      <c r="T3203" s="8">
        <f t="shared" ref="T3203:T3266" si="305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46.4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</v>
      </c>
      <c r="T3211" s="8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125.8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41834.378240740734</v>
      </c>
      <c r="T3213" s="8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126.3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100.4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100.1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42206.627037037033</v>
      </c>
      <c r="T3225" s="8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102.4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104.2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107.9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109.9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41897.959791666661</v>
      </c>
      <c r="T3232" s="8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100.4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100.8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100.6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105.9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100.8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101.6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101.3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128.1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106.2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100.5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1)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(J3267/86400)+25569+(-5/24)</f>
        <v>42311.503645833327</v>
      </c>
      <c r="T3267" s="8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131.30000000000001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42136.327800925923</v>
      </c>
      <c r="T3268" s="8">
        <f t="shared" si="311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42137.187465277777</v>
      </c>
      <c r="T3271" s="8">
        <f t="shared" si="311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100.3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41931.474606481475</v>
      </c>
      <c r="T3279" s="8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114.3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42430.894201388888</v>
      </c>
      <c r="T3281" s="8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104.8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101.8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100.3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286.10000000000002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102.9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144.1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100.1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136.19999999999999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133.5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42538.527499999997</v>
      </c>
      <c r="T3303" s="8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103.4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122.3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100.1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116.1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210.8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</v>
      </c>
      <c r="T3317" s="8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100.1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106.2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42498.831296296295</v>
      </c>
      <c r="T3319" s="8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101.4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101.3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146.4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1)</f>
        <v>116.8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(J3331/86400)+25569+(-5/24)</f>
        <v>41837.114675925921</v>
      </c>
      <c r="T3331" s="8">
        <f t="shared" ref="T3331:T3394" si="317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106.3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104.6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42437.190347222218</v>
      </c>
      <c r="T3338" s="8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138.19999999999999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101.7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42062.088078703702</v>
      </c>
      <c r="T3344" s="8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119.5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100.3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126.3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106.3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101.4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113.5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42320.893425925919</v>
      </c>
      <c r="T3367" s="8">
        <f t="shared" si="317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118.7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100.3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106.6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42053.524293981478</v>
      </c>
      <c r="T3379" s="8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103.7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41937.745115740741</v>
      </c>
      <c r="T3382" s="8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102.3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116.9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41947.554259259261</v>
      </c>
      <c r="T3389" s="8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41815.566493055558</v>
      </c>
      <c r="T3392" s="8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1)</f>
        <v>105.8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(J3395/86400)+25569+(-5/24)</f>
        <v>41923.713310185187</v>
      </c>
      <c r="T3395" s="8">
        <f t="shared" ref="T3395:T3458" si="323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142.4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42140.503981481474</v>
      </c>
      <c r="T3397" s="8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41764.238298611112</v>
      </c>
      <c r="T3398" s="8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41941.543703703697</v>
      </c>
      <c r="T3400" s="8">
        <f t="shared" si="323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103.8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101.9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109.8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137.6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42544.605995370366</v>
      </c>
      <c r="T3411" s="8">
        <f t="shared" si="323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103.6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100.9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101.2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103.6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102.8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109.7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100.3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41775.854803240734</v>
      </c>
      <c r="T3435" s="8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41800.172094907401</v>
      </c>
      <c r="T3436" s="8">
        <f t="shared" si="323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42100.719525462962</v>
      </c>
      <c r="T3440" s="8">
        <f t="shared" si="323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134.69999999999999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42124.632777777777</v>
      </c>
      <c r="T3444" s="8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109.8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128.30000000000001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100.7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1)</f>
        <v>140.19999999999999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(J3459/86400)+25569+(-5/24)</f>
        <v>42016.498344907406</v>
      </c>
      <c r="T3459" s="8">
        <f t="shared" ref="T3459:T3522" si="329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41852.318888888891</v>
      </c>
      <c r="T3462" s="8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103.4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121.8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42605.55704861111</v>
      </c>
      <c r="T3470" s="8">
        <f t="shared" si="32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113.4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41841.61215277778</v>
      </c>
      <c r="T3473" s="8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102.1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112.9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42053.708587962959</v>
      </c>
      <c r="T3480" s="8">
        <f t="shared" si="32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127.9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41781.64675925926</v>
      </c>
      <c r="T3481" s="8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142.69999999999999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41989.039212962962</v>
      </c>
      <c r="T3483" s="8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138.30000000000001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105.3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106.9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41915.554502314808</v>
      </c>
      <c r="T3497" s="8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42511.53361111111</v>
      </c>
      <c r="T3499" s="8">
        <f t="shared" si="32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42419.711087962962</v>
      </c>
      <c r="T3502" s="8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100.7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107.6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103.8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100.6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118.4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102.7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41794.609189814808</v>
      </c>
      <c r="T3519" s="8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101.4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100.8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1)</f>
        <v>169.4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(J3523/86400)+25569+(-5/24)</f>
        <v>41881.153009259258</v>
      </c>
      <c r="T3523" s="8">
        <f t="shared" ref="T3523:T3586" si="335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113.7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101.6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101.2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103.2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42248.431828703702</v>
      </c>
      <c r="T3537" s="8">
        <f t="shared" si="335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153.30000000000001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41923.146018518521</v>
      </c>
      <c r="T3539" s="8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128.5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119.7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104.7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102.3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106.3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</v>
      </c>
      <c r="T3562" s="8">
        <f t="shared" si="335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42236.414918981478</v>
      </c>
      <c r="T3566" s="8">
        <f t="shared" si="335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130.6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104.8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100.5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</v>
      </c>
      <c r="T3572" s="8">
        <f t="shared" si="335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122.1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41926.734351851854</v>
      </c>
      <c r="T3576" s="8">
        <f t="shared" si="335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1)</f>
        <v>119.1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(J3587/86400)+25569+(-5/24)</f>
        <v>41964.507986111108</v>
      </c>
      <c r="T3587" s="8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100.1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127.3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100.1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170.7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130.30000000000001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42506.501041666663</v>
      </c>
      <c r="T3610" s="8">
        <f t="shared" si="341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153.30000000000001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42429.783391203702</v>
      </c>
      <c r="T3611" s="8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41789.518645833326</v>
      </c>
      <c r="T3614" s="8">
        <f t="shared" si="341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42660.923912037033</v>
      </c>
      <c r="T3621" s="8">
        <f t="shared" si="341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105.2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42545.56585648148</v>
      </c>
      <c r="T3626" s="8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102.7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35.200000000000003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42226.486446759256</v>
      </c>
      <c r="T3638" s="8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30.9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</v>
      </c>
      <c r="T3643" s="8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16.399999999999999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100.4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1)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(J3651/86400)+25569+(-5/24)</f>
        <v>41780.504560185182</v>
      </c>
      <c r="T3651" s="8">
        <f t="shared" ref="T3651:T3714" si="347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116.3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42737.701805555553</v>
      </c>
      <c r="T3658" s="8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110.8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</v>
      </c>
      <c r="T3659" s="8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109.4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115.2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103.2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42173.761793981474</v>
      </c>
      <c r="T3669" s="8">
        <f t="shared" si="347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100.9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128.80000000000001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41802.365949074076</v>
      </c>
      <c r="T3679" s="8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112.8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42627.245763888888</v>
      </c>
      <c r="T3682" s="8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110.9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139.1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109.2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</v>
      </c>
      <c r="T3692" s="8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109.2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136.30000000000001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103.5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41809.933865740742</v>
      </c>
      <c r="T3710" s="8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108.3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141.19999999999999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153.69999999999999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42133.963738425919</v>
      </c>
      <c r="T3714" s="8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1)</f>
        <v>101.5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(J3715/86400)+25569+(-5/24)</f>
        <v>42505.529699074068</v>
      </c>
      <c r="T3715" s="8">
        <f t="shared" ref="T3715:T3778" si="353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102.4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42118.347997685181</v>
      </c>
      <c r="T3716" s="8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102.6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155.80000000000001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100.8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41943.544699074067</v>
      </c>
      <c r="T3725" s="8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42465.283101851848</v>
      </c>
      <c r="T3726" s="8">
        <f t="shared" si="353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42461.932534722218</v>
      </c>
      <c r="T3728" s="8">
        <f t="shared" si="353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100.8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9.3000000000000007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11.3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28.5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20.100000000000001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41831.489606481475</v>
      </c>
      <c r="T3747" s="8">
        <f t="shared" si="353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2.4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41747.263171296298</v>
      </c>
      <c r="T3760" s="8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113.5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102.7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116.8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107.7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42655.796840277777</v>
      </c>
      <c r="T3775" s="8">
        <f t="shared" si="353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100.3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1)</f>
        <v>143.19999999999999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(J3779/86400)+25569+(-5/24)</f>
        <v>41886.903020833335</v>
      </c>
      <c r="T3779" s="8">
        <f t="shared" ref="T3779:T3842" si="359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109.7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101.8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42546.653900462959</v>
      </c>
      <c r="T3784" s="8">
        <f t="shared" si="35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150.80000000000001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100.3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59.7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89.7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1.5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41831.514444444438</v>
      </c>
      <c r="T3800" s="8">
        <f t="shared" si="359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19.7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0.1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101.3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109.6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107.3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143.30000000000001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119.2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152.69999999999999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104.7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41963.664027777777</v>
      </c>
      <c r="T3835" s="8">
        <f t="shared" si="35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101.3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42154.934305555558</v>
      </c>
      <c r="T3841" s="8">
        <f t="shared" si="359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1)</f>
        <v>8.6999999999999993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(J3843/86400)+25569+(-5/24)</f>
        <v>41780.57739583333</v>
      </c>
      <c r="T3843" s="8">
        <f t="shared" ref="T3843:T3906" si="365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42248.418680555558</v>
      </c>
      <c r="T3847" s="8">
        <f t="shared" si="365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16.2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16.399999999999999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34.1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16.3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42128.222731481474</v>
      </c>
      <c r="T3860" s="8">
        <f t="shared" si="365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17.7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41833.452662037038</v>
      </c>
      <c r="T3862" s="8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0.6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12.6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41865.45144675926</v>
      </c>
      <c r="T3870" s="8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41792.963865740741</v>
      </c>
      <c r="T3872" s="8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2.7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52.8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0.1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13.1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1.8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1.5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41867.443946759253</v>
      </c>
      <c r="T3894" s="8">
        <f t="shared" si="365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21.6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3.5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32.6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1.3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41843.566678240742</v>
      </c>
      <c r="T3901" s="8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42317.618043981478</v>
      </c>
      <c r="T3903" s="8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1)</f>
        <v>11.5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(J3907/86400)+25569+(-5/24)</f>
        <v>42124.415543981479</v>
      </c>
      <c r="T3907" s="8">
        <f t="shared" ref="T3907:T3970" si="371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8.6999999999999993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3.1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36.4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42114.610601851855</v>
      </c>
      <c r="T3916" s="8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15.3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2.2999999999999998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42221.448449074072</v>
      </c>
      <c r="T3937" s="8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42151.697384259256</v>
      </c>
      <c r="T3940" s="8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3.4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41829.117164351854</v>
      </c>
      <c r="T3950" s="8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15.8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24.3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42513.76798611111</v>
      </c>
      <c r="T3959" s="8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32.1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41816.742037037031</v>
      </c>
      <c r="T3960" s="8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14.3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1)</f>
        <v>7.5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(J3971/86400)+25569+(-5/24)</f>
        <v>42601.646365740737</v>
      </c>
      <c r="T3971" s="8">
        <f t="shared" ref="T3971:T4034" si="377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0.1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42447.655219907407</v>
      </c>
      <c r="T3972" s="8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47.7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4.0999999999999996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41920.75513888889</v>
      </c>
      <c r="T3986" s="8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32.1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9.8000000000000007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37.799999999999997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16.600000000000001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41950.058611111112</v>
      </c>
      <c r="T3998" s="8">
        <f t="shared" si="377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37.799999999999997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3.9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24.2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42174.572488425925</v>
      </c>
      <c r="T4017" s="8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1.1000000000000001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8.6999999999999993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69.599999999999994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41990.375775462962</v>
      </c>
      <c r="T4024" s="8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42408.791238425925</v>
      </c>
      <c r="T4025" s="8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1.3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7.2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28.1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42321.816782407404</v>
      </c>
      <c r="T4031" s="8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1)</f>
        <v>25.7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(J4035/86400)+25569+(-5/24)</f>
        <v>42614.06046296296</v>
      </c>
      <c r="T4035" s="8">
        <f t="shared" ref="T4035:T4098" si="383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1.5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41903.674618055556</v>
      </c>
      <c r="T4037" s="8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47.1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41804.728750000002</v>
      </c>
      <c r="T4038" s="8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42496.862442129626</v>
      </c>
      <c r="T4039" s="8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41869.590393518512</v>
      </c>
      <c r="T4040" s="8">
        <f t="shared" si="383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31.3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8.1999999999999993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17.7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0.1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0.1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41761.601817129624</v>
      </c>
      <c r="T4053" s="8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17.600000000000001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42534.724988425922</v>
      </c>
      <c r="T4058" s="8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2.9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2.5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19.3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0.7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0.2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1.1000000000000001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42078.136874999997</v>
      </c>
      <c r="T4075" s="8">
        <f t="shared" si="383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41905.587372685179</v>
      </c>
      <c r="T4078" s="8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0.2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12.8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1)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(J4099/86400)+25569+(-5/24)</f>
        <v>42344.616168981483</v>
      </c>
      <c r="T4099" s="8">
        <f t="shared" ref="T4099:T4115" si="389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1.1000000000000001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21.4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2.1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42766.823344907403</v>
      </c>
      <c r="T4110" s="8">
        <f t="shared" si="38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28.7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42512.418414351851</v>
      </c>
      <c r="T4112" s="8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R4115" xr:uid="{B490DDE8-E232-4970-A4A1-9859AFDCE285}"/>
  <conditionalFormatting sqref="F1:F1048576">
    <cfRule type="cellIs" dxfId="3" priority="6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Based on Category</vt:lpstr>
      <vt:lpstr>Sub-Category</vt:lpstr>
      <vt:lpstr>By Month &amp; Year </vt:lpstr>
      <vt:lpstr>Bonus</vt:lpstr>
      <vt:lpstr>Sheet1</vt:lpstr>
      <vt:lpstr>Rawdata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prasanna jaiswal</cp:lastModifiedBy>
  <dcterms:created xsi:type="dcterms:W3CDTF">2017-04-20T15:17:24Z</dcterms:created>
  <dcterms:modified xsi:type="dcterms:W3CDTF">2018-10-26T02:25:48Z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1cd9a819-2fa6-428e-8710-8d7a34b25eb6</vt:lpwstr>
  </property>
</Properties>
</file>