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8BA276E-A58E-4C8F-956E-2076CB258D80}" xr6:coauthVersionLast="47" xr6:coauthVersionMax="47" xr10:uidLastSave="{00000000-0000-0000-0000-000000000000}"/>
  <bookViews>
    <workbookView xWindow="-120" yWindow="-120" windowWidth="24240" windowHeight="13020" xr2:uid="{304CE6B2-0204-41BD-92C9-0C5B5BFBF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G24" i="1"/>
  <c r="G23" i="1"/>
  <c r="G22" i="1"/>
  <c r="G21" i="1"/>
  <c r="G20" i="1"/>
  <c r="C16" i="1"/>
  <c r="C18" i="1"/>
  <c r="C17" i="1"/>
  <c r="L3" i="1"/>
  <c r="L4" i="1"/>
  <c r="L5" i="1"/>
  <c r="L2" i="1"/>
  <c r="K3" i="1"/>
  <c r="K4" i="1"/>
  <c r="K5" i="1"/>
  <c r="K2" i="1"/>
  <c r="J3" i="1"/>
  <c r="M3" i="1" s="1"/>
  <c r="J4" i="1"/>
  <c r="M4" i="1" s="1"/>
  <c r="J5" i="1"/>
  <c r="M5" i="1" s="1"/>
  <c r="J2" i="1"/>
  <c r="M2" i="1" s="1"/>
  <c r="O4" i="1" l="1"/>
  <c r="N4" i="1"/>
  <c r="O2" i="1"/>
  <c r="N2" i="1"/>
  <c r="O3" i="1"/>
  <c r="N3" i="1"/>
  <c r="O5" i="1"/>
  <c r="N5" i="1"/>
</calcChain>
</file>

<file path=xl/sharedStrings.xml><?xml version="1.0" encoding="utf-8"?>
<sst xmlns="http://schemas.openxmlformats.org/spreadsheetml/2006/main" count="45" uniqueCount="39">
  <si>
    <t>S.no</t>
  </si>
  <si>
    <t>Name Of students</t>
  </si>
  <si>
    <t>Rahul</t>
  </si>
  <si>
    <t>Aman</t>
  </si>
  <si>
    <t>Aditya</t>
  </si>
  <si>
    <t>Karan</t>
  </si>
  <si>
    <t xml:space="preserve">Hindi </t>
  </si>
  <si>
    <t>Science</t>
  </si>
  <si>
    <t>Sst</t>
  </si>
  <si>
    <t>English</t>
  </si>
  <si>
    <t>Maths</t>
  </si>
  <si>
    <t>Total</t>
  </si>
  <si>
    <t>Max</t>
  </si>
  <si>
    <t>Min</t>
  </si>
  <si>
    <t>Percentage</t>
  </si>
  <si>
    <t>Grade</t>
  </si>
  <si>
    <t>Result</t>
  </si>
  <si>
    <t>ABC School</t>
  </si>
  <si>
    <t>Roll NO.</t>
  </si>
  <si>
    <t>Student name</t>
  </si>
  <si>
    <t xml:space="preserve">Father name </t>
  </si>
  <si>
    <t xml:space="preserve">Mother name </t>
  </si>
  <si>
    <t>Father Name</t>
  </si>
  <si>
    <t>Mother Name</t>
  </si>
  <si>
    <t>Raj</t>
  </si>
  <si>
    <t>Ranbir</t>
  </si>
  <si>
    <t>Akshay</t>
  </si>
  <si>
    <t>Amitab</t>
  </si>
  <si>
    <t>Rekha</t>
  </si>
  <si>
    <t xml:space="preserve">Rani </t>
  </si>
  <si>
    <t>Monjulika</t>
  </si>
  <si>
    <t>Kanchna</t>
  </si>
  <si>
    <t>Subject</t>
  </si>
  <si>
    <t>Total Marks</t>
  </si>
  <si>
    <t>Passing Marks</t>
  </si>
  <si>
    <t>Obtained Marks</t>
  </si>
  <si>
    <t xml:space="preserve">Science </t>
  </si>
  <si>
    <t xml:space="preserve">Sst </t>
  </si>
  <si>
    <t xml:space="preserve">English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</si>
</sst>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Algerian"/>
      <family val="5"/>
    </font>
    <font>
      <sz val="12"/>
      <color theme="1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1" xfId="0" applyFill="1" applyBorder="1"/>
    <xf numFmtId="0" fontId="2" fillId="12" borderId="1" xfId="0" applyFont="1" applyFill="1" applyBorder="1"/>
    <xf numFmtId="0" fontId="0" fillId="1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B1F6-D12E-43A6-A818-DD297C47BCEE}">
  <dimension ref="A1:O32"/>
  <sheetViews>
    <sheetView tabSelected="1" topLeftCell="A5" zoomScale="115" zoomScaleNormal="115" workbookViewId="0">
      <selection activeCell="O12" sqref="O12"/>
    </sheetView>
  </sheetViews>
  <sheetFormatPr defaultRowHeight="15" x14ac:dyDescent="0.25"/>
  <cols>
    <col min="1" max="1" width="4.85546875" bestFit="1" customWidth="1"/>
    <col min="2" max="2" width="17.28515625" bestFit="1" customWidth="1"/>
    <col min="3" max="4" width="17.28515625" customWidth="1"/>
    <col min="5" max="5" width="11.140625" bestFit="1" customWidth="1"/>
    <col min="6" max="6" width="13.42578125" bestFit="1" customWidth="1"/>
    <col min="7" max="7" width="15.140625" bestFit="1" customWidth="1"/>
    <col min="8" max="8" width="7.28515625" bestFit="1" customWidth="1"/>
    <col min="9" max="9" width="6.42578125" bestFit="1" customWidth="1"/>
    <col min="10" max="10" width="5.42578125" bestFit="1" customWidth="1"/>
    <col min="11" max="11" width="4.7109375" bestFit="1" customWidth="1"/>
    <col min="12" max="12" width="4.42578125" bestFit="1" customWidth="1"/>
    <col min="13" max="13" width="11" bestFit="1" customWidth="1"/>
    <col min="14" max="14" width="6.28515625" bestFit="1" customWidth="1"/>
  </cols>
  <sheetData>
    <row r="1" spans="1:15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 x14ac:dyDescent="0.25">
      <c r="A2" s="2">
        <v>1</v>
      </c>
      <c r="B2" s="3" t="s">
        <v>2</v>
      </c>
      <c r="C2" s="3" t="s">
        <v>24</v>
      </c>
      <c r="D2" s="3" t="s">
        <v>28</v>
      </c>
      <c r="E2" s="4">
        <v>52</v>
      </c>
      <c r="F2" s="4">
        <v>45</v>
      </c>
      <c r="G2" s="4">
        <v>52</v>
      </c>
      <c r="H2" s="4">
        <v>79</v>
      </c>
      <c r="I2" s="4">
        <v>38</v>
      </c>
      <c r="J2" s="5">
        <f>SUM(E2:I2)</f>
        <v>266</v>
      </c>
      <c r="K2" s="6">
        <f>MAX(E2:I2)</f>
        <v>79</v>
      </c>
      <c r="L2" s="7">
        <f>MIN(E2:I2)</f>
        <v>38</v>
      </c>
      <c r="M2" s="8">
        <f>J2/5</f>
        <v>53.2</v>
      </c>
      <c r="N2" s="9" t="str">
        <f>IF(M2&gt;=90,"A",IF(M2&gt;=80,"B",IF(M2&gt;=70,"C",IF(M2&gt;=60,"D",IF(M2&gt;=50,"E",)))))</f>
        <v>E</v>
      </c>
      <c r="O2" s="10" t="str">
        <f>IF(M2&gt;=33,"Pass",IF(M2&lt;33,"Fail"))</f>
        <v>Pass</v>
      </c>
    </row>
    <row r="3" spans="1:15" x14ac:dyDescent="0.25">
      <c r="A3" s="2">
        <v>2</v>
      </c>
      <c r="B3" s="3" t="s">
        <v>3</v>
      </c>
      <c r="C3" s="3" t="s">
        <v>25</v>
      </c>
      <c r="D3" s="3" t="s">
        <v>29</v>
      </c>
      <c r="E3" s="4">
        <v>52</v>
      </c>
      <c r="F3" s="4">
        <v>60</v>
      </c>
      <c r="G3" s="4">
        <v>78</v>
      </c>
      <c r="H3" s="4">
        <v>71</v>
      </c>
      <c r="I3" s="4">
        <v>73</v>
      </c>
      <c r="J3" s="5">
        <f t="shared" ref="J3:J5" si="0">SUM(E3:I3)</f>
        <v>334</v>
      </c>
      <c r="K3" s="6">
        <f t="shared" ref="K3:K5" si="1">MAX(E3:I3)</f>
        <v>78</v>
      </c>
      <c r="L3" s="7">
        <f t="shared" ref="L3:L5" si="2">MIN(E3:I3)</f>
        <v>52</v>
      </c>
      <c r="M3" s="8">
        <f t="shared" ref="M3:M5" si="3">J3/5</f>
        <v>66.8</v>
      </c>
      <c r="N3" s="9" t="str">
        <f t="shared" ref="N3:N5" si="4">IF(M3&gt;=90,"A",IF(M3&gt;=80,"B",IF(M3&gt;=70,"C",IF(M3&gt;=60,"D",IF(M3&gt;=50,"E",)))))</f>
        <v>D</v>
      </c>
      <c r="O3" s="10" t="str">
        <f t="shared" ref="O3:O5" si="5">IF(M3&gt;=33,"Pass",IF(M3&lt;33,"Fail"))</f>
        <v>Pass</v>
      </c>
    </row>
    <row r="4" spans="1:15" x14ac:dyDescent="0.25">
      <c r="A4" s="2">
        <v>3</v>
      </c>
      <c r="B4" s="3" t="s">
        <v>4</v>
      </c>
      <c r="C4" s="3" t="s">
        <v>26</v>
      </c>
      <c r="D4" s="3" t="s">
        <v>30</v>
      </c>
      <c r="E4" s="4">
        <v>76</v>
      </c>
      <c r="F4" s="4">
        <v>75</v>
      </c>
      <c r="G4" s="4">
        <v>86</v>
      </c>
      <c r="H4" s="4">
        <v>69</v>
      </c>
      <c r="I4" s="4">
        <v>46</v>
      </c>
      <c r="J4" s="5">
        <f t="shared" si="0"/>
        <v>352</v>
      </c>
      <c r="K4" s="6">
        <f t="shared" si="1"/>
        <v>86</v>
      </c>
      <c r="L4" s="7">
        <f t="shared" si="2"/>
        <v>46</v>
      </c>
      <c r="M4" s="8">
        <f t="shared" si="3"/>
        <v>70.400000000000006</v>
      </c>
      <c r="N4" s="9" t="str">
        <f t="shared" si="4"/>
        <v>C</v>
      </c>
      <c r="O4" s="10" t="str">
        <f t="shared" si="5"/>
        <v>Pass</v>
      </c>
    </row>
    <row r="5" spans="1:15" x14ac:dyDescent="0.25">
      <c r="A5" s="2">
        <v>4</v>
      </c>
      <c r="B5" s="3" t="s">
        <v>5</v>
      </c>
      <c r="C5" s="3" t="s">
        <v>27</v>
      </c>
      <c r="D5" s="3" t="s">
        <v>31</v>
      </c>
      <c r="E5" s="4">
        <v>80</v>
      </c>
      <c r="F5" s="4">
        <v>58</v>
      </c>
      <c r="G5" s="4">
        <v>57</v>
      </c>
      <c r="H5" s="4">
        <v>33</v>
      </c>
      <c r="I5" s="4">
        <v>51</v>
      </c>
      <c r="J5" s="5">
        <f t="shared" si="0"/>
        <v>279</v>
      </c>
      <c r="K5" s="6">
        <f t="shared" si="1"/>
        <v>80</v>
      </c>
      <c r="L5" s="7">
        <f t="shared" si="2"/>
        <v>33</v>
      </c>
      <c r="M5" s="8">
        <f t="shared" si="3"/>
        <v>55.8</v>
      </c>
      <c r="N5" s="9" t="str">
        <f t="shared" si="4"/>
        <v>E</v>
      </c>
      <c r="O5" s="10" t="str">
        <f t="shared" si="5"/>
        <v>Pass</v>
      </c>
    </row>
    <row r="7" spans="1:1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5" x14ac:dyDescent="0.25">
      <c r="A8" s="11"/>
      <c r="B8" s="11"/>
      <c r="C8" s="11"/>
      <c r="D8" s="11"/>
      <c r="E8" s="11"/>
      <c r="F8" s="12" t="s">
        <v>17</v>
      </c>
      <c r="G8" s="13"/>
      <c r="H8" s="13"/>
      <c r="I8" s="13"/>
      <c r="J8" s="13"/>
      <c r="K8" s="13"/>
      <c r="L8" s="13"/>
      <c r="M8" s="13"/>
    </row>
    <row r="9" spans="1:15" x14ac:dyDescent="0.25">
      <c r="A9" s="11"/>
      <c r="B9" s="11"/>
      <c r="C9" s="11"/>
      <c r="D9" s="11"/>
      <c r="E9" s="11"/>
      <c r="F9" s="13"/>
      <c r="G9" s="13"/>
      <c r="H9" s="13"/>
      <c r="I9" s="13"/>
      <c r="J9" s="13"/>
      <c r="K9" s="13"/>
      <c r="L9" s="13"/>
      <c r="M9" s="13"/>
    </row>
    <row r="10" spans="1:15" x14ac:dyDescent="0.25">
      <c r="A10" s="11"/>
      <c r="B10" s="11"/>
      <c r="C10" s="11"/>
      <c r="D10" s="11"/>
      <c r="E10" s="11"/>
      <c r="F10" s="13"/>
      <c r="G10" s="13"/>
      <c r="H10" s="13"/>
      <c r="I10" s="13"/>
      <c r="J10" s="13"/>
      <c r="K10" s="13"/>
      <c r="L10" s="13"/>
      <c r="M10" s="13"/>
    </row>
    <row r="11" spans="1:15" x14ac:dyDescent="0.25">
      <c r="A11" s="11"/>
      <c r="B11" s="11"/>
      <c r="C11" s="11"/>
      <c r="D11" s="11"/>
      <c r="E11" s="11"/>
      <c r="F11" s="13"/>
      <c r="G11" s="13"/>
      <c r="H11" s="13"/>
      <c r="I11" s="13"/>
      <c r="J11" s="13"/>
      <c r="K11" s="13"/>
      <c r="L11" s="13"/>
      <c r="M11" s="13"/>
    </row>
    <row r="12" spans="1:15" x14ac:dyDescent="0.25">
      <c r="A12" s="11"/>
      <c r="B12" s="11"/>
      <c r="C12" s="11"/>
      <c r="D12" s="11"/>
      <c r="E12" s="11"/>
      <c r="F12" s="13"/>
      <c r="G12" s="13"/>
      <c r="H12" s="13"/>
      <c r="I12" s="13"/>
      <c r="J12" s="13"/>
      <c r="K12" s="13"/>
      <c r="L12" s="13"/>
      <c r="M12" s="13"/>
    </row>
    <row r="13" spans="1:15" x14ac:dyDescent="0.25">
      <c r="A13" s="11"/>
      <c r="B13" s="11"/>
      <c r="C13" s="11"/>
      <c r="D13" s="11"/>
      <c r="E13" s="11"/>
      <c r="F13" s="13"/>
      <c r="G13" s="13"/>
      <c r="H13" s="13"/>
      <c r="I13" s="13"/>
      <c r="J13" s="13"/>
      <c r="K13" s="13"/>
      <c r="L13" s="13"/>
      <c r="M13" s="13"/>
    </row>
    <row r="14" spans="1:1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5" x14ac:dyDescent="0.25">
      <c r="A15" s="11"/>
      <c r="B15" s="14" t="s">
        <v>18</v>
      </c>
      <c r="C15" s="14">
        <v>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5" x14ac:dyDescent="0.25">
      <c r="A16" s="11"/>
      <c r="B16" s="14" t="s">
        <v>19</v>
      </c>
      <c r="C16" s="14" t="str">
        <f>VLOOKUP(C15,A1:O5,2,FALSE)</f>
        <v>Rahul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11"/>
      <c r="B17" s="14" t="s">
        <v>20</v>
      </c>
      <c r="C17" s="14" t="str">
        <f>VLOOKUP(C15,A1:O5,3,FALSE)</f>
        <v>Raj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11"/>
      <c r="B18" s="14" t="s">
        <v>21</v>
      </c>
      <c r="C18" s="14" t="str">
        <f>VLOOKUP(C15,A1:O5,4,FALSE)</f>
        <v>Rekha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5.75" x14ac:dyDescent="0.25">
      <c r="A19" s="11"/>
      <c r="B19" s="11"/>
      <c r="C19" s="11"/>
      <c r="D19" s="15" t="s">
        <v>32</v>
      </c>
      <c r="E19" s="15" t="s">
        <v>33</v>
      </c>
      <c r="F19" s="15" t="s">
        <v>34</v>
      </c>
      <c r="G19" s="15" t="s">
        <v>35</v>
      </c>
      <c r="H19" s="11"/>
      <c r="I19" s="11"/>
      <c r="J19" s="11"/>
      <c r="K19" s="11"/>
      <c r="L19" s="11"/>
      <c r="M19" s="11"/>
    </row>
    <row r="20" spans="1:13" x14ac:dyDescent="0.25">
      <c r="A20" s="11"/>
      <c r="B20" s="11"/>
      <c r="C20" s="11"/>
      <c r="D20" s="14" t="s">
        <v>6</v>
      </c>
      <c r="E20" s="14">
        <v>100</v>
      </c>
      <c r="F20" s="14">
        <v>33</v>
      </c>
      <c r="G20" s="14">
        <f>VLOOKUP(C15,A1:O5,5,FALSE)</f>
        <v>52</v>
      </c>
      <c r="H20" s="11"/>
      <c r="I20" s="11"/>
      <c r="J20" s="11"/>
      <c r="K20" s="11"/>
      <c r="L20" s="11"/>
      <c r="M20" s="11"/>
    </row>
    <row r="21" spans="1:13" x14ac:dyDescent="0.25">
      <c r="A21" s="11"/>
      <c r="B21" s="11"/>
      <c r="C21" s="11"/>
      <c r="D21" s="14" t="s">
        <v>36</v>
      </c>
      <c r="E21" s="14">
        <v>100</v>
      </c>
      <c r="F21" s="14">
        <v>33</v>
      </c>
      <c r="G21" s="14">
        <f>VLOOKUP(C15,A1:O5,6,FALSE)</f>
        <v>45</v>
      </c>
      <c r="H21" s="11"/>
      <c r="I21" s="11"/>
      <c r="J21" s="11"/>
      <c r="K21" s="11"/>
      <c r="L21" s="11"/>
      <c r="M21" s="11"/>
    </row>
    <row r="22" spans="1:13" x14ac:dyDescent="0.25">
      <c r="A22" s="11"/>
      <c r="B22" s="11"/>
      <c r="C22" s="11"/>
      <c r="D22" s="14" t="s">
        <v>37</v>
      </c>
      <c r="E22" s="14">
        <v>100</v>
      </c>
      <c r="F22" s="14">
        <v>33</v>
      </c>
      <c r="G22" s="14">
        <f>VLOOKUP(C15,A1:O5,7,FALSE)</f>
        <v>52</v>
      </c>
      <c r="H22" s="11"/>
      <c r="I22" s="11"/>
      <c r="J22" s="11"/>
      <c r="K22" s="11"/>
      <c r="L22" s="11"/>
      <c r="M22" s="11"/>
    </row>
    <row r="23" spans="1:13" x14ac:dyDescent="0.25">
      <c r="A23" s="11"/>
      <c r="B23" s="11"/>
      <c r="C23" s="11"/>
      <c r="D23" s="14" t="s">
        <v>38</v>
      </c>
      <c r="E23" s="14">
        <v>100</v>
      </c>
      <c r="F23" s="14">
        <v>33</v>
      </c>
      <c r="G23" s="14">
        <f>VLOOKUP(C15,A1:O5,8,FALSE)</f>
        <v>79</v>
      </c>
      <c r="H23" s="11"/>
      <c r="I23" s="11"/>
      <c r="J23" s="11"/>
      <c r="K23" s="11"/>
      <c r="L23" s="11"/>
      <c r="M23" s="11"/>
    </row>
    <row r="24" spans="1:13" x14ac:dyDescent="0.25">
      <c r="A24" s="11"/>
      <c r="B24" s="11"/>
      <c r="C24" s="11"/>
      <c r="D24" s="16" t="s">
        <v>10</v>
      </c>
      <c r="E24" s="14">
        <v>100</v>
      </c>
      <c r="F24" s="14">
        <v>33</v>
      </c>
      <c r="G24" s="14">
        <f>VLOOKUP(C15,A1:O5,9,FALSE)</f>
        <v>38</v>
      </c>
      <c r="H24" s="11"/>
      <c r="I24" s="11"/>
      <c r="J24" s="11"/>
      <c r="K24" s="11"/>
      <c r="L24" s="11"/>
      <c r="M24" s="11"/>
    </row>
    <row r="25" spans="1:13" x14ac:dyDescent="0.25">
      <c r="A25" s="11"/>
      <c r="B25" s="11"/>
      <c r="C25" s="14" t="s">
        <v>33</v>
      </c>
      <c r="D25" s="14">
        <v>500</v>
      </c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25">
      <c r="A26" s="11"/>
      <c r="B26" s="11"/>
      <c r="C26" s="14" t="s">
        <v>35</v>
      </c>
      <c r="D26" s="14">
        <f>VLOOKUP(C15,A1:O5,10,FALSE)</f>
        <v>266</v>
      </c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A27" s="11"/>
      <c r="B27" s="11"/>
      <c r="C27" s="14" t="s">
        <v>14</v>
      </c>
      <c r="D27" s="14">
        <f>VLOOKUP(C15,A1:O5,13,FALSE)</f>
        <v>53.2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25">
      <c r="A28" s="11"/>
      <c r="B28" s="11"/>
      <c r="C28" s="14" t="s">
        <v>16</v>
      </c>
      <c r="D28" s="14" t="str">
        <f>VLOOKUP(C15,A1:O5,15,FALSE)</f>
        <v>Pass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13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</sheetData>
  <mergeCells count="1">
    <mergeCell ref="F8:M13"/>
  </mergeCells>
  <dataValidations count="1">
    <dataValidation type="list" allowBlank="1" showInputMessage="1" showErrorMessage="1" sqref="C15" xr:uid="{0D6DED0B-4C2B-4673-B2F6-5E7A14160D91}">
      <formula1>$A$2:$A$5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Dell</dc:creator>
  <cp:lastModifiedBy>Dell Dell</cp:lastModifiedBy>
  <dcterms:created xsi:type="dcterms:W3CDTF">2024-06-03T11:37:35Z</dcterms:created>
  <dcterms:modified xsi:type="dcterms:W3CDTF">2024-06-10T12:23:46Z</dcterms:modified>
</cp:coreProperties>
</file>