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sa Mayanti Putri Simarmata\TUGAS AKHIR\"/>
    </mc:Choice>
  </mc:AlternateContent>
  <xr:revisionPtr revIDLastSave="0" documentId="13_ncr:1_{EB2A1F4F-DD46-448B-AEAD-55A4F7038BD6}" xr6:coauthVersionLast="47" xr6:coauthVersionMax="47" xr10:uidLastSave="{00000000-0000-0000-0000-000000000000}"/>
  <bookViews>
    <workbookView xWindow="-110" yWindow="-110" windowWidth="19420" windowHeight="10300" xr2:uid="{FEC7B353-F8BE-43BA-9CAD-0CBD4AA29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0" i="1" l="1"/>
  <c r="AJ70" i="1"/>
  <c r="AI70" i="1"/>
  <c r="AM70" i="1" s="1"/>
  <c r="P70" i="1"/>
  <c r="O70" i="1"/>
  <c r="N70" i="1"/>
  <c r="R70" i="1" s="1"/>
  <c r="AL69" i="1"/>
  <c r="AK69" i="1"/>
  <c r="AJ69" i="1"/>
  <c r="AM69" i="1" s="1"/>
  <c r="AI69" i="1"/>
  <c r="R69" i="1"/>
  <c r="P69" i="1"/>
  <c r="O69" i="1"/>
  <c r="Q69" i="1" s="1"/>
  <c r="N69" i="1"/>
  <c r="AK68" i="1"/>
  <c r="AJ68" i="1"/>
  <c r="AM68" i="1" s="1"/>
  <c r="AI68" i="1"/>
  <c r="P68" i="1"/>
  <c r="O68" i="1"/>
  <c r="R68" i="1" s="1"/>
  <c r="N68" i="1"/>
  <c r="AK67" i="1"/>
  <c r="AJ67" i="1"/>
  <c r="AI67" i="1"/>
  <c r="AM67" i="1" s="1"/>
  <c r="R67" i="1"/>
  <c r="P67" i="1"/>
  <c r="O67" i="1"/>
  <c r="N67" i="1"/>
  <c r="Q67" i="1" s="1"/>
  <c r="AK66" i="1"/>
  <c r="AJ66" i="1"/>
  <c r="AI66" i="1"/>
  <c r="AM66" i="1" s="1"/>
  <c r="P66" i="1"/>
  <c r="R66" i="1" s="1"/>
  <c r="O66" i="1"/>
  <c r="Q66" i="1" s="1"/>
  <c r="N66" i="1"/>
  <c r="AL65" i="1"/>
  <c r="AK65" i="1"/>
  <c r="AJ65" i="1"/>
  <c r="AI65" i="1"/>
  <c r="AM65" i="1" s="1"/>
  <c r="P65" i="1"/>
  <c r="O65" i="1"/>
  <c r="N65" i="1"/>
  <c r="R65" i="1" s="1"/>
  <c r="AK64" i="1"/>
  <c r="AJ64" i="1"/>
  <c r="AI64" i="1"/>
  <c r="AM64" i="1" s="1"/>
  <c r="P64" i="1"/>
  <c r="O64" i="1"/>
  <c r="N64" i="1"/>
  <c r="R64" i="1" s="1"/>
  <c r="AL63" i="1"/>
  <c r="AK63" i="1"/>
  <c r="AM63" i="1" s="1"/>
  <c r="AJ63" i="1"/>
  <c r="AI63" i="1"/>
  <c r="R63" i="1"/>
  <c r="Q63" i="1"/>
  <c r="P63" i="1"/>
  <c r="O63" i="1"/>
  <c r="N63" i="1"/>
  <c r="AK62" i="1"/>
  <c r="AJ62" i="1"/>
  <c r="AM62" i="1" s="1"/>
  <c r="AI62" i="1"/>
  <c r="P62" i="1"/>
  <c r="O62" i="1"/>
  <c r="N62" i="1"/>
  <c r="R62" i="1" s="1"/>
  <c r="AK61" i="1"/>
  <c r="AJ61" i="1"/>
  <c r="AI61" i="1"/>
  <c r="AM61" i="1" s="1"/>
  <c r="R61" i="1"/>
  <c r="P61" i="1"/>
  <c r="O61" i="1"/>
  <c r="N61" i="1"/>
  <c r="Q61" i="1" s="1"/>
  <c r="AK60" i="1"/>
  <c r="AJ60" i="1"/>
  <c r="AI60" i="1"/>
  <c r="AM60" i="1" s="1"/>
  <c r="P60" i="1"/>
  <c r="R60" i="1" s="1"/>
  <c r="O60" i="1"/>
  <c r="Q60" i="1" s="1"/>
  <c r="N60" i="1"/>
  <c r="AL59" i="1"/>
  <c r="AK59" i="1"/>
  <c r="AJ59" i="1"/>
  <c r="AI59" i="1"/>
  <c r="AM59" i="1" s="1"/>
  <c r="P59" i="1"/>
  <c r="O59" i="1"/>
  <c r="N59" i="1"/>
  <c r="R59" i="1" s="1"/>
  <c r="AK58" i="1"/>
  <c r="AJ58" i="1"/>
  <c r="AM58" i="1" s="1"/>
  <c r="AI58" i="1"/>
  <c r="AL58" i="1" s="1"/>
  <c r="P58" i="1"/>
  <c r="O58" i="1"/>
  <c r="N58" i="1"/>
  <c r="R58" i="1" s="1"/>
  <c r="AL57" i="1"/>
  <c r="AK57" i="1"/>
  <c r="AM57" i="1" s="1"/>
  <c r="AJ57" i="1"/>
  <c r="AI57" i="1"/>
  <c r="R57" i="1"/>
  <c r="Q57" i="1"/>
  <c r="P57" i="1"/>
  <c r="O57" i="1"/>
  <c r="N57" i="1"/>
  <c r="AK56" i="1"/>
  <c r="AJ56" i="1"/>
  <c r="AM56" i="1" s="1"/>
  <c r="AI56" i="1"/>
  <c r="P56" i="1"/>
  <c r="O56" i="1"/>
  <c r="N56" i="1"/>
  <c r="R56" i="1" s="1"/>
  <c r="AK55" i="1"/>
  <c r="AJ55" i="1"/>
  <c r="AI55" i="1"/>
  <c r="AM55" i="1" s="1"/>
  <c r="R55" i="1"/>
  <c r="P55" i="1"/>
  <c r="O55" i="1"/>
  <c r="N55" i="1"/>
  <c r="Q55" i="1" s="1"/>
  <c r="AK54" i="1"/>
  <c r="AJ54" i="1"/>
  <c r="AI54" i="1"/>
  <c r="AM54" i="1" s="1"/>
  <c r="P54" i="1"/>
  <c r="R54" i="1" s="1"/>
  <c r="O54" i="1"/>
  <c r="Q54" i="1" s="1"/>
  <c r="N54" i="1"/>
  <c r="AL53" i="1"/>
  <c r="AK53" i="1"/>
  <c r="AJ53" i="1"/>
  <c r="AI53" i="1"/>
  <c r="AM53" i="1" s="1"/>
  <c r="P53" i="1"/>
  <c r="O53" i="1"/>
  <c r="N53" i="1"/>
  <c r="R53" i="1" s="1"/>
  <c r="AK52" i="1"/>
  <c r="AJ52" i="1"/>
  <c r="AM52" i="1" s="1"/>
  <c r="AI52" i="1"/>
  <c r="AL52" i="1" s="1"/>
  <c r="P52" i="1"/>
  <c r="O52" i="1"/>
  <c r="N52" i="1"/>
  <c r="R52" i="1" s="1"/>
  <c r="AL51" i="1"/>
  <c r="AK51" i="1"/>
  <c r="AM51" i="1" s="1"/>
  <c r="AJ51" i="1"/>
  <c r="AI51" i="1"/>
  <c r="R51" i="1"/>
  <c r="Q51" i="1"/>
  <c r="P51" i="1"/>
  <c r="O51" i="1"/>
  <c r="N51" i="1"/>
  <c r="AK50" i="1"/>
  <c r="AJ50" i="1"/>
  <c r="AL50" i="1" s="1"/>
  <c r="AI50" i="1"/>
  <c r="Y50" i="1"/>
  <c r="Q50" i="1"/>
  <c r="P50" i="1"/>
  <c r="O50" i="1"/>
  <c r="N50" i="1"/>
  <c r="R50" i="1" s="1"/>
  <c r="AK49" i="1"/>
  <c r="AJ49" i="1"/>
  <c r="AI49" i="1"/>
  <c r="AL49" i="1" s="1"/>
  <c r="P49" i="1"/>
  <c r="O49" i="1"/>
  <c r="R49" i="1" s="1"/>
  <c r="N49" i="1"/>
  <c r="Q49" i="1" s="1"/>
  <c r="AK48" i="1"/>
  <c r="AJ48" i="1"/>
  <c r="AI48" i="1"/>
  <c r="AM48" i="1" s="1"/>
  <c r="Q48" i="1"/>
  <c r="P48" i="1"/>
  <c r="O48" i="1"/>
  <c r="R48" i="1" s="1"/>
  <c r="N48" i="1"/>
  <c r="AM47" i="1"/>
  <c r="AL47" i="1"/>
  <c r="AK47" i="1"/>
  <c r="AJ47" i="1"/>
  <c r="AI47" i="1"/>
  <c r="P47" i="1"/>
  <c r="O47" i="1"/>
  <c r="Q47" i="1" s="1"/>
  <c r="N47" i="1"/>
  <c r="R47" i="1" s="1"/>
  <c r="AK46" i="1"/>
  <c r="AJ46" i="1"/>
  <c r="AI46" i="1"/>
  <c r="AM46" i="1" s="1"/>
  <c r="P46" i="1"/>
  <c r="O46" i="1"/>
  <c r="N46" i="1"/>
  <c r="R46" i="1" s="1"/>
  <c r="AM45" i="1"/>
  <c r="AL45" i="1"/>
  <c r="AK45" i="1"/>
  <c r="AJ45" i="1"/>
  <c r="AI45" i="1"/>
  <c r="P45" i="1"/>
  <c r="O45" i="1"/>
  <c r="N45" i="1"/>
  <c r="R45" i="1" s="1"/>
  <c r="AP44" i="1"/>
  <c r="AL44" i="1"/>
  <c r="AK44" i="1"/>
  <c r="AJ44" i="1"/>
  <c r="AM44" i="1" s="1"/>
  <c r="AI44" i="1"/>
  <c r="Z44" i="1"/>
  <c r="Y44" i="1"/>
  <c r="X44" i="1"/>
  <c r="U44" i="1"/>
  <c r="P44" i="1"/>
  <c r="O44" i="1"/>
  <c r="N44" i="1"/>
  <c r="R44" i="1" s="1"/>
  <c r="AP43" i="1"/>
  <c r="AK43" i="1"/>
  <c r="AJ43" i="1"/>
  <c r="AI43" i="1"/>
  <c r="AM43" i="1" s="1"/>
  <c r="Z43" i="1"/>
  <c r="Y43" i="1"/>
  <c r="X43" i="1"/>
  <c r="U43" i="1"/>
  <c r="P43" i="1"/>
  <c r="Q43" i="1" s="1"/>
  <c r="O43" i="1"/>
  <c r="N43" i="1"/>
  <c r="R43" i="1" s="1"/>
  <c r="AP42" i="1"/>
  <c r="AM42" i="1"/>
  <c r="AK42" i="1"/>
  <c r="AJ42" i="1"/>
  <c r="AI42" i="1"/>
  <c r="AL42" i="1" s="1"/>
  <c r="Z42" i="1"/>
  <c r="Y42" i="1"/>
  <c r="X42" i="1"/>
  <c r="U42" i="1"/>
  <c r="P42" i="1"/>
  <c r="O42" i="1"/>
  <c r="N42" i="1"/>
  <c r="R42" i="1" s="1"/>
  <c r="U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6" i="1"/>
  <c r="P27" i="1"/>
  <c r="P21" i="1"/>
  <c r="P28" i="1"/>
  <c r="P22" i="1"/>
  <c r="P29" i="1"/>
  <c r="P30" i="1"/>
  <c r="P31" i="1"/>
  <c r="P23" i="1"/>
  <c r="P24" i="1"/>
  <c r="Q24" i="1" s="1"/>
  <c r="P32" i="1"/>
  <c r="P33" i="1"/>
  <c r="P25" i="1"/>
  <c r="P5" i="1"/>
  <c r="O6" i="1"/>
  <c r="O7" i="1"/>
  <c r="O8" i="1"/>
  <c r="O9" i="1"/>
  <c r="R9" i="1" s="1"/>
  <c r="O10" i="1"/>
  <c r="O11" i="1"/>
  <c r="O12" i="1"/>
  <c r="O13" i="1"/>
  <c r="O14" i="1"/>
  <c r="O15" i="1"/>
  <c r="O16" i="1"/>
  <c r="O17" i="1"/>
  <c r="O18" i="1"/>
  <c r="O19" i="1"/>
  <c r="O20" i="1"/>
  <c r="O26" i="1"/>
  <c r="O27" i="1"/>
  <c r="O21" i="1"/>
  <c r="O28" i="1"/>
  <c r="O22" i="1"/>
  <c r="O29" i="1"/>
  <c r="O30" i="1"/>
  <c r="O31" i="1"/>
  <c r="O23" i="1"/>
  <c r="O24" i="1"/>
  <c r="O32" i="1"/>
  <c r="O33" i="1"/>
  <c r="O25" i="1"/>
  <c r="O5" i="1"/>
  <c r="N6" i="1"/>
  <c r="N7" i="1"/>
  <c r="N8" i="1"/>
  <c r="N9" i="1"/>
  <c r="N10" i="1"/>
  <c r="N11" i="1"/>
  <c r="N12" i="1"/>
  <c r="N13" i="1"/>
  <c r="N14" i="1"/>
  <c r="Q14" i="1" s="1"/>
  <c r="N15" i="1"/>
  <c r="N16" i="1"/>
  <c r="N17" i="1"/>
  <c r="N18" i="1"/>
  <c r="N19" i="1"/>
  <c r="N20" i="1"/>
  <c r="N26" i="1"/>
  <c r="N27" i="1"/>
  <c r="N21" i="1"/>
  <c r="N28" i="1"/>
  <c r="N22" i="1"/>
  <c r="N29" i="1"/>
  <c r="N30" i="1"/>
  <c r="N31" i="1"/>
  <c r="N23" i="1"/>
  <c r="N24" i="1"/>
  <c r="N32" i="1"/>
  <c r="N33" i="1"/>
  <c r="N25" i="1"/>
  <c r="N5" i="1"/>
  <c r="P6" i="1"/>
  <c r="AL56" i="1" l="1"/>
  <c r="AL62" i="1"/>
  <c r="AL68" i="1"/>
  <c r="AM50" i="1"/>
  <c r="Q59" i="1"/>
  <c r="Q65" i="1"/>
  <c r="Q44" i="1"/>
  <c r="Q53" i="1"/>
  <c r="Q46" i="1"/>
  <c r="AM49" i="1"/>
  <c r="AL55" i="1"/>
  <c r="AL61" i="1"/>
  <c r="AL67" i="1"/>
  <c r="AL48" i="1"/>
  <c r="Q52" i="1"/>
  <c r="Q58" i="1"/>
  <c r="Q64" i="1"/>
  <c r="Q70" i="1"/>
  <c r="Q45" i="1"/>
  <c r="AL54" i="1"/>
  <c r="AL60" i="1"/>
  <c r="AL66" i="1"/>
  <c r="Q42" i="1"/>
  <c r="AL43" i="1"/>
  <c r="AL46" i="1"/>
  <c r="Q56" i="1"/>
  <c r="Q62" i="1"/>
  <c r="Q68" i="1"/>
  <c r="AL64" i="1"/>
  <c r="AL70" i="1"/>
  <c r="Q21" i="1"/>
  <c r="Q29" i="1"/>
  <c r="R8" i="1"/>
  <c r="Q32" i="1"/>
  <c r="Q33" i="1"/>
  <c r="Q27" i="1"/>
  <c r="Q17" i="1"/>
  <c r="R6" i="1"/>
  <c r="Q22" i="1"/>
  <c r="R7" i="1"/>
  <c r="Q11" i="1"/>
  <c r="Q25" i="1"/>
  <c r="Q15" i="1"/>
  <c r="Q7" i="1"/>
  <c r="Q26" i="1"/>
  <c r="Q8" i="1"/>
  <c r="R25" i="1"/>
  <c r="Q13" i="1"/>
  <c r="Q19" i="1"/>
  <c r="Q31" i="1"/>
  <c r="Q28" i="1"/>
  <c r="Q12" i="1"/>
  <c r="Q18" i="1"/>
  <c r="Q6" i="1"/>
  <c r="Q30" i="1"/>
  <c r="Q10" i="1"/>
  <c r="Q16" i="1"/>
  <c r="Q23" i="1"/>
  <c r="Q20" i="1"/>
  <c r="Q5" i="1"/>
  <c r="Q9" i="1"/>
  <c r="U7" i="1" l="1"/>
  <c r="Z7" i="1" s="1"/>
  <c r="U6" i="1"/>
  <c r="Z6" i="1" s="1"/>
  <c r="Z5" i="1"/>
  <c r="Y13" i="1" l="1"/>
  <c r="X7" i="1"/>
  <c r="Y7" i="1"/>
  <c r="X6" i="1"/>
  <c r="X5" i="1"/>
  <c r="Y5" i="1"/>
  <c r="Y6" i="1"/>
  <c r="AI16" i="1" l="1"/>
  <c r="AK20" i="1"/>
  <c r="AI30" i="1"/>
  <c r="AI11" i="1"/>
  <c r="AI6" i="1"/>
  <c r="AI8" i="1"/>
  <c r="AK15" i="1"/>
  <c r="AK8" i="1"/>
  <c r="AK13" i="1"/>
  <c r="AK25" i="1"/>
  <c r="AK31" i="1"/>
  <c r="AK29" i="1"/>
  <c r="AK9" i="1"/>
  <c r="AK18" i="1"/>
  <c r="AK24" i="1"/>
  <c r="AK10" i="1"/>
  <c r="AK6" i="1"/>
  <c r="AJ31" i="1"/>
  <c r="AK16" i="1"/>
  <c r="AK22" i="1"/>
  <c r="AK19" i="1"/>
  <c r="AK28" i="1"/>
  <c r="AK27" i="1"/>
  <c r="AK33" i="1"/>
  <c r="AK30" i="1"/>
  <c r="AK21" i="1"/>
  <c r="AK11" i="1"/>
  <c r="AK5" i="1"/>
  <c r="AK17" i="1"/>
  <c r="AK7" i="1"/>
  <c r="AK23" i="1"/>
  <c r="AK14" i="1"/>
  <c r="AK26" i="1"/>
  <c r="AJ15" i="1"/>
  <c r="AK32" i="1"/>
  <c r="AK12" i="1"/>
  <c r="AI27" i="1"/>
  <c r="AJ12" i="1"/>
  <c r="AI7" i="1"/>
  <c r="AJ7" i="1"/>
  <c r="AI14" i="1"/>
  <c r="AJ10" i="1"/>
  <c r="AJ5" i="1"/>
  <c r="AJ6" i="1"/>
  <c r="AJ9" i="1"/>
  <c r="AI20" i="1"/>
  <c r="AI5" i="1"/>
  <c r="AI13" i="1"/>
  <c r="AI17" i="1"/>
  <c r="AI19" i="1"/>
  <c r="AJ13" i="1"/>
  <c r="AI29" i="1"/>
  <c r="AI25" i="1"/>
  <c r="AI10" i="1"/>
  <c r="AJ17" i="1"/>
  <c r="AI12" i="1"/>
  <c r="AI21" i="1"/>
  <c r="AJ28" i="1"/>
  <c r="AI22" i="1"/>
  <c r="AI31" i="1"/>
  <c r="AJ18" i="1"/>
  <c r="AJ21" i="1"/>
  <c r="AJ24" i="1"/>
  <c r="AJ8" i="1"/>
  <c r="AI9" i="1"/>
  <c r="AJ11" i="1"/>
  <c r="AJ20" i="1"/>
  <c r="AJ25" i="1"/>
  <c r="AJ33" i="1"/>
  <c r="AJ29" i="1"/>
  <c r="AJ26" i="1"/>
  <c r="AJ19" i="1"/>
  <c r="AI18" i="1"/>
  <c r="AI33" i="1"/>
  <c r="AJ22" i="1"/>
  <c r="AJ32" i="1"/>
  <c r="AJ30" i="1"/>
  <c r="AJ16" i="1"/>
  <c r="AJ27" i="1"/>
  <c r="AJ14" i="1"/>
  <c r="AI24" i="1"/>
  <c r="AI15" i="1"/>
  <c r="AL15" i="1" s="1"/>
  <c r="AI26" i="1"/>
  <c r="AI28" i="1"/>
  <c r="AI32" i="1"/>
  <c r="AJ23" i="1"/>
  <c r="AI23" i="1"/>
  <c r="AL8" i="1" l="1"/>
  <c r="AM10" i="1"/>
  <c r="AL6" i="1"/>
  <c r="AM16" i="1"/>
  <c r="AL10" i="1"/>
  <c r="AL31" i="1"/>
  <c r="AM13" i="1"/>
  <c r="AL18" i="1"/>
  <c r="AM7" i="1"/>
  <c r="AM24" i="1"/>
  <c r="AM33" i="1"/>
  <c r="AL21" i="1"/>
  <c r="AL7" i="1"/>
  <c r="AM30" i="1"/>
  <c r="AL25" i="1"/>
  <c r="AM14" i="1"/>
  <c r="AM12" i="1"/>
  <c r="AM27" i="1"/>
  <c r="AL11" i="1"/>
  <c r="AL26" i="1"/>
  <c r="AM8" i="1"/>
  <c r="AM19" i="1"/>
  <c r="AM5" i="1"/>
  <c r="AM6" i="1"/>
  <c r="AM28" i="1"/>
  <c r="AL13" i="1"/>
  <c r="AM20" i="1"/>
  <c r="AL9" i="1"/>
  <c r="AL5" i="1"/>
  <c r="AM15" i="1"/>
  <c r="AL17" i="1"/>
  <c r="AM18" i="1"/>
  <c r="AM31" i="1"/>
  <c r="AM17" i="1"/>
  <c r="AL19" i="1"/>
  <c r="AM22" i="1"/>
  <c r="AM21" i="1"/>
  <c r="AL20" i="1"/>
  <c r="AL16" i="1"/>
  <c r="AL12" i="1"/>
  <c r="AM9" i="1"/>
  <c r="AM11" i="1"/>
  <c r="AM29" i="1"/>
  <c r="AM26" i="1"/>
  <c r="AM25" i="1"/>
  <c r="AL33" i="1"/>
  <c r="AL24" i="1"/>
  <c r="AL14" i="1"/>
  <c r="AL29" i="1"/>
  <c r="AL23" i="1"/>
  <c r="AL32" i="1"/>
  <c r="AL30" i="1"/>
  <c r="AL22" i="1"/>
  <c r="AL27" i="1"/>
  <c r="AM23" i="1"/>
  <c r="AM32" i="1"/>
  <c r="AL28" i="1"/>
  <c r="AP6" i="1" l="1"/>
  <c r="AP7" i="1"/>
  <c r="AP5" i="1"/>
</calcChain>
</file>

<file path=xl/sharedStrings.xml><?xml version="1.0" encoding="utf-8"?>
<sst xmlns="http://schemas.openxmlformats.org/spreadsheetml/2006/main" count="490" uniqueCount="70">
  <si>
    <t>JANUARI</t>
  </si>
  <si>
    <t>CENTEROID AWAL (RANDOM)</t>
  </si>
  <si>
    <t>ITERASI 1</t>
  </si>
  <si>
    <t>JUMLAH CLUSTER</t>
  </si>
  <si>
    <t>CENTEROID 2</t>
  </si>
  <si>
    <t>Centeroid</t>
  </si>
  <si>
    <t>Kehadiran</t>
  </si>
  <si>
    <t>Partisipasi</t>
  </si>
  <si>
    <t>Prestasi</t>
  </si>
  <si>
    <t>NO</t>
  </si>
  <si>
    <t>EKSTRAKURIKULER</t>
  </si>
  <si>
    <t>NAMA SISWA</t>
  </si>
  <si>
    <t>KELAS</t>
  </si>
  <si>
    <t>KEHADIRAN</t>
  </si>
  <si>
    <t>PARTISIPASI</t>
  </si>
  <si>
    <t>PRESTASI</t>
  </si>
  <si>
    <t>C1</t>
  </si>
  <si>
    <t>C2</t>
  </si>
  <si>
    <t>C3</t>
  </si>
  <si>
    <t>JARAK TERDEKAT</t>
  </si>
  <si>
    <t>CLUSTERING</t>
  </si>
  <si>
    <t>JUMLAH</t>
  </si>
  <si>
    <t>XII MATLANKO 3</t>
  </si>
  <si>
    <t>CENTEROID 2 MANUAL</t>
  </si>
  <si>
    <t>XII INGLANBIO 2</t>
  </si>
  <si>
    <t>XI MATLANGRAF</t>
  </si>
  <si>
    <t>XI MATLANSOS</t>
  </si>
  <si>
    <t>XI MATLANKO 3</t>
  </si>
  <si>
    <t>XI INGLANFIS</t>
  </si>
  <si>
    <t>ITERASI 2</t>
  </si>
  <si>
    <t>Futsal</t>
  </si>
  <si>
    <t>Akhtar Farid</t>
  </si>
  <si>
    <t>XII INGLANFOR</t>
  </si>
  <si>
    <t>Alnusa Nasution</t>
  </si>
  <si>
    <t>XII MATLANKO 2</t>
  </si>
  <si>
    <t>Fitra Al Fathan</t>
  </si>
  <si>
    <t>M Fathir</t>
  </si>
  <si>
    <t>M Rivaldo</t>
  </si>
  <si>
    <t>XII MATLANKO 1</t>
  </si>
  <si>
    <t>Rifki Dwiagustian</t>
  </si>
  <si>
    <t>Raka Adya Utama</t>
  </si>
  <si>
    <t>Novi Andika</t>
  </si>
  <si>
    <t>Alwi Al Hafiz</t>
  </si>
  <si>
    <t>XI INGLANBIO 2</t>
  </si>
  <si>
    <t>Angga Agustiansyah</t>
  </si>
  <si>
    <t>XI MATLANKO 2</t>
  </si>
  <si>
    <t>Aleandro Kisya Atmadja</t>
  </si>
  <si>
    <t>Bimo Okto Hadi</t>
  </si>
  <si>
    <t>XI MATLANFOR</t>
  </si>
  <si>
    <t>Desta Aditya Mahadi</t>
  </si>
  <si>
    <t>M Dio</t>
  </si>
  <si>
    <t>M Fahri Faturrohman</t>
  </si>
  <si>
    <t>XI INGLANFOR</t>
  </si>
  <si>
    <t>M Rasyid Aditya</t>
  </si>
  <si>
    <t>M Fadly Arif</t>
  </si>
  <si>
    <t>Panca Wijaya</t>
  </si>
  <si>
    <t>Rizky Kurniawan</t>
  </si>
  <si>
    <t>Danu Trianda</t>
  </si>
  <si>
    <t>Imam Wirahadi</t>
  </si>
  <si>
    <t>Fahrezi Rangga Putra</t>
  </si>
  <si>
    <t>XII INGLANBIO 3</t>
  </si>
  <si>
    <t>Rapasi Pasyah</t>
  </si>
  <si>
    <t>Aldi Pratama</t>
  </si>
  <si>
    <t>M Afif Ramadhan</t>
  </si>
  <si>
    <t>Arya Prayoga</t>
  </si>
  <si>
    <t>Aqila Fikri</t>
  </si>
  <si>
    <t>Raja Pranata</t>
  </si>
  <si>
    <t>XI MATLANKO 1</t>
  </si>
  <si>
    <t>Kaka Apriza</t>
  </si>
  <si>
    <t>JANUARI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</si>
</sst>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9" fontId="3" fillId="4" borderId="2" xfId="1" applyFont="1" applyFill="1" applyBorder="1" applyAlignment="1">
      <alignment horizontal="center" vertic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16CA-29D0-43F0-9036-8B832DED3CDB}">
  <dimension ref="A1:AP71"/>
  <sheetViews>
    <sheetView tabSelected="1" zoomScale="38" zoomScaleNormal="100" workbookViewId="0">
      <selection activeCell="E19" sqref="E19"/>
    </sheetView>
  </sheetViews>
  <sheetFormatPr defaultRowHeight="14.5" x14ac:dyDescent="0.35"/>
  <cols>
    <col min="1" max="1" width="12.90625" bestFit="1" customWidth="1"/>
    <col min="2" max="2" width="11.54296875" bestFit="1" customWidth="1"/>
    <col min="3" max="3" width="12" bestFit="1" customWidth="1"/>
    <col min="4" max="4" width="12.26953125" bestFit="1" customWidth="1"/>
    <col min="5" max="5" width="9.6328125" bestFit="1" customWidth="1"/>
    <col min="7" max="7" width="4.36328125" bestFit="1" customWidth="1"/>
    <col min="8" max="8" width="23.08984375" bestFit="1" customWidth="1"/>
    <col min="9" max="9" width="24.1796875" bestFit="1" customWidth="1"/>
    <col min="10" max="10" width="17.90625" bestFit="1" customWidth="1"/>
    <col min="11" max="11" width="14.54296875" bestFit="1" customWidth="1"/>
    <col min="12" max="12" width="15.81640625" bestFit="1" customWidth="1"/>
    <col min="13" max="13" width="12" bestFit="1" customWidth="1"/>
    <col min="14" max="16" width="5.1796875" bestFit="1" customWidth="1"/>
    <col min="17" max="17" width="20.54296875" bestFit="1" customWidth="1"/>
    <col min="18" max="18" width="15.54296875" bestFit="1" customWidth="1"/>
    <col min="20" max="20" width="3.453125" bestFit="1" customWidth="1"/>
    <col min="21" max="21" width="10" bestFit="1" customWidth="1"/>
    <col min="23" max="23" width="11.54296875" bestFit="1" customWidth="1"/>
    <col min="24" max="24" width="12" bestFit="1" customWidth="1"/>
    <col min="25" max="25" width="12.26953125" bestFit="1" customWidth="1"/>
    <col min="26" max="26" width="9.6328125" bestFit="1" customWidth="1"/>
    <col min="28" max="28" width="4.36328125" bestFit="1" customWidth="1"/>
    <col min="29" max="29" width="23.08984375" bestFit="1" customWidth="1"/>
    <col min="30" max="30" width="24.1796875" bestFit="1" customWidth="1"/>
    <col min="31" max="31" width="17.90625" bestFit="1" customWidth="1"/>
    <col min="32" max="32" width="14.54296875" bestFit="1" customWidth="1"/>
    <col min="33" max="33" width="15.81640625" bestFit="1" customWidth="1"/>
    <col min="34" max="34" width="12" bestFit="1" customWidth="1"/>
    <col min="35" max="37" width="5.1796875" bestFit="1" customWidth="1"/>
    <col min="38" max="38" width="20.54296875" bestFit="1" customWidth="1"/>
    <col min="39" max="39" width="15.54296875" bestFit="1" customWidth="1"/>
    <col min="41" max="41" width="3.453125" bestFit="1" customWidth="1"/>
    <col min="42" max="42" width="10" bestFit="1" customWidth="1"/>
  </cols>
  <sheetData>
    <row r="1" spans="1:42" s="2" customFormat="1" ht="17.5" x14ac:dyDescent="0.35">
      <c r="A1" s="1" t="s">
        <v>69</v>
      </c>
    </row>
    <row r="2" spans="1:42" s="2" customFormat="1" ht="15" x14ac:dyDescent="0.3"/>
    <row r="3" spans="1:42" s="2" customFormat="1" ht="15" x14ac:dyDescent="0.3">
      <c r="B3" s="22" t="s">
        <v>1</v>
      </c>
      <c r="C3" s="22"/>
      <c r="D3" s="22"/>
      <c r="E3" s="22"/>
      <c r="G3" s="22" t="s">
        <v>2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T3" s="23" t="s">
        <v>3</v>
      </c>
      <c r="U3" s="23"/>
      <c r="W3" s="22" t="s">
        <v>4</v>
      </c>
      <c r="X3" s="22"/>
      <c r="Y3" s="22"/>
      <c r="Z3" s="22"/>
      <c r="AB3" s="22" t="s">
        <v>29</v>
      </c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O3" s="23" t="s">
        <v>3</v>
      </c>
      <c r="AP3" s="23"/>
    </row>
    <row r="4" spans="1:42" s="2" customFormat="1" ht="15" x14ac:dyDescent="0.3">
      <c r="B4" s="3" t="s">
        <v>5</v>
      </c>
      <c r="C4" s="4" t="s">
        <v>6</v>
      </c>
      <c r="D4" s="4" t="s">
        <v>7</v>
      </c>
      <c r="E4" s="4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5" t="s">
        <v>13</v>
      </c>
      <c r="L4" s="3" t="s">
        <v>14</v>
      </c>
      <c r="M4" s="3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T4" s="6"/>
      <c r="U4" s="6" t="s">
        <v>21</v>
      </c>
      <c r="W4" s="3" t="s">
        <v>5</v>
      </c>
      <c r="X4" s="4" t="s">
        <v>6</v>
      </c>
      <c r="Y4" s="4" t="s">
        <v>7</v>
      </c>
      <c r="Z4" s="4" t="s">
        <v>8</v>
      </c>
      <c r="AB4" s="3" t="s">
        <v>9</v>
      </c>
      <c r="AC4" s="3" t="s">
        <v>10</v>
      </c>
      <c r="AD4" s="3" t="s">
        <v>11</v>
      </c>
      <c r="AE4" s="3" t="s">
        <v>12</v>
      </c>
      <c r="AF4" s="5" t="s">
        <v>13</v>
      </c>
      <c r="AG4" s="3" t="s">
        <v>14</v>
      </c>
      <c r="AH4" s="3" t="s">
        <v>15</v>
      </c>
      <c r="AI4" s="5" t="s">
        <v>16</v>
      </c>
      <c r="AJ4" s="5" t="s">
        <v>17</v>
      </c>
      <c r="AK4" s="5" t="s">
        <v>18</v>
      </c>
      <c r="AL4" s="5" t="s">
        <v>19</v>
      </c>
      <c r="AM4" s="5" t="s">
        <v>20</v>
      </c>
      <c r="AO4" s="6"/>
      <c r="AP4" s="6" t="s">
        <v>21</v>
      </c>
    </row>
    <row r="5" spans="1:42" s="2" customFormat="1" ht="15" x14ac:dyDescent="0.3">
      <c r="B5" s="7" t="s">
        <v>16</v>
      </c>
      <c r="C5" s="7">
        <v>2</v>
      </c>
      <c r="D5" s="7">
        <v>0</v>
      </c>
      <c r="E5" s="7">
        <v>0</v>
      </c>
      <c r="G5" s="10">
        <v>1</v>
      </c>
      <c r="H5" s="8" t="s">
        <v>30</v>
      </c>
      <c r="I5" s="9" t="s">
        <v>42</v>
      </c>
      <c r="J5" s="8" t="s">
        <v>43</v>
      </c>
      <c r="K5" s="10">
        <v>2</v>
      </c>
      <c r="L5" s="10">
        <v>1</v>
      </c>
      <c r="M5" s="10">
        <v>0</v>
      </c>
      <c r="N5" s="11">
        <f t="shared" ref="N5:N33" si="0">SQRT((((K5-$C$5)^2)+(L5-$D$5)^2)+(M5-$E$5)^2)</f>
        <v>1</v>
      </c>
      <c r="O5" s="11">
        <f t="shared" ref="O5:O33" si="1">SQRT((((K5-$C$6)^2)+(L5-$D$6)^2)+(M5-$E$6)^2)</f>
        <v>1</v>
      </c>
      <c r="P5" s="11">
        <f t="shared" ref="P5:P33" si="2">SQRT((((K5-$C$7)^2)+(L5-$D$7)^2)+(M5-$E$7)^2)</f>
        <v>1</v>
      </c>
      <c r="Q5" s="11">
        <f t="shared" ref="Q5:Q33" si="3">MIN(N5:P5)</f>
        <v>1</v>
      </c>
      <c r="R5" s="10" t="s">
        <v>16</v>
      </c>
      <c r="T5" s="2" t="s">
        <v>16</v>
      </c>
      <c r="U5" s="2">
        <f>COUNTIF($R$5:$R$33,T5)</f>
        <v>21</v>
      </c>
      <c r="W5" s="7" t="s">
        <v>16</v>
      </c>
      <c r="X5" s="7">
        <f>SUM(K5:K12)/$U$5</f>
        <v>0.76190476190476186</v>
      </c>
      <c r="Y5" s="7">
        <f t="shared" ref="Y5:Z5" si="4">SUM(L5:L12)/$U$5</f>
        <v>0.19047619047619047</v>
      </c>
      <c r="Z5" s="7">
        <f t="shared" si="4"/>
        <v>0</v>
      </c>
      <c r="AB5" s="10">
        <v>17</v>
      </c>
      <c r="AC5" s="8" t="s">
        <v>30</v>
      </c>
      <c r="AD5" s="9" t="s">
        <v>31</v>
      </c>
      <c r="AE5" s="8" t="s">
        <v>32</v>
      </c>
      <c r="AF5" s="10">
        <v>2</v>
      </c>
      <c r="AG5" s="10">
        <v>2</v>
      </c>
      <c r="AH5" s="10">
        <v>0</v>
      </c>
      <c r="AI5" s="11">
        <f t="shared" ref="AI5:AI33" si="5">SQRT((((AF5-$X$5)^2)+(AG5-$Y$5)^2)+(AH5-$Z$5)^2)</f>
        <v>2.1925456063278741</v>
      </c>
      <c r="AJ5" s="11">
        <f t="shared" ref="AJ5:AJ33" si="6">SQRT((((AF5-$X$6)^2)+(AG5-$Y$6)^2)+(AH5-$Z$6)^2)</f>
        <v>1.505199322349037</v>
      </c>
      <c r="AK5" s="11" t="e">
        <f t="shared" ref="AK5:AK33" si="7">SQRT((((AF5-$X$7)^2)+(AG5-$Y$7)^2)+(AH5-$Z$7)^2)</f>
        <v>#DIV/0!</v>
      </c>
      <c r="AL5" s="11" t="e">
        <f t="shared" ref="AL5:AL33" si="8">MIN(AI5:AK5)</f>
        <v>#DIV/0!</v>
      </c>
      <c r="AM5" s="10" t="e">
        <f t="shared" ref="AM5:AM33" si="9">IF(AND(AI5&lt;AJ5,AI5&lt;AK5),"C1",IF(AND(AJ5&lt;AI5,AJ5&lt;AK5),"C2",IF(AND(AK5&lt;AI5,AK5&lt;AJ5),"C3")))</f>
        <v>#DIV/0!</v>
      </c>
      <c r="AO5" s="2" t="s">
        <v>16</v>
      </c>
      <c r="AP5" s="2">
        <f>COUNTIF($AM$5:$AM$33,AO5)</f>
        <v>0</v>
      </c>
    </row>
    <row r="6" spans="1:42" s="2" customFormat="1" ht="15" x14ac:dyDescent="0.3">
      <c r="B6" s="7" t="s">
        <v>17</v>
      </c>
      <c r="C6" s="7">
        <v>2</v>
      </c>
      <c r="D6" s="7">
        <v>2</v>
      </c>
      <c r="E6" s="7">
        <v>0</v>
      </c>
      <c r="G6" s="10">
        <v>2</v>
      </c>
      <c r="H6" s="8" t="s">
        <v>30</v>
      </c>
      <c r="I6" s="9" t="s">
        <v>62</v>
      </c>
      <c r="J6" s="8" t="s">
        <v>43</v>
      </c>
      <c r="K6" s="10">
        <v>2</v>
      </c>
      <c r="L6" s="10">
        <v>0</v>
      </c>
      <c r="M6" s="10">
        <v>0</v>
      </c>
      <c r="N6" s="11">
        <f t="shared" si="0"/>
        <v>0</v>
      </c>
      <c r="O6" s="11">
        <f t="shared" si="1"/>
        <v>2</v>
      </c>
      <c r="P6" s="11">
        <f t="shared" si="2"/>
        <v>2</v>
      </c>
      <c r="Q6" s="11">
        <f t="shared" si="3"/>
        <v>0</v>
      </c>
      <c r="R6" s="10" t="str">
        <f>IF(AND(N6&lt;O6,N6&lt;P6),"C1",IF(AND(O6&lt;N6,O6&lt;P6),"C2",IF(AND(P6&lt;N6,P6&lt;O6),"C3")))</f>
        <v>C1</v>
      </c>
      <c r="T6" s="2" t="s">
        <v>17</v>
      </c>
      <c r="U6" s="2">
        <f t="shared" ref="U6:U7" si="10">COUNTIF($R$5:$R$33,T6)</f>
        <v>8</v>
      </c>
      <c r="W6" s="7" t="s">
        <v>17</v>
      </c>
      <c r="X6" s="7">
        <f>SUM(K13:K27)/$U$6</f>
        <v>3.5</v>
      </c>
      <c r="Y6" s="7">
        <f t="shared" ref="Y6:Z6" si="11">SUM(L13:L27)/$U$6</f>
        <v>1.875</v>
      </c>
      <c r="Z6" s="7">
        <f t="shared" si="11"/>
        <v>0</v>
      </c>
      <c r="AB6" s="10">
        <v>18</v>
      </c>
      <c r="AC6" s="8" t="s">
        <v>30</v>
      </c>
      <c r="AD6" s="9" t="s">
        <v>33</v>
      </c>
      <c r="AE6" s="8" t="s">
        <v>34</v>
      </c>
      <c r="AF6" s="10">
        <v>2</v>
      </c>
      <c r="AG6" s="10">
        <v>2</v>
      </c>
      <c r="AH6" s="10">
        <v>0</v>
      </c>
      <c r="AI6" s="11">
        <f t="shared" si="5"/>
        <v>2.1925456063278741</v>
      </c>
      <c r="AJ6" s="11">
        <f t="shared" si="6"/>
        <v>1.505199322349037</v>
      </c>
      <c r="AK6" s="11" t="e">
        <f t="shared" si="7"/>
        <v>#DIV/0!</v>
      </c>
      <c r="AL6" s="11" t="e">
        <f t="shared" si="8"/>
        <v>#DIV/0!</v>
      </c>
      <c r="AM6" s="10" t="e">
        <f t="shared" si="9"/>
        <v>#DIV/0!</v>
      </c>
      <c r="AO6" s="2" t="s">
        <v>17</v>
      </c>
      <c r="AP6" s="2">
        <f t="shared" ref="AP6:AP7" si="12">COUNTIF($AM$5:$AM$33,AO6)</f>
        <v>0</v>
      </c>
    </row>
    <row r="7" spans="1:42" s="2" customFormat="1" ht="15" x14ac:dyDescent="0.3">
      <c r="B7" s="7" t="s">
        <v>18</v>
      </c>
      <c r="C7" s="7">
        <v>2</v>
      </c>
      <c r="D7" s="7">
        <v>2</v>
      </c>
      <c r="E7" s="7">
        <v>0</v>
      </c>
      <c r="G7" s="10">
        <v>3</v>
      </c>
      <c r="H7" s="8" t="s">
        <v>30</v>
      </c>
      <c r="I7" s="9" t="s">
        <v>63</v>
      </c>
      <c r="J7" s="8" t="s">
        <v>25</v>
      </c>
      <c r="K7" s="10">
        <v>2</v>
      </c>
      <c r="L7" s="10">
        <v>0</v>
      </c>
      <c r="M7" s="10">
        <v>0</v>
      </c>
      <c r="N7" s="11">
        <f t="shared" si="0"/>
        <v>0</v>
      </c>
      <c r="O7" s="11">
        <f t="shared" si="1"/>
        <v>2</v>
      </c>
      <c r="P7" s="11">
        <f t="shared" si="2"/>
        <v>2</v>
      </c>
      <c r="Q7" s="11">
        <f t="shared" si="3"/>
        <v>0</v>
      </c>
      <c r="R7" s="10" t="str">
        <f>IF(AND(N7&lt;O7,N7&lt;P7),"C1",IF(AND(O7&lt;N7,O7&lt;P7),"C2",IF(AND(P7&lt;N7,P7&lt;O7),"C3")))</f>
        <v>C1</v>
      </c>
      <c r="T7" s="2" t="s">
        <v>18</v>
      </c>
      <c r="U7" s="2">
        <f t="shared" si="10"/>
        <v>0</v>
      </c>
      <c r="W7" s="7" t="s">
        <v>18</v>
      </c>
      <c r="X7" s="21" t="e">
        <f>SUM(K28:K33)/$U$7</f>
        <v>#DIV/0!</v>
      </c>
      <c r="Y7" s="12" t="e">
        <f t="shared" ref="Y7:Z7" si="13">SUM(L28:L33)/$U$7</f>
        <v>#DIV/0!</v>
      </c>
      <c r="Z7" s="12" t="e">
        <f t="shared" si="13"/>
        <v>#DIV/0!</v>
      </c>
      <c r="AB7" s="10">
        <v>20</v>
      </c>
      <c r="AC7" s="8" t="s">
        <v>30</v>
      </c>
      <c r="AD7" s="9" t="s">
        <v>35</v>
      </c>
      <c r="AE7" s="8" t="s">
        <v>32</v>
      </c>
      <c r="AF7" s="10">
        <v>2</v>
      </c>
      <c r="AG7" s="10">
        <v>2</v>
      </c>
      <c r="AH7" s="10">
        <v>0</v>
      </c>
      <c r="AI7" s="11">
        <f t="shared" si="5"/>
        <v>2.1925456063278741</v>
      </c>
      <c r="AJ7" s="11">
        <f t="shared" si="6"/>
        <v>1.505199322349037</v>
      </c>
      <c r="AK7" s="11" t="e">
        <f t="shared" si="7"/>
        <v>#DIV/0!</v>
      </c>
      <c r="AL7" s="11" t="e">
        <f t="shared" si="8"/>
        <v>#DIV/0!</v>
      </c>
      <c r="AM7" s="10" t="e">
        <f t="shared" si="9"/>
        <v>#DIV/0!</v>
      </c>
      <c r="AO7" s="2" t="s">
        <v>18</v>
      </c>
      <c r="AP7" s="2">
        <f t="shared" si="12"/>
        <v>0</v>
      </c>
    </row>
    <row r="8" spans="1:42" s="2" customFormat="1" ht="15" x14ac:dyDescent="0.3">
      <c r="G8" s="10">
        <v>4</v>
      </c>
      <c r="H8" s="8" t="s">
        <v>30</v>
      </c>
      <c r="I8" s="9" t="s">
        <v>64</v>
      </c>
      <c r="J8" s="8" t="s">
        <v>52</v>
      </c>
      <c r="K8" s="10">
        <v>2</v>
      </c>
      <c r="L8" s="10">
        <v>0</v>
      </c>
      <c r="M8" s="10">
        <v>0</v>
      </c>
      <c r="N8" s="11">
        <f t="shared" si="0"/>
        <v>0</v>
      </c>
      <c r="O8" s="11">
        <f t="shared" si="1"/>
        <v>2</v>
      </c>
      <c r="P8" s="11">
        <f t="shared" si="2"/>
        <v>2</v>
      </c>
      <c r="Q8" s="11">
        <f t="shared" si="3"/>
        <v>0</v>
      </c>
      <c r="R8" s="10" t="str">
        <f>IF(AND(N8&lt;O8,N8&lt;P8),"C1",IF(AND(O8&lt;N8,O8&lt;P8),"C2",IF(AND(P8&lt;N8,P8&lt;O8),"C3")))</f>
        <v>C1</v>
      </c>
      <c r="AB8" s="10">
        <v>22</v>
      </c>
      <c r="AC8" s="8" t="s">
        <v>30</v>
      </c>
      <c r="AD8" s="9" t="s">
        <v>36</v>
      </c>
      <c r="AE8" s="8" t="s">
        <v>34</v>
      </c>
      <c r="AF8" s="10">
        <v>2</v>
      </c>
      <c r="AG8" s="10">
        <v>2</v>
      </c>
      <c r="AH8" s="10">
        <v>0</v>
      </c>
      <c r="AI8" s="11">
        <f t="shared" si="5"/>
        <v>2.1925456063278741</v>
      </c>
      <c r="AJ8" s="11">
        <f t="shared" si="6"/>
        <v>1.505199322349037</v>
      </c>
      <c r="AK8" s="11" t="e">
        <f t="shared" si="7"/>
        <v>#DIV/0!</v>
      </c>
      <c r="AL8" s="11" t="e">
        <f t="shared" si="8"/>
        <v>#DIV/0!</v>
      </c>
      <c r="AM8" s="10" t="e">
        <f t="shared" si="9"/>
        <v>#DIV/0!</v>
      </c>
    </row>
    <row r="9" spans="1:42" s="2" customFormat="1" ht="15" x14ac:dyDescent="0.3">
      <c r="G9" s="10">
        <v>5</v>
      </c>
      <c r="H9" s="8" t="s">
        <v>30</v>
      </c>
      <c r="I9" s="9" t="s">
        <v>65</v>
      </c>
      <c r="J9" s="8" t="s">
        <v>27</v>
      </c>
      <c r="K9" s="10">
        <v>2</v>
      </c>
      <c r="L9" s="10">
        <v>0</v>
      </c>
      <c r="M9" s="10">
        <v>0</v>
      </c>
      <c r="N9" s="11">
        <f t="shared" si="0"/>
        <v>0</v>
      </c>
      <c r="O9" s="11">
        <f t="shared" si="1"/>
        <v>2</v>
      </c>
      <c r="P9" s="11">
        <f t="shared" si="2"/>
        <v>2</v>
      </c>
      <c r="Q9" s="11">
        <f t="shared" si="3"/>
        <v>0</v>
      </c>
      <c r="R9" s="10" t="str">
        <f>IF(AND(N9&lt;O9,N9&lt;P9),"C1",IF(AND(O9&lt;N9,O9&lt;P9),"C2",IF(AND(P9&lt;N9,P9&lt;O9),"C3")))</f>
        <v>C1</v>
      </c>
      <c r="W9" s="22" t="s">
        <v>23</v>
      </c>
      <c r="X9" s="22"/>
      <c r="Y9" s="22"/>
      <c r="Z9" s="22"/>
      <c r="AB9" s="10">
        <v>23</v>
      </c>
      <c r="AC9" s="8" t="s">
        <v>30</v>
      </c>
      <c r="AD9" s="9" t="s">
        <v>37</v>
      </c>
      <c r="AE9" s="8" t="s">
        <v>38</v>
      </c>
      <c r="AF9" s="10">
        <v>2</v>
      </c>
      <c r="AG9" s="10">
        <v>2</v>
      </c>
      <c r="AH9" s="10">
        <v>0</v>
      </c>
      <c r="AI9" s="11">
        <f t="shared" si="5"/>
        <v>2.1925456063278741</v>
      </c>
      <c r="AJ9" s="11">
        <f t="shared" si="6"/>
        <v>1.505199322349037</v>
      </c>
      <c r="AK9" s="11" t="e">
        <f t="shared" si="7"/>
        <v>#DIV/0!</v>
      </c>
      <c r="AL9" s="11" t="e">
        <f t="shared" si="8"/>
        <v>#DIV/0!</v>
      </c>
      <c r="AM9" s="10" t="e">
        <f t="shared" si="9"/>
        <v>#DIV/0!</v>
      </c>
    </row>
    <row r="10" spans="1:42" s="2" customFormat="1" ht="15" x14ac:dyDescent="0.3">
      <c r="G10" s="10">
        <v>6</v>
      </c>
      <c r="H10" s="8" t="s">
        <v>30</v>
      </c>
      <c r="I10" s="9" t="s">
        <v>44</v>
      </c>
      <c r="J10" s="8" t="s">
        <v>45</v>
      </c>
      <c r="K10" s="10">
        <v>2</v>
      </c>
      <c r="L10" s="10">
        <v>1</v>
      </c>
      <c r="M10" s="10">
        <v>0</v>
      </c>
      <c r="N10" s="11">
        <f t="shared" si="0"/>
        <v>1</v>
      </c>
      <c r="O10" s="11">
        <f t="shared" si="1"/>
        <v>1</v>
      </c>
      <c r="P10" s="11">
        <f t="shared" si="2"/>
        <v>1</v>
      </c>
      <c r="Q10" s="11">
        <f t="shared" si="3"/>
        <v>1</v>
      </c>
      <c r="R10" s="10" t="s">
        <v>16</v>
      </c>
      <c r="W10" s="3" t="s">
        <v>5</v>
      </c>
      <c r="X10" s="4" t="s">
        <v>6</v>
      </c>
      <c r="Y10" s="4" t="s">
        <v>7</v>
      </c>
      <c r="Z10" s="4" t="s">
        <v>8</v>
      </c>
      <c r="AB10" s="10">
        <v>24</v>
      </c>
      <c r="AC10" s="8" t="s">
        <v>30</v>
      </c>
      <c r="AD10" s="9" t="s">
        <v>39</v>
      </c>
      <c r="AE10" s="8" t="s">
        <v>24</v>
      </c>
      <c r="AF10" s="10">
        <v>2</v>
      </c>
      <c r="AG10" s="10">
        <v>2</v>
      </c>
      <c r="AH10" s="10">
        <v>0</v>
      </c>
      <c r="AI10" s="11">
        <f t="shared" si="5"/>
        <v>2.1925456063278741</v>
      </c>
      <c r="AJ10" s="11">
        <f t="shared" si="6"/>
        <v>1.505199322349037</v>
      </c>
      <c r="AK10" s="11" t="e">
        <f t="shared" si="7"/>
        <v>#DIV/0!</v>
      </c>
      <c r="AL10" s="11" t="e">
        <f t="shared" si="8"/>
        <v>#DIV/0!</v>
      </c>
      <c r="AM10" s="10" t="e">
        <f t="shared" si="9"/>
        <v>#DIV/0!</v>
      </c>
    </row>
    <row r="11" spans="1:42" s="2" customFormat="1" ht="15" x14ac:dyDescent="0.3">
      <c r="G11" s="10">
        <v>7</v>
      </c>
      <c r="H11" s="8" t="s">
        <v>30</v>
      </c>
      <c r="I11" s="9" t="s">
        <v>46</v>
      </c>
      <c r="J11" s="8" t="s">
        <v>27</v>
      </c>
      <c r="K11" s="10">
        <v>2</v>
      </c>
      <c r="L11" s="10">
        <v>1</v>
      </c>
      <c r="M11" s="10">
        <v>0</v>
      </c>
      <c r="N11" s="11">
        <f t="shared" si="0"/>
        <v>1</v>
      </c>
      <c r="O11" s="11">
        <f t="shared" si="1"/>
        <v>1</v>
      </c>
      <c r="P11" s="11">
        <f t="shared" si="2"/>
        <v>1</v>
      </c>
      <c r="Q11" s="11">
        <f t="shared" si="3"/>
        <v>1</v>
      </c>
      <c r="R11" s="10" t="s">
        <v>16</v>
      </c>
      <c r="W11" s="7" t="s">
        <v>16</v>
      </c>
      <c r="X11" s="7">
        <v>2</v>
      </c>
      <c r="Y11" s="7">
        <v>2</v>
      </c>
      <c r="Z11" s="7">
        <v>0</v>
      </c>
      <c r="AB11" s="10">
        <v>27</v>
      </c>
      <c r="AC11" s="8" t="s">
        <v>30</v>
      </c>
      <c r="AD11" s="9" t="s">
        <v>40</v>
      </c>
      <c r="AE11" s="8" t="s">
        <v>22</v>
      </c>
      <c r="AF11" s="10">
        <v>2</v>
      </c>
      <c r="AG11" s="10">
        <v>2</v>
      </c>
      <c r="AH11" s="10">
        <v>0</v>
      </c>
      <c r="AI11" s="11">
        <f t="shared" si="5"/>
        <v>2.1925456063278741</v>
      </c>
      <c r="AJ11" s="11">
        <f t="shared" si="6"/>
        <v>1.505199322349037</v>
      </c>
      <c r="AK11" s="11" t="e">
        <f t="shared" si="7"/>
        <v>#DIV/0!</v>
      </c>
      <c r="AL11" s="11" t="e">
        <f t="shared" si="8"/>
        <v>#DIV/0!</v>
      </c>
      <c r="AM11" s="10" t="e">
        <f t="shared" si="9"/>
        <v>#DIV/0!</v>
      </c>
    </row>
    <row r="12" spans="1:42" s="2" customFormat="1" ht="15" x14ac:dyDescent="0.3">
      <c r="G12" s="10">
        <v>8</v>
      </c>
      <c r="H12" s="8" t="s">
        <v>30</v>
      </c>
      <c r="I12" s="9" t="s">
        <v>47</v>
      </c>
      <c r="J12" s="8" t="s">
        <v>48</v>
      </c>
      <c r="K12" s="10">
        <v>2</v>
      </c>
      <c r="L12" s="10">
        <v>1</v>
      </c>
      <c r="M12" s="10">
        <v>0</v>
      </c>
      <c r="N12" s="11">
        <f t="shared" si="0"/>
        <v>1</v>
      </c>
      <c r="O12" s="11">
        <f t="shared" si="1"/>
        <v>1</v>
      </c>
      <c r="P12" s="11">
        <f t="shared" si="2"/>
        <v>1</v>
      </c>
      <c r="Q12" s="11">
        <f t="shared" si="3"/>
        <v>1</v>
      </c>
      <c r="R12" s="10" t="s">
        <v>16</v>
      </c>
      <c r="W12" s="7" t="s">
        <v>17</v>
      </c>
      <c r="X12" s="7">
        <v>2</v>
      </c>
      <c r="Y12" s="7">
        <v>1</v>
      </c>
      <c r="Z12" s="7">
        <v>0</v>
      </c>
      <c r="AB12" s="10">
        <v>28</v>
      </c>
      <c r="AC12" s="8" t="s">
        <v>30</v>
      </c>
      <c r="AD12" s="9" t="s">
        <v>41</v>
      </c>
      <c r="AE12" s="8" t="s">
        <v>32</v>
      </c>
      <c r="AF12" s="10">
        <v>2</v>
      </c>
      <c r="AG12" s="10">
        <v>2</v>
      </c>
      <c r="AH12" s="10">
        <v>0</v>
      </c>
      <c r="AI12" s="11">
        <f t="shared" si="5"/>
        <v>2.1925456063278741</v>
      </c>
      <c r="AJ12" s="11">
        <f t="shared" si="6"/>
        <v>1.505199322349037</v>
      </c>
      <c r="AK12" s="11" t="e">
        <f t="shared" si="7"/>
        <v>#DIV/0!</v>
      </c>
      <c r="AL12" s="11" t="e">
        <f t="shared" si="8"/>
        <v>#DIV/0!</v>
      </c>
      <c r="AM12" s="10" t="e">
        <f t="shared" si="9"/>
        <v>#DIV/0!</v>
      </c>
    </row>
    <row r="13" spans="1:42" s="2" customFormat="1" ht="15" x14ac:dyDescent="0.3">
      <c r="G13" s="10">
        <v>9</v>
      </c>
      <c r="H13" s="8" t="s">
        <v>30</v>
      </c>
      <c r="I13" s="9" t="s">
        <v>49</v>
      </c>
      <c r="J13" s="8" t="s">
        <v>25</v>
      </c>
      <c r="K13" s="10">
        <v>2</v>
      </c>
      <c r="L13" s="10">
        <v>1</v>
      </c>
      <c r="M13" s="10">
        <v>0</v>
      </c>
      <c r="N13" s="11">
        <f t="shared" si="0"/>
        <v>1</v>
      </c>
      <c r="O13" s="11">
        <f t="shared" si="1"/>
        <v>1</v>
      </c>
      <c r="P13" s="11">
        <f t="shared" si="2"/>
        <v>1</v>
      </c>
      <c r="Q13" s="11">
        <f t="shared" si="3"/>
        <v>1</v>
      </c>
      <c r="R13" s="10" t="s">
        <v>16</v>
      </c>
      <c r="W13" s="7" t="s">
        <v>18</v>
      </c>
      <c r="X13" s="21">
        <v>1.67</v>
      </c>
      <c r="Y13" s="12" t="e">
        <f t="shared" ref="Y13" si="14">SUM(L34:L39)/$U$7</f>
        <v>#DIV/0!</v>
      </c>
      <c r="Z13" s="12">
        <v>0</v>
      </c>
      <c r="AB13" s="15">
        <v>1</v>
      </c>
      <c r="AC13" s="13" t="s">
        <v>30</v>
      </c>
      <c r="AD13" s="14" t="s">
        <v>42</v>
      </c>
      <c r="AE13" s="13" t="s">
        <v>43</v>
      </c>
      <c r="AF13" s="15">
        <v>2</v>
      </c>
      <c r="AG13" s="15">
        <v>1</v>
      </c>
      <c r="AH13" s="15">
        <v>0</v>
      </c>
      <c r="AI13" s="16">
        <f t="shared" si="5"/>
        <v>1.479259482572292</v>
      </c>
      <c r="AJ13" s="16">
        <f t="shared" si="6"/>
        <v>1.7365554986812255</v>
      </c>
      <c r="AK13" s="16" t="e">
        <f t="shared" si="7"/>
        <v>#DIV/0!</v>
      </c>
      <c r="AL13" s="16" t="e">
        <f t="shared" si="8"/>
        <v>#DIV/0!</v>
      </c>
      <c r="AM13" s="15" t="e">
        <f t="shared" si="9"/>
        <v>#DIV/0!</v>
      </c>
    </row>
    <row r="14" spans="1:42" s="2" customFormat="1" ht="15" x14ac:dyDescent="0.3">
      <c r="G14" s="10">
        <v>10</v>
      </c>
      <c r="H14" s="8" t="s">
        <v>30</v>
      </c>
      <c r="I14" s="9" t="s">
        <v>50</v>
      </c>
      <c r="J14" s="8" t="s">
        <v>27</v>
      </c>
      <c r="K14" s="10">
        <v>2</v>
      </c>
      <c r="L14" s="10">
        <v>1</v>
      </c>
      <c r="M14" s="10">
        <v>0</v>
      </c>
      <c r="N14" s="11">
        <f t="shared" si="0"/>
        <v>1</v>
      </c>
      <c r="O14" s="11">
        <f t="shared" si="1"/>
        <v>1</v>
      </c>
      <c r="P14" s="11">
        <f t="shared" si="2"/>
        <v>1</v>
      </c>
      <c r="Q14" s="11">
        <f t="shared" si="3"/>
        <v>1</v>
      </c>
      <c r="R14" s="10" t="s">
        <v>16</v>
      </c>
      <c r="AB14" s="15">
        <v>6</v>
      </c>
      <c r="AC14" s="13" t="s">
        <v>30</v>
      </c>
      <c r="AD14" s="14" t="s">
        <v>44</v>
      </c>
      <c r="AE14" s="13" t="s">
        <v>45</v>
      </c>
      <c r="AF14" s="15">
        <v>2</v>
      </c>
      <c r="AG14" s="15">
        <v>1</v>
      </c>
      <c r="AH14" s="15">
        <v>0</v>
      </c>
      <c r="AI14" s="16">
        <f t="shared" si="5"/>
        <v>1.479259482572292</v>
      </c>
      <c r="AJ14" s="16">
        <f t="shared" si="6"/>
        <v>1.7365554986812255</v>
      </c>
      <c r="AK14" s="16" t="e">
        <f t="shared" si="7"/>
        <v>#DIV/0!</v>
      </c>
      <c r="AL14" s="16" t="e">
        <f t="shared" si="8"/>
        <v>#DIV/0!</v>
      </c>
      <c r="AM14" s="15" t="e">
        <f t="shared" si="9"/>
        <v>#DIV/0!</v>
      </c>
    </row>
    <row r="15" spans="1:42" s="2" customFormat="1" ht="15" x14ac:dyDescent="0.3">
      <c r="G15" s="10">
        <v>11</v>
      </c>
      <c r="H15" s="8" t="s">
        <v>30</v>
      </c>
      <c r="I15" s="9" t="s">
        <v>51</v>
      </c>
      <c r="J15" s="8" t="s">
        <v>52</v>
      </c>
      <c r="K15" s="10">
        <v>2</v>
      </c>
      <c r="L15" s="10">
        <v>1</v>
      </c>
      <c r="M15" s="10">
        <v>0</v>
      </c>
      <c r="N15" s="11">
        <f t="shared" si="0"/>
        <v>1</v>
      </c>
      <c r="O15" s="11">
        <f t="shared" si="1"/>
        <v>1</v>
      </c>
      <c r="P15" s="11">
        <f t="shared" si="2"/>
        <v>1</v>
      </c>
      <c r="Q15" s="11">
        <f t="shared" si="3"/>
        <v>1</v>
      </c>
      <c r="R15" s="10" t="s">
        <v>16</v>
      </c>
      <c r="AB15" s="15">
        <v>7</v>
      </c>
      <c r="AC15" s="13" t="s">
        <v>30</v>
      </c>
      <c r="AD15" s="14" t="s">
        <v>46</v>
      </c>
      <c r="AE15" s="13" t="s">
        <v>27</v>
      </c>
      <c r="AF15" s="15">
        <v>2</v>
      </c>
      <c r="AG15" s="15">
        <v>1</v>
      </c>
      <c r="AH15" s="15">
        <v>0</v>
      </c>
      <c r="AI15" s="16">
        <f t="shared" si="5"/>
        <v>1.479259482572292</v>
      </c>
      <c r="AJ15" s="16">
        <f t="shared" si="6"/>
        <v>1.7365554986812255</v>
      </c>
      <c r="AK15" s="16" t="e">
        <f t="shared" si="7"/>
        <v>#DIV/0!</v>
      </c>
      <c r="AL15" s="16" t="e">
        <f t="shared" si="8"/>
        <v>#DIV/0!</v>
      </c>
      <c r="AM15" s="15" t="e">
        <f t="shared" si="9"/>
        <v>#DIV/0!</v>
      </c>
    </row>
    <row r="16" spans="1:42" s="2" customFormat="1" ht="15" x14ac:dyDescent="0.3">
      <c r="G16" s="10">
        <v>12</v>
      </c>
      <c r="H16" s="8" t="s">
        <v>30</v>
      </c>
      <c r="I16" s="9" t="s">
        <v>53</v>
      </c>
      <c r="J16" s="8" t="s">
        <v>43</v>
      </c>
      <c r="K16" s="10">
        <v>2</v>
      </c>
      <c r="L16" s="10">
        <v>1</v>
      </c>
      <c r="M16" s="10">
        <v>0</v>
      </c>
      <c r="N16" s="11">
        <f t="shared" si="0"/>
        <v>1</v>
      </c>
      <c r="O16" s="11">
        <f t="shared" si="1"/>
        <v>1</v>
      </c>
      <c r="P16" s="11">
        <f t="shared" si="2"/>
        <v>1</v>
      </c>
      <c r="Q16" s="11">
        <f t="shared" si="3"/>
        <v>1</v>
      </c>
      <c r="R16" s="10" t="s">
        <v>16</v>
      </c>
      <c r="AB16" s="15">
        <v>8</v>
      </c>
      <c r="AC16" s="13" t="s">
        <v>30</v>
      </c>
      <c r="AD16" s="14" t="s">
        <v>47</v>
      </c>
      <c r="AE16" s="13" t="s">
        <v>48</v>
      </c>
      <c r="AF16" s="15">
        <v>2</v>
      </c>
      <c r="AG16" s="15">
        <v>1</v>
      </c>
      <c r="AH16" s="15">
        <v>0</v>
      </c>
      <c r="AI16" s="16">
        <f t="shared" si="5"/>
        <v>1.479259482572292</v>
      </c>
      <c r="AJ16" s="16">
        <f t="shared" si="6"/>
        <v>1.7365554986812255</v>
      </c>
      <c r="AK16" s="16" t="e">
        <f t="shared" si="7"/>
        <v>#DIV/0!</v>
      </c>
      <c r="AL16" s="16" t="e">
        <f t="shared" si="8"/>
        <v>#DIV/0!</v>
      </c>
      <c r="AM16" s="15" t="e">
        <f t="shared" si="9"/>
        <v>#DIV/0!</v>
      </c>
    </row>
    <row r="17" spans="7:39" s="2" customFormat="1" ht="15" x14ac:dyDescent="0.3">
      <c r="G17" s="10">
        <v>13</v>
      </c>
      <c r="H17" s="8" t="s">
        <v>30</v>
      </c>
      <c r="I17" s="9" t="s">
        <v>54</v>
      </c>
      <c r="J17" s="8" t="s">
        <v>28</v>
      </c>
      <c r="K17" s="10">
        <v>2</v>
      </c>
      <c r="L17" s="10">
        <v>1</v>
      </c>
      <c r="M17" s="10">
        <v>0</v>
      </c>
      <c r="N17" s="11">
        <f t="shared" si="0"/>
        <v>1</v>
      </c>
      <c r="O17" s="11">
        <f t="shared" si="1"/>
        <v>1</v>
      </c>
      <c r="P17" s="11">
        <f t="shared" si="2"/>
        <v>1</v>
      </c>
      <c r="Q17" s="11">
        <f t="shared" si="3"/>
        <v>1</v>
      </c>
      <c r="R17" s="10" t="s">
        <v>16</v>
      </c>
      <c r="AB17" s="15">
        <v>9</v>
      </c>
      <c r="AC17" s="13" t="s">
        <v>30</v>
      </c>
      <c r="AD17" s="14" t="s">
        <v>49</v>
      </c>
      <c r="AE17" s="13" t="s">
        <v>25</v>
      </c>
      <c r="AF17" s="15">
        <v>2</v>
      </c>
      <c r="AG17" s="15">
        <v>1</v>
      </c>
      <c r="AH17" s="15">
        <v>0</v>
      </c>
      <c r="AI17" s="16">
        <f t="shared" si="5"/>
        <v>1.479259482572292</v>
      </c>
      <c r="AJ17" s="16">
        <f t="shared" si="6"/>
        <v>1.7365554986812255</v>
      </c>
      <c r="AK17" s="16" t="e">
        <f t="shared" si="7"/>
        <v>#DIV/0!</v>
      </c>
      <c r="AL17" s="16" t="e">
        <f t="shared" si="8"/>
        <v>#DIV/0!</v>
      </c>
      <c r="AM17" s="15" t="e">
        <f t="shared" si="9"/>
        <v>#DIV/0!</v>
      </c>
    </row>
    <row r="18" spans="7:39" s="2" customFormat="1" ht="15" x14ac:dyDescent="0.3">
      <c r="G18" s="10">
        <v>14</v>
      </c>
      <c r="H18" s="8" t="s">
        <v>30</v>
      </c>
      <c r="I18" s="9" t="s">
        <v>55</v>
      </c>
      <c r="J18" s="8" t="s">
        <v>26</v>
      </c>
      <c r="K18" s="10">
        <v>2</v>
      </c>
      <c r="L18" s="10">
        <v>1</v>
      </c>
      <c r="M18" s="10">
        <v>0</v>
      </c>
      <c r="N18" s="11">
        <f t="shared" si="0"/>
        <v>1</v>
      </c>
      <c r="O18" s="11">
        <f t="shared" si="1"/>
        <v>1</v>
      </c>
      <c r="P18" s="11">
        <f t="shared" si="2"/>
        <v>1</v>
      </c>
      <c r="Q18" s="11">
        <f t="shared" si="3"/>
        <v>1</v>
      </c>
      <c r="R18" s="10" t="s">
        <v>16</v>
      </c>
      <c r="AB18" s="15">
        <v>10</v>
      </c>
      <c r="AC18" s="13" t="s">
        <v>30</v>
      </c>
      <c r="AD18" s="14" t="s">
        <v>50</v>
      </c>
      <c r="AE18" s="13" t="s">
        <v>27</v>
      </c>
      <c r="AF18" s="15">
        <v>2</v>
      </c>
      <c r="AG18" s="15">
        <v>1</v>
      </c>
      <c r="AH18" s="15">
        <v>0</v>
      </c>
      <c r="AI18" s="16">
        <f t="shared" si="5"/>
        <v>1.479259482572292</v>
      </c>
      <c r="AJ18" s="16">
        <f t="shared" si="6"/>
        <v>1.7365554986812255</v>
      </c>
      <c r="AK18" s="16" t="e">
        <f t="shared" si="7"/>
        <v>#DIV/0!</v>
      </c>
      <c r="AL18" s="16" t="e">
        <f t="shared" si="8"/>
        <v>#DIV/0!</v>
      </c>
      <c r="AM18" s="15" t="e">
        <f t="shared" si="9"/>
        <v>#DIV/0!</v>
      </c>
    </row>
    <row r="19" spans="7:39" s="2" customFormat="1" ht="15" x14ac:dyDescent="0.3">
      <c r="G19" s="10">
        <v>15</v>
      </c>
      <c r="H19" s="8" t="s">
        <v>30</v>
      </c>
      <c r="I19" s="9" t="s">
        <v>56</v>
      </c>
      <c r="J19" s="8" t="s">
        <v>28</v>
      </c>
      <c r="K19" s="10">
        <v>2</v>
      </c>
      <c r="L19" s="10">
        <v>1</v>
      </c>
      <c r="M19" s="10">
        <v>0</v>
      </c>
      <c r="N19" s="11">
        <f t="shared" si="0"/>
        <v>1</v>
      </c>
      <c r="O19" s="11">
        <f t="shared" si="1"/>
        <v>1</v>
      </c>
      <c r="P19" s="11">
        <f t="shared" si="2"/>
        <v>1</v>
      </c>
      <c r="Q19" s="11">
        <f t="shared" si="3"/>
        <v>1</v>
      </c>
      <c r="R19" s="10" t="s">
        <v>16</v>
      </c>
      <c r="AB19" s="15">
        <v>11</v>
      </c>
      <c r="AC19" s="13" t="s">
        <v>30</v>
      </c>
      <c r="AD19" s="14" t="s">
        <v>51</v>
      </c>
      <c r="AE19" s="13" t="s">
        <v>52</v>
      </c>
      <c r="AF19" s="15">
        <v>2</v>
      </c>
      <c r="AG19" s="15">
        <v>1</v>
      </c>
      <c r="AH19" s="15">
        <v>0</v>
      </c>
      <c r="AI19" s="16">
        <f t="shared" si="5"/>
        <v>1.479259482572292</v>
      </c>
      <c r="AJ19" s="16">
        <f t="shared" si="6"/>
        <v>1.7365554986812255</v>
      </c>
      <c r="AK19" s="16" t="e">
        <f t="shared" si="7"/>
        <v>#DIV/0!</v>
      </c>
      <c r="AL19" s="16" t="e">
        <f t="shared" si="8"/>
        <v>#DIV/0!</v>
      </c>
      <c r="AM19" s="15" t="e">
        <f t="shared" si="9"/>
        <v>#DIV/0!</v>
      </c>
    </row>
    <row r="20" spans="7:39" s="2" customFormat="1" ht="15" x14ac:dyDescent="0.3">
      <c r="G20" s="10">
        <v>16</v>
      </c>
      <c r="H20" s="8" t="s">
        <v>30</v>
      </c>
      <c r="I20" s="9" t="s">
        <v>66</v>
      </c>
      <c r="J20" s="8" t="s">
        <v>67</v>
      </c>
      <c r="K20" s="10">
        <v>2</v>
      </c>
      <c r="L20" s="10">
        <v>0</v>
      </c>
      <c r="M20" s="10">
        <v>0</v>
      </c>
      <c r="N20" s="11">
        <f t="shared" si="0"/>
        <v>0</v>
      </c>
      <c r="O20" s="11">
        <f t="shared" si="1"/>
        <v>2</v>
      </c>
      <c r="P20" s="11">
        <f t="shared" si="2"/>
        <v>2</v>
      </c>
      <c r="Q20" s="11">
        <f t="shared" si="3"/>
        <v>0</v>
      </c>
      <c r="R20" s="10" t="s">
        <v>16</v>
      </c>
      <c r="AB20" s="15">
        <v>12</v>
      </c>
      <c r="AC20" s="13" t="s">
        <v>30</v>
      </c>
      <c r="AD20" s="14" t="s">
        <v>53</v>
      </c>
      <c r="AE20" s="13" t="s">
        <v>43</v>
      </c>
      <c r="AF20" s="15">
        <v>2</v>
      </c>
      <c r="AG20" s="15">
        <v>1</v>
      </c>
      <c r="AH20" s="15">
        <v>0</v>
      </c>
      <c r="AI20" s="16">
        <f t="shared" si="5"/>
        <v>1.479259482572292</v>
      </c>
      <c r="AJ20" s="16">
        <f t="shared" si="6"/>
        <v>1.7365554986812255</v>
      </c>
      <c r="AK20" s="16" t="e">
        <f t="shared" si="7"/>
        <v>#DIV/0!</v>
      </c>
      <c r="AL20" s="16" t="e">
        <f t="shared" si="8"/>
        <v>#DIV/0!</v>
      </c>
      <c r="AM20" s="15" t="e">
        <f t="shared" si="9"/>
        <v>#DIV/0!</v>
      </c>
    </row>
    <row r="21" spans="7:39" s="2" customFormat="1" ht="15" x14ac:dyDescent="0.3">
      <c r="G21" s="10">
        <v>19</v>
      </c>
      <c r="H21" s="8" t="s">
        <v>30</v>
      </c>
      <c r="I21" s="9" t="s">
        <v>57</v>
      </c>
      <c r="J21" s="8" t="s">
        <v>32</v>
      </c>
      <c r="K21" s="10">
        <v>2</v>
      </c>
      <c r="L21" s="10">
        <v>1</v>
      </c>
      <c r="M21" s="10">
        <v>0</v>
      </c>
      <c r="N21" s="11">
        <f t="shared" si="0"/>
        <v>1</v>
      </c>
      <c r="O21" s="11">
        <f t="shared" si="1"/>
        <v>1</v>
      </c>
      <c r="P21" s="11">
        <f t="shared" si="2"/>
        <v>1</v>
      </c>
      <c r="Q21" s="11">
        <f t="shared" si="3"/>
        <v>1</v>
      </c>
      <c r="R21" s="10" t="s">
        <v>16</v>
      </c>
      <c r="AB21" s="15">
        <v>13</v>
      </c>
      <c r="AC21" s="13" t="s">
        <v>30</v>
      </c>
      <c r="AD21" s="14" t="s">
        <v>54</v>
      </c>
      <c r="AE21" s="13" t="s">
        <v>28</v>
      </c>
      <c r="AF21" s="15">
        <v>2</v>
      </c>
      <c r="AG21" s="15">
        <v>1</v>
      </c>
      <c r="AH21" s="15">
        <v>0</v>
      </c>
      <c r="AI21" s="16">
        <f t="shared" si="5"/>
        <v>1.479259482572292</v>
      </c>
      <c r="AJ21" s="16">
        <f t="shared" si="6"/>
        <v>1.7365554986812255</v>
      </c>
      <c r="AK21" s="16" t="e">
        <f t="shared" si="7"/>
        <v>#DIV/0!</v>
      </c>
      <c r="AL21" s="16" t="e">
        <f t="shared" si="8"/>
        <v>#DIV/0!</v>
      </c>
      <c r="AM21" s="15" t="e">
        <f t="shared" si="9"/>
        <v>#DIV/0!</v>
      </c>
    </row>
    <row r="22" spans="7:39" s="2" customFormat="1" ht="15" x14ac:dyDescent="0.3">
      <c r="G22" s="10">
        <v>21</v>
      </c>
      <c r="H22" s="8" t="s">
        <v>30</v>
      </c>
      <c r="I22" s="9" t="s">
        <v>58</v>
      </c>
      <c r="J22" s="8" t="s">
        <v>38</v>
      </c>
      <c r="K22" s="10">
        <v>2</v>
      </c>
      <c r="L22" s="10">
        <v>1</v>
      </c>
      <c r="M22" s="10">
        <v>0</v>
      </c>
      <c r="N22" s="11">
        <f t="shared" si="0"/>
        <v>1</v>
      </c>
      <c r="O22" s="11">
        <f t="shared" si="1"/>
        <v>1</v>
      </c>
      <c r="P22" s="11">
        <f t="shared" si="2"/>
        <v>1</v>
      </c>
      <c r="Q22" s="11">
        <f t="shared" si="3"/>
        <v>1</v>
      </c>
      <c r="R22" s="10" t="s">
        <v>16</v>
      </c>
      <c r="AB22" s="15">
        <v>14</v>
      </c>
      <c r="AC22" s="13" t="s">
        <v>30</v>
      </c>
      <c r="AD22" s="14" t="s">
        <v>55</v>
      </c>
      <c r="AE22" s="13" t="s">
        <v>26</v>
      </c>
      <c r="AF22" s="15">
        <v>2</v>
      </c>
      <c r="AG22" s="15">
        <v>1</v>
      </c>
      <c r="AH22" s="15">
        <v>0</v>
      </c>
      <c r="AI22" s="16">
        <f t="shared" si="5"/>
        <v>1.479259482572292</v>
      </c>
      <c r="AJ22" s="16">
        <f t="shared" si="6"/>
        <v>1.7365554986812255</v>
      </c>
      <c r="AK22" s="16" t="e">
        <f t="shared" si="7"/>
        <v>#DIV/0!</v>
      </c>
      <c r="AL22" s="16" t="e">
        <f t="shared" si="8"/>
        <v>#DIV/0!</v>
      </c>
      <c r="AM22" s="15" t="e">
        <f t="shared" si="9"/>
        <v>#DIV/0!</v>
      </c>
    </row>
    <row r="23" spans="7:39" s="2" customFormat="1" ht="15" x14ac:dyDescent="0.3">
      <c r="G23" s="10">
        <v>25</v>
      </c>
      <c r="H23" s="8" t="s">
        <v>30</v>
      </c>
      <c r="I23" s="9" t="s">
        <v>59</v>
      </c>
      <c r="J23" s="8" t="s">
        <v>60</v>
      </c>
      <c r="K23" s="10">
        <v>2</v>
      </c>
      <c r="L23" s="10">
        <v>1</v>
      </c>
      <c r="M23" s="10">
        <v>0</v>
      </c>
      <c r="N23" s="11">
        <f t="shared" si="0"/>
        <v>1</v>
      </c>
      <c r="O23" s="11">
        <f t="shared" si="1"/>
        <v>1</v>
      </c>
      <c r="P23" s="11">
        <f t="shared" si="2"/>
        <v>1</v>
      </c>
      <c r="Q23" s="11">
        <f t="shared" si="3"/>
        <v>1</v>
      </c>
      <c r="R23" s="10" t="s">
        <v>16</v>
      </c>
      <c r="AB23" s="15">
        <v>15</v>
      </c>
      <c r="AC23" s="13" t="s">
        <v>30</v>
      </c>
      <c r="AD23" s="14" t="s">
        <v>56</v>
      </c>
      <c r="AE23" s="13" t="s">
        <v>28</v>
      </c>
      <c r="AF23" s="15">
        <v>2</v>
      </c>
      <c r="AG23" s="15">
        <v>1</v>
      </c>
      <c r="AH23" s="15">
        <v>0</v>
      </c>
      <c r="AI23" s="16">
        <f t="shared" si="5"/>
        <v>1.479259482572292</v>
      </c>
      <c r="AJ23" s="16">
        <f t="shared" si="6"/>
        <v>1.7365554986812255</v>
      </c>
      <c r="AK23" s="16" t="e">
        <f t="shared" si="7"/>
        <v>#DIV/0!</v>
      </c>
      <c r="AL23" s="16" t="e">
        <f t="shared" si="8"/>
        <v>#DIV/0!</v>
      </c>
      <c r="AM23" s="15" t="e">
        <f t="shared" si="9"/>
        <v>#DIV/0!</v>
      </c>
    </row>
    <row r="24" spans="7:39" s="2" customFormat="1" ht="15" x14ac:dyDescent="0.3">
      <c r="G24" s="10">
        <v>26</v>
      </c>
      <c r="H24" s="8" t="s">
        <v>30</v>
      </c>
      <c r="I24" s="9" t="s">
        <v>61</v>
      </c>
      <c r="J24" s="8" t="s">
        <v>32</v>
      </c>
      <c r="K24" s="10">
        <v>2</v>
      </c>
      <c r="L24" s="10">
        <v>1</v>
      </c>
      <c r="M24" s="10">
        <v>0</v>
      </c>
      <c r="N24" s="11">
        <f t="shared" si="0"/>
        <v>1</v>
      </c>
      <c r="O24" s="11">
        <f t="shared" si="1"/>
        <v>1</v>
      </c>
      <c r="P24" s="11">
        <f t="shared" si="2"/>
        <v>1</v>
      </c>
      <c r="Q24" s="11">
        <f t="shared" si="3"/>
        <v>1</v>
      </c>
      <c r="R24" s="10" t="s">
        <v>16</v>
      </c>
      <c r="AB24" s="15">
        <v>19</v>
      </c>
      <c r="AC24" s="13" t="s">
        <v>30</v>
      </c>
      <c r="AD24" s="14" t="s">
        <v>57</v>
      </c>
      <c r="AE24" s="13" t="s">
        <v>32</v>
      </c>
      <c r="AF24" s="15">
        <v>2</v>
      </c>
      <c r="AG24" s="15">
        <v>1</v>
      </c>
      <c r="AH24" s="15">
        <v>0</v>
      </c>
      <c r="AI24" s="16">
        <f t="shared" si="5"/>
        <v>1.479259482572292</v>
      </c>
      <c r="AJ24" s="16">
        <f t="shared" si="6"/>
        <v>1.7365554986812255</v>
      </c>
      <c r="AK24" s="16" t="e">
        <f t="shared" si="7"/>
        <v>#DIV/0!</v>
      </c>
      <c r="AL24" s="16" t="e">
        <f t="shared" si="8"/>
        <v>#DIV/0!</v>
      </c>
      <c r="AM24" s="15" t="e">
        <f t="shared" si="9"/>
        <v>#DIV/0!</v>
      </c>
    </row>
    <row r="25" spans="7:39" s="2" customFormat="1" ht="15" x14ac:dyDescent="0.3">
      <c r="G25" s="10">
        <v>29</v>
      </c>
      <c r="H25" s="8" t="s">
        <v>30</v>
      </c>
      <c r="I25" s="9" t="s">
        <v>68</v>
      </c>
      <c r="J25" s="10"/>
      <c r="K25" s="10">
        <v>0</v>
      </c>
      <c r="L25" s="10">
        <v>0</v>
      </c>
      <c r="M25" s="10">
        <v>0</v>
      </c>
      <c r="N25" s="11">
        <f t="shared" si="0"/>
        <v>2</v>
      </c>
      <c r="O25" s="11">
        <f t="shared" si="1"/>
        <v>2.8284271247461903</v>
      </c>
      <c r="P25" s="11">
        <f t="shared" si="2"/>
        <v>2.8284271247461903</v>
      </c>
      <c r="Q25" s="11">
        <f t="shared" si="3"/>
        <v>2</v>
      </c>
      <c r="R25" s="10" t="str">
        <f>IF(AND(N25&lt;O25,N25&lt;P25),"C1",IF(AND(O25&lt;N25,O25&lt;P25),"C2",IF(AND(P25&lt;N25,P25&lt;O25),"C3")))</f>
        <v>C1</v>
      </c>
      <c r="AB25" s="15">
        <v>21</v>
      </c>
      <c r="AC25" s="13" t="s">
        <v>30</v>
      </c>
      <c r="AD25" s="14" t="s">
        <v>58</v>
      </c>
      <c r="AE25" s="13" t="s">
        <v>38</v>
      </c>
      <c r="AF25" s="15">
        <v>2</v>
      </c>
      <c r="AG25" s="15">
        <v>1</v>
      </c>
      <c r="AH25" s="15">
        <v>0</v>
      </c>
      <c r="AI25" s="16">
        <f t="shared" si="5"/>
        <v>1.479259482572292</v>
      </c>
      <c r="AJ25" s="16">
        <f t="shared" si="6"/>
        <v>1.7365554986812255</v>
      </c>
      <c r="AK25" s="16" t="e">
        <f t="shared" si="7"/>
        <v>#DIV/0!</v>
      </c>
      <c r="AL25" s="16" t="e">
        <f t="shared" si="8"/>
        <v>#DIV/0!</v>
      </c>
      <c r="AM25" s="15" t="e">
        <f t="shared" si="9"/>
        <v>#DIV/0!</v>
      </c>
    </row>
    <row r="26" spans="7:39" s="2" customFormat="1" ht="15" x14ac:dyDescent="0.3">
      <c r="G26" s="15">
        <v>17</v>
      </c>
      <c r="H26" s="13" t="s">
        <v>30</v>
      </c>
      <c r="I26" s="14" t="s">
        <v>31</v>
      </c>
      <c r="J26" s="13" t="s">
        <v>32</v>
      </c>
      <c r="K26" s="15">
        <v>2</v>
      </c>
      <c r="L26" s="15">
        <v>2</v>
      </c>
      <c r="M26" s="15">
        <v>0</v>
      </c>
      <c r="N26" s="16">
        <f t="shared" si="0"/>
        <v>2</v>
      </c>
      <c r="O26" s="16">
        <f t="shared" si="1"/>
        <v>0</v>
      </c>
      <c r="P26" s="16">
        <f t="shared" si="2"/>
        <v>0</v>
      </c>
      <c r="Q26" s="16">
        <f t="shared" si="3"/>
        <v>0</v>
      </c>
      <c r="R26" s="15" t="s">
        <v>17</v>
      </c>
      <c r="AB26" s="15">
        <v>25</v>
      </c>
      <c r="AC26" s="13" t="s">
        <v>30</v>
      </c>
      <c r="AD26" s="14" t="s">
        <v>59</v>
      </c>
      <c r="AE26" s="13" t="s">
        <v>60</v>
      </c>
      <c r="AF26" s="15">
        <v>2</v>
      </c>
      <c r="AG26" s="15">
        <v>1</v>
      </c>
      <c r="AH26" s="15">
        <v>0</v>
      </c>
      <c r="AI26" s="16">
        <f t="shared" si="5"/>
        <v>1.479259482572292</v>
      </c>
      <c r="AJ26" s="16">
        <f t="shared" si="6"/>
        <v>1.7365554986812255</v>
      </c>
      <c r="AK26" s="16" t="e">
        <f t="shared" si="7"/>
        <v>#DIV/0!</v>
      </c>
      <c r="AL26" s="16" t="e">
        <f t="shared" si="8"/>
        <v>#DIV/0!</v>
      </c>
      <c r="AM26" s="15" t="e">
        <f t="shared" si="9"/>
        <v>#DIV/0!</v>
      </c>
    </row>
    <row r="27" spans="7:39" s="2" customFormat="1" ht="15" x14ac:dyDescent="0.3">
      <c r="G27" s="15">
        <v>18</v>
      </c>
      <c r="H27" s="13" t="s">
        <v>30</v>
      </c>
      <c r="I27" s="14" t="s">
        <v>33</v>
      </c>
      <c r="J27" s="13" t="s">
        <v>34</v>
      </c>
      <c r="K27" s="15">
        <v>2</v>
      </c>
      <c r="L27" s="15">
        <v>2</v>
      </c>
      <c r="M27" s="15">
        <v>0</v>
      </c>
      <c r="N27" s="16">
        <f t="shared" si="0"/>
        <v>2</v>
      </c>
      <c r="O27" s="16">
        <f t="shared" si="1"/>
        <v>0</v>
      </c>
      <c r="P27" s="16">
        <f t="shared" si="2"/>
        <v>0</v>
      </c>
      <c r="Q27" s="16">
        <f t="shared" si="3"/>
        <v>0</v>
      </c>
      <c r="R27" s="15" t="s">
        <v>17</v>
      </c>
      <c r="AB27" s="15">
        <v>26</v>
      </c>
      <c r="AC27" s="13" t="s">
        <v>30</v>
      </c>
      <c r="AD27" s="14" t="s">
        <v>61</v>
      </c>
      <c r="AE27" s="13" t="s">
        <v>32</v>
      </c>
      <c r="AF27" s="15">
        <v>2</v>
      </c>
      <c r="AG27" s="15">
        <v>1</v>
      </c>
      <c r="AH27" s="15">
        <v>0</v>
      </c>
      <c r="AI27" s="16">
        <f t="shared" si="5"/>
        <v>1.479259482572292</v>
      </c>
      <c r="AJ27" s="16">
        <f t="shared" si="6"/>
        <v>1.7365554986812255</v>
      </c>
      <c r="AK27" s="16" t="e">
        <f t="shared" si="7"/>
        <v>#DIV/0!</v>
      </c>
      <c r="AL27" s="16" t="e">
        <f t="shared" si="8"/>
        <v>#DIV/0!</v>
      </c>
      <c r="AM27" s="15" t="e">
        <f t="shared" si="9"/>
        <v>#DIV/0!</v>
      </c>
    </row>
    <row r="28" spans="7:39" s="2" customFormat="1" ht="15" x14ac:dyDescent="0.3">
      <c r="G28" s="15">
        <v>20</v>
      </c>
      <c r="H28" s="13" t="s">
        <v>30</v>
      </c>
      <c r="I28" s="14" t="s">
        <v>35</v>
      </c>
      <c r="J28" s="13" t="s">
        <v>32</v>
      </c>
      <c r="K28" s="15">
        <v>2</v>
      </c>
      <c r="L28" s="15">
        <v>2</v>
      </c>
      <c r="M28" s="15">
        <v>0</v>
      </c>
      <c r="N28" s="16">
        <f t="shared" si="0"/>
        <v>2</v>
      </c>
      <c r="O28" s="16">
        <f t="shared" si="1"/>
        <v>0</v>
      </c>
      <c r="P28" s="16">
        <f t="shared" si="2"/>
        <v>0</v>
      </c>
      <c r="Q28" s="16">
        <f t="shared" si="3"/>
        <v>0</v>
      </c>
      <c r="R28" s="15" t="s">
        <v>17</v>
      </c>
      <c r="AB28" s="19">
        <v>2</v>
      </c>
      <c r="AC28" s="17" t="s">
        <v>30</v>
      </c>
      <c r="AD28" s="18" t="s">
        <v>62</v>
      </c>
      <c r="AE28" s="17" t="s">
        <v>43</v>
      </c>
      <c r="AF28" s="19">
        <v>2</v>
      </c>
      <c r="AG28" s="19">
        <v>0</v>
      </c>
      <c r="AH28" s="19">
        <v>0</v>
      </c>
      <c r="AI28" s="20">
        <f t="shared" si="5"/>
        <v>1.2526615655205624</v>
      </c>
      <c r="AJ28" s="20">
        <f t="shared" si="6"/>
        <v>2.4011715890373182</v>
      </c>
      <c r="AK28" s="20" t="e">
        <f t="shared" si="7"/>
        <v>#DIV/0!</v>
      </c>
      <c r="AL28" s="20" t="e">
        <f t="shared" si="8"/>
        <v>#DIV/0!</v>
      </c>
      <c r="AM28" s="19" t="e">
        <f t="shared" si="9"/>
        <v>#DIV/0!</v>
      </c>
    </row>
    <row r="29" spans="7:39" s="2" customFormat="1" ht="15" x14ac:dyDescent="0.3">
      <c r="G29" s="15">
        <v>22</v>
      </c>
      <c r="H29" s="13" t="s">
        <v>30</v>
      </c>
      <c r="I29" s="14" t="s">
        <v>36</v>
      </c>
      <c r="J29" s="13" t="s">
        <v>34</v>
      </c>
      <c r="K29" s="15">
        <v>2</v>
      </c>
      <c r="L29" s="15">
        <v>2</v>
      </c>
      <c r="M29" s="15">
        <v>0</v>
      </c>
      <c r="N29" s="16">
        <f t="shared" si="0"/>
        <v>2</v>
      </c>
      <c r="O29" s="16">
        <f t="shared" si="1"/>
        <v>0</v>
      </c>
      <c r="P29" s="16">
        <f t="shared" si="2"/>
        <v>0</v>
      </c>
      <c r="Q29" s="16">
        <f t="shared" si="3"/>
        <v>0</v>
      </c>
      <c r="R29" s="15" t="s">
        <v>17</v>
      </c>
      <c r="AB29" s="19">
        <v>3</v>
      </c>
      <c r="AC29" s="17" t="s">
        <v>30</v>
      </c>
      <c r="AD29" s="18" t="s">
        <v>63</v>
      </c>
      <c r="AE29" s="17" t="s">
        <v>25</v>
      </c>
      <c r="AF29" s="19">
        <v>2</v>
      </c>
      <c r="AG29" s="19">
        <v>0</v>
      </c>
      <c r="AH29" s="19">
        <v>0</v>
      </c>
      <c r="AI29" s="20">
        <f t="shared" si="5"/>
        <v>1.2526615655205624</v>
      </c>
      <c r="AJ29" s="20">
        <f t="shared" si="6"/>
        <v>2.4011715890373182</v>
      </c>
      <c r="AK29" s="20" t="e">
        <f t="shared" si="7"/>
        <v>#DIV/0!</v>
      </c>
      <c r="AL29" s="20" t="e">
        <f t="shared" si="8"/>
        <v>#DIV/0!</v>
      </c>
      <c r="AM29" s="19" t="e">
        <f t="shared" si="9"/>
        <v>#DIV/0!</v>
      </c>
    </row>
    <row r="30" spans="7:39" s="2" customFormat="1" ht="15" x14ac:dyDescent="0.3">
      <c r="G30" s="15">
        <v>23</v>
      </c>
      <c r="H30" s="13" t="s">
        <v>30</v>
      </c>
      <c r="I30" s="14" t="s">
        <v>37</v>
      </c>
      <c r="J30" s="13" t="s">
        <v>38</v>
      </c>
      <c r="K30" s="15">
        <v>2</v>
      </c>
      <c r="L30" s="15">
        <v>2</v>
      </c>
      <c r="M30" s="15">
        <v>0</v>
      </c>
      <c r="N30" s="16">
        <f t="shared" si="0"/>
        <v>2</v>
      </c>
      <c r="O30" s="16">
        <f t="shared" si="1"/>
        <v>0</v>
      </c>
      <c r="P30" s="16">
        <f t="shared" si="2"/>
        <v>0</v>
      </c>
      <c r="Q30" s="16">
        <f t="shared" si="3"/>
        <v>0</v>
      </c>
      <c r="R30" s="15" t="s">
        <v>17</v>
      </c>
      <c r="AB30" s="19">
        <v>4</v>
      </c>
      <c r="AC30" s="17" t="s">
        <v>30</v>
      </c>
      <c r="AD30" s="18" t="s">
        <v>64</v>
      </c>
      <c r="AE30" s="17" t="s">
        <v>52</v>
      </c>
      <c r="AF30" s="19">
        <v>2</v>
      </c>
      <c r="AG30" s="19">
        <v>0</v>
      </c>
      <c r="AH30" s="19">
        <v>0</v>
      </c>
      <c r="AI30" s="20">
        <f t="shared" si="5"/>
        <v>1.2526615655205624</v>
      </c>
      <c r="AJ30" s="20">
        <f t="shared" si="6"/>
        <v>2.4011715890373182</v>
      </c>
      <c r="AK30" s="20" t="e">
        <f t="shared" si="7"/>
        <v>#DIV/0!</v>
      </c>
      <c r="AL30" s="20" t="e">
        <f t="shared" si="8"/>
        <v>#DIV/0!</v>
      </c>
      <c r="AM30" s="19" t="e">
        <f t="shared" si="9"/>
        <v>#DIV/0!</v>
      </c>
    </row>
    <row r="31" spans="7:39" s="2" customFormat="1" ht="15" x14ac:dyDescent="0.3">
      <c r="G31" s="15">
        <v>24</v>
      </c>
      <c r="H31" s="13" t="s">
        <v>30</v>
      </c>
      <c r="I31" s="14" t="s">
        <v>39</v>
      </c>
      <c r="J31" s="13" t="s">
        <v>24</v>
      </c>
      <c r="K31" s="15">
        <v>2</v>
      </c>
      <c r="L31" s="15">
        <v>2</v>
      </c>
      <c r="M31" s="15">
        <v>0</v>
      </c>
      <c r="N31" s="16">
        <f t="shared" si="0"/>
        <v>2</v>
      </c>
      <c r="O31" s="16">
        <f t="shared" si="1"/>
        <v>0</v>
      </c>
      <c r="P31" s="16">
        <f t="shared" si="2"/>
        <v>0</v>
      </c>
      <c r="Q31" s="16">
        <f t="shared" si="3"/>
        <v>0</v>
      </c>
      <c r="R31" s="15" t="s">
        <v>17</v>
      </c>
      <c r="AB31" s="19">
        <v>5</v>
      </c>
      <c r="AC31" s="17" t="s">
        <v>30</v>
      </c>
      <c r="AD31" s="18" t="s">
        <v>65</v>
      </c>
      <c r="AE31" s="17" t="s">
        <v>27</v>
      </c>
      <c r="AF31" s="19">
        <v>2</v>
      </c>
      <c r="AG31" s="19">
        <v>0</v>
      </c>
      <c r="AH31" s="19">
        <v>0</v>
      </c>
      <c r="AI31" s="20">
        <f t="shared" si="5"/>
        <v>1.2526615655205624</v>
      </c>
      <c r="AJ31" s="20">
        <f t="shared" si="6"/>
        <v>2.4011715890373182</v>
      </c>
      <c r="AK31" s="20" t="e">
        <f t="shared" si="7"/>
        <v>#DIV/0!</v>
      </c>
      <c r="AL31" s="20" t="e">
        <f t="shared" si="8"/>
        <v>#DIV/0!</v>
      </c>
      <c r="AM31" s="19" t="e">
        <f t="shared" si="9"/>
        <v>#DIV/0!</v>
      </c>
    </row>
    <row r="32" spans="7:39" s="2" customFormat="1" ht="15" x14ac:dyDescent="0.3">
      <c r="G32" s="15">
        <v>27</v>
      </c>
      <c r="H32" s="13" t="s">
        <v>30</v>
      </c>
      <c r="I32" s="14" t="s">
        <v>40</v>
      </c>
      <c r="J32" s="13" t="s">
        <v>22</v>
      </c>
      <c r="K32" s="15">
        <v>2</v>
      </c>
      <c r="L32" s="15">
        <v>2</v>
      </c>
      <c r="M32" s="15">
        <v>0</v>
      </c>
      <c r="N32" s="16">
        <f t="shared" si="0"/>
        <v>2</v>
      </c>
      <c r="O32" s="16">
        <f t="shared" si="1"/>
        <v>0</v>
      </c>
      <c r="P32" s="16">
        <f t="shared" si="2"/>
        <v>0</v>
      </c>
      <c r="Q32" s="16">
        <f t="shared" si="3"/>
        <v>0</v>
      </c>
      <c r="R32" s="15" t="s">
        <v>17</v>
      </c>
      <c r="AB32" s="19">
        <v>16</v>
      </c>
      <c r="AC32" s="17" t="s">
        <v>30</v>
      </c>
      <c r="AD32" s="18" t="s">
        <v>66</v>
      </c>
      <c r="AE32" s="17" t="s">
        <v>67</v>
      </c>
      <c r="AF32" s="19">
        <v>2</v>
      </c>
      <c r="AG32" s="19">
        <v>0</v>
      </c>
      <c r="AH32" s="19">
        <v>0</v>
      </c>
      <c r="AI32" s="20">
        <f t="shared" si="5"/>
        <v>1.2526615655205624</v>
      </c>
      <c r="AJ32" s="20">
        <f t="shared" si="6"/>
        <v>2.4011715890373182</v>
      </c>
      <c r="AK32" s="20" t="e">
        <f t="shared" si="7"/>
        <v>#DIV/0!</v>
      </c>
      <c r="AL32" s="20" t="e">
        <f t="shared" si="8"/>
        <v>#DIV/0!</v>
      </c>
      <c r="AM32" s="19" t="e">
        <f t="shared" si="9"/>
        <v>#DIV/0!</v>
      </c>
    </row>
    <row r="33" spans="1:42" s="2" customFormat="1" ht="15" x14ac:dyDescent="0.3">
      <c r="G33" s="15">
        <v>28</v>
      </c>
      <c r="H33" s="13" t="s">
        <v>30</v>
      </c>
      <c r="I33" s="14" t="s">
        <v>41</v>
      </c>
      <c r="J33" s="13" t="s">
        <v>32</v>
      </c>
      <c r="K33" s="15">
        <v>2</v>
      </c>
      <c r="L33" s="15">
        <v>2</v>
      </c>
      <c r="M33" s="15">
        <v>0</v>
      </c>
      <c r="N33" s="16">
        <f t="shared" si="0"/>
        <v>2</v>
      </c>
      <c r="O33" s="16">
        <f t="shared" si="1"/>
        <v>0</v>
      </c>
      <c r="P33" s="16">
        <f t="shared" si="2"/>
        <v>0</v>
      </c>
      <c r="Q33" s="16">
        <f t="shared" si="3"/>
        <v>0</v>
      </c>
      <c r="R33" s="15" t="s">
        <v>17</v>
      </c>
      <c r="AB33" s="19">
        <v>29</v>
      </c>
      <c r="AC33" s="17" t="s">
        <v>30</v>
      </c>
      <c r="AD33" s="18" t="s">
        <v>68</v>
      </c>
      <c r="AE33" s="19"/>
      <c r="AF33" s="19">
        <v>0</v>
      </c>
      <c r="AG33" s="19">
        <v>0</v>
      </c>
      <c r="AH33" s="19">
        <v>0</v>
      </c>
      <c r="AI33" s="20">
        <f t="shared" si="5"/>
        <v>0.78535345249860189</v>
      </c>
      <c r="AJ33" s="20">
        <f t="shared" si="6"/>
        <v>3.9705950435671475</v>
      </c>
      <c r="AK33" s="20" t="e">
        <f t="shared" si="7"/>
        <v>#DIV/0!</v>
      </c>
      <c r="AL33" s="20" t="e">
        <f t="shared" si="8"/>
        <v>#DIV/0!</v>
      </c>
      <c r="AM33" s="19" t="e">
        <f t="shared" si="9"/>
        <v>#DIV/0!</v>
      </c>
    </row>
    <row r="34" spans="1:42" s="2" customFormat="1" ht="15" x14ac:dyDescent="0.3"/>
    <row r="38" spans="1:42" s="2" customFormat="1" ht="17.5" x14ac:dyDescent="0.35">
      <c r="A38" s="1" t="s">
        <v>0</v>
      </c>
    </row>
    <row r="39" spans="1:42" s="2" customFormat="1" ht="15" x14ac:dyDescent="0.3"/>
    <row r="40" spans="1:42" s="2" customFormat="1" ht="15" x14ac:dyDescent="0.3">
      <c r="B40" s="22" t="s">
        <v>1</v>
      </c>
      <c r="C40" s="22"/>
      <c r="D40" s="22"/>
      <c r="E40" s="22"/>
      <c r="G40" s="22" t="s">
        <v>2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T40" s="23" t="s">
        <v>3</v>
      </c>
      <c r="U40" s="23"/>
      <c r="W40" s="22" t="s">
        <v>4</v>
      </c>
      <c r="X40" s="22"/>
      <c r="Y40" s="22"/>
      <c r="Z40" s="22"/>
      <c r="AB40" s="22" t="s">
        <v>29</v>
      </c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O40" s="23" t="s">
        <v>3</v>
      </c>
      <c r="AP40" s="23"/>
    </row>
    <row r="41" spans="1:42" s="2" customFormat="1" ht="15" x14ac:dyDescent="0.3">
      <c r="B41" s="3" t="s">
        <v>5</v>
      </c>
      <c r="C41" s="4" t="s">
        <v>6</v>
      </c>
      <c r="D41" s="4" t="s">
        <v>7</v>
      </c>
      <c r="E41" s="4" t="s">
        <v>8</v>
      </c>
      <c r="G41" s="3" t="s">
        <v>9</v>
      </c>
      <c r="H41" s="3" t="s">
        <v>10</v>
      </c>
      <c r="I41" s="3" t="s">
        <v>11</v>
      </c>
      <c r="J41" s="3" t="s">
        <v>12</v>
      </c>
      <c r="K41" s="5" t="s">
        <v>13</v>
      </c>
      <c r="L41" s="3" t="s">
        <v>14</v>
      </c>
      <c r="M41" s="3" t="s">
        <v>15</v>
      </c>
      <c r="N41" s="5" t="s">
        <v>16</v>
      </c>
      <c r="O41" s="5" t="s">
        <v>17</v>
      </c>
      <c r="P41" s="5" t="s">
        <v>18</v>
      </c>
      <c r="Q41" s="5" t="s">
        <v>19</v>
      </c>
      <c r="R41" s="5" t="s">
        <v>20</v>
      </c>
      <c r="T41" s="6"/>
      <c r="U41" s="6" t="s">
        <v>21</v>
      </c>
      <c r="W41" s="3" t="s">
        <v>5</v>
      </c>
      <c r="X41" s="4" t="s">
        <v>6</v>
      </c>
      <c r="Y41" s="4" t="s">
        <v>7</v>
      </c>
      <c r="Z41" s="4" t="s">
        <v>8</v>
      </c>
      <c r="AB41" s="3" t="s">
        <v>9</v>
      </c>
      <c r="AC41" s="3" t="s">
        <v>10</v>
      </c>
      <c r="AD41" s="3" t="s">
        <v>11</v>
      </c>
      <c r="AE41" s="3" t="s">
        <v>12</v>
      </c>
      <c r="AF41" s="5" t="s">
        <v>13</v>
      </c>
      <c r="AG41" s="3" t="s">
        <v>14</v>
      </c>
      <c r="AH41" s="3" t="s">
        <v>15</v>
      </c>
      <c r="AI41" s="5" t="s">
        <v>16</v>
      </c>
      <c r="AJ41" s="5" t="s">
        <v>17</v>
      </c>
      <c r="AK41" s="5" t="s">
        <v>18</v>
      </c>
      <c r="AL41" s="5" t="s">
        <v>19</v>
      </c>
      <c r="AM41" s="5" t="s">
        <v>20</v>
      </c>
      <c r="AO41" s="6"/>
      <c r="AP41" s="6" t="s">
        <v>21</v>
      </c>
    </row>
    <row r="42" spans="1:42" s="2" customFormat="1" ht="15" x14ac:dyDescent="0.3">
      <c r="B42" s="7" t="s">
        <v>16</v>
      </c>
      <c r="C42" s="7">
        <v>2</v>
      </c>
      <c r="D42" s="7">
        <v>2</v>
      </c>
      <c r="E42" s="7">
        <v>0</v>
      </c>
      <c r="G42" s="10">
        <v>17</v>
      </c>
      <c r="H42" s="8" t="s">
        <v>30</v>
      </c>
      <c r="I42" s="9" t="s">
        <v>31</v>
      </c>
      <c r="J42" s="8" t="s">
        <v>32</v>
      </c>
      <c r="K42" s="10">
        <v>2</v>
      </c>
      <c r="L42" s="10">
        <v>2</v>
      </c>
      <c r="M42" s="10">
        <v>0</v>
      </c>
      <c r="N42" s="11">
        <f t="shared" ref="N42:N70" si="15">SQRT((((K42-$C$5)^2)+(L42-$D$5)^2)+(M42-$E$5)^2)</f>
        <v>2</v>
      </c>
      <c r="O42" s="11">
        <f t="shared" ref="O42:O70" si="16">SQRT((((K42-$C$6)^2)+(L42-$D$6)^2)+(M42-$E$6)^2)</f>
        <v>0</v>
      </c>
      <c r="P42" s="11">
        <f t="shared" ref="P42:P70" si="17">SQRT((((K42-$C$7)^2)+(L42-$D$7)^2)+(M42-$E$7)^2)</f>
        <v>0</v>
      </c>
      <c r="Q42" s="11">
        <f t="shared" ref="Q42:Q70" si="18">MIN(N42:P42)</f>
        <v>0</v>
      </c>
      <c r="R42" s="10" t="b">
        <f t="shared" ref="R42:R70" si="19">IF(AND(N42&lt;O42,N42&lt;P42),"C1",IF(AND(O42&lt;N42,O42&lt;P42),"C2",IF(AND(P42&lt;N42,P42&lt;O42),"C3")))</f>
        <v>0</v>
      </c>
      <c r="T42" s="2" t="s">
        <v>16</v>
      </c>
      <c r="U42" s="2">
        <f>COUNTIF($R$5:$R$33,T42)</f>
        <v>21</v>
      </c>
      <c r="W42" s="7" t="s">
        <v>16</v>
      </c>
      <c r="X42" s="7">
        <f>SUM(K42:K49)/$U$5</f>
        <v>0.76190476190476186</v>
      </c>
      <c r="Y42" s="7">
        <f t="shared" ref="Y42:Z42" si="20">SUM(L42:L49)/$U$5</f>
        <v>0.76190476190476186</v>
      </c>
      <c r="Z42" s="7">
        <f t="shared" si="20"/>
        <v>0</v>
      </c>
      <c r="AB42" s="10">
        <v>17</v>
      </c>
      <c r="AC42" s="8" t="s">
        <v>30</v>
      </c>
      <c r="AD42" s="9" t="s">
        <v>31</v>
      </c>
      <c r="AE42" s="8" t="s">
        <v>32</v>
      </c>
      <c r="AF42" s="10">
        <v>2</v>
      </c>
      <c r="AG42" s="10">
        <v>2</v>
      </c>
      <c r="AH42" s="10">
        <v>0</v>
      </c>
      <c r="AI42" s="11">
        <f t="shared" ref="AI42:AI70" si="21">SQRT((((AF42-$X$5)^2)+(AG42-$Y$5)^2)+(AH42-$Z$5)^2)</f>
        <v>2.1925456063278741</v>
      </c>
      <c r="AJ42" s="11">
        <f t="shared" ref="AJ42:AJ70" si="22">SQRT((((AF42-$X$6)^2)+(AG42-$Y$6)^2)+(AH42-$Z$6)^2)</f>
        <v>1.505199322349037</v>
      </c>
      <c r="AK42" s="11" t="e">
        <f t="shared" ref="AK42:AK70" si="23">SQRT((((AF42-$X$7)^2)+(AG42-$Y$7)^2)+(AH42-$Z$7)^2)</f>
        <v>#DIV/0!</v>
      </c>
      <c r="AL42" s="11" t="e">
        <f t="shared" ref="AL42:AL70" si="24">MIN(AI42:AK42)</f>
        <v>#DIV/0!</v>
      </c>
      <c r="AM42" s="10" t="e">
        <f t="shared" ref="AM42:AM70" si="25">IF(AND(AI42&lt;AJ42,AI42&lt;AK42),"C1",IF(AND(AJ42&lt;AI42,AJ42&lt;AK42),"C2",IF(AND(AK42&lt;AI42,AK42&lt;AJ42),"C3")))</f>
        <v>#DIV/0!</v>
      </c>
      <c r="AO42" s="2" t="s">
        <v>16</v>
      </c>
      <c r="AP42" s="2">
        <f>COUNTIF($AM$5:$AM$33,AO42)</f>
        <v>0</v>
      </c>
    </row>
    <row r="43" spans="1:42" s="2" customFormat="1" ht="15" x14ac:dyDescent="0.3">
      <c r="B43" s="7" t="s">
        <v>17</v>
      </c>
      <c r="C43" s="7">
        <v>2</v>
      </c>
      <c r="D43" s="7">
        <v>1</v>
      </c>
      <c r="E43" s="7">
        <v>0</v>
      </c>
      <c r="G43" s="10">
        <v>18</v>
      </c>
      <c r="H43" s="8" t="s">
        <v>30</v>
      </c>
      <c r="I43" s="9" t="s">
        <v>33</v>
      </c>
      <c r="J43" s="8" t="s">
        <v>34</v>
      </c>
      <c r="K43" s="10">
        <v>2</v>
      </c>
      <c r="L43" s="10">
        <v>2</v>
      </c>
      <c r="M43" s="10">
        <v>0</v>
      </c>
      <c r="N43" s="11">
        <f t="shared" si="15"/>
        <v>2</v>
      </c>
      <c r="O43" s="11">
        <f t="shared" si="16"/>
        <v>0</v>
      </c>
      <c r="P43" s="11">
        <f t="shared" si="17"/>
        <v>0</v>
      </c>
      <c r="Q43" s="11">
        <f t="shared" si="18"/>
        <v>0</v>
      </c>
      <c r="R43" s="10" t="b">
        <f t="shared" si="19"/>
        <v>0</v>
      </c>
      <c r="T43" s="2" t="s">
        <v>17</v>
      </c>
      <c r="U43" s="2">
        <f t="shared" ref="U43:U44" si="26">COUNTIF($R$5:$R$33,T43)</f>
        <v>8</v>
      </c>
      <c r="W43" s="7" t="s">
        <v>17</v>
      </c>
      <c r="X43" s="7">
        <f>SUM(K50:K64)/$U$6</f>
        <v>3.75</v>
      </c>
      <c r="Y43" s="7">
        <f t="shared" ref="Y43:Z43" si="27">SUM(L50:L64)/$U$6</f>
        <v>1.875</v>
      </c>
      <c r="Z43" s="7">
        <f t="shared" si="27"/>
        <v>0</v>
      </c>
      <c r="AB43" s="10">
        <v>18</v>
      </c>
      <c r="AC43" s="8" t="s">
        <v>30</v>
      </c>
      <c r="AD43" s="9" t="s">
        <v>33</v>
      </c>
      <c r="AE43" s="8" t="s">
        <v>34</v>
      </c>
      <c r="AF43" s="10">
        <v>2</v>
      </c>
      <c r="AG43" s="10">
        <v>2</v>
      </c>
      <c r="AH43" s="10">
        <v>0</v>
      </c>
      <c r="AI43" s="11">
        <f t="shared" si="21"/>
        <v>2.1925456063278741</v>
      </c>
      <c r="AJ43" s="11">
        <f t="shared" si="22"/>
        <v>1.505199322349037</v>
      </c>
      <c r="AK43" s="11" t="e">
        <f t="shared" si="23"/>
        <v>#DIV/0!</v>
      </c>
      <c r="AL43" s="11" t="e">
        <f t="shared" si="24"/>
        <v>#DIV/0!</v>
      </c>
      <c r="AM43" s="10" t="e">
        <f t="shared" si="25"/>
        <v>#DIV/0!</v>
      </c>
      <c r="AO43" s="2" t="s">
        <v>17</v>
      </c>
      <c r="AP43" s="2">
        <f t="shared" ref="AP43:AP44" si="28">COUNTIF($AM$5:$AM$33,AO43)</f>
        <v>0</v>
      </c>
    </row>
    <row r="44" spans="1:42" s="2" customFormat="1" ht="15" x14ac:dyDescent="0.3">
      <c r="B44" s="7" t="s">
        <v>18</v>
      </c>
      <c r="C44" s="7">
        <v>2</v>
      </c>
      <c r="D44" s="7">
        <v>0</v>
      </c>
      <c r="E44" s="7">
        <v>0</v>
      </c>
      <c r="G44" s="10">
        <v>20</v>
      </c>
      <c r="H44" s="8" t="s">
        <v>30</v>
      </c>
      <c r="I44" s="9" t="s">
        <v>35</v>
      </c>
      <c r="J44" s="8" t="s">
        <v>32</v>
      </c>
      <c r="K44" s="10">
        <v>2</v>
      </c>
      <c r="L44" s="10">
        <v>2</v>
      </c>
      <c r="M44" s="10">
        <v>0</v>
      </c>
      <c r="N44" s="11">
        <f t="shared" si="15"/>
        <v>2</v>
      </c>
      <c r="O44" s="11">
        <f t="shared" si="16"/>
        <v>0</v>
      </c>
      <c r="P44" s="11">
        <f t="shared" si="17"/>
        <v>0</v>
      </c>
      <c r="Q44" s="11">
        <f t="shared" si="18"/>
        <v>0</v>
      </c>
      <c r="R44" s="10" t="b">
        <f t="shared" si="19"/>
        <v>0</v>
      </c>
      <c r="T44" s="2" t="s">
        <v>18</v>
      </c>
      <c r="U44" s="2">
        <f t="shared" si="26"/>
        <v>0</v>
      </c>
      <c r="W44" s="7" t="s">
        <v>18</v>
      </c>
      <c r="X44" s="21" t="e">
        <f>SUM(K65:K70)/$U$7</f>
        <v>#DIV/0!</v>
      </c>
      <c r="Y44" s="12" t="e">
        <f t="shared" ref="Y44:Z44" si="29">SUM(L65:L70)/$U$7</f>
        <v>#DIV/0!</v>
      </c>
      <c r="Z44" s="12" t="e">
        <f t="shared" si="29"/>
        <v>#DIV/0!</v>
      </c>
      <c r="AB44" s="10">
        <v>20</v>
      </c>
      <c r="AC44" s="8" t="s">
        <v>30</v>
      </c>
      <c r="AD44" s="9" t="s">
        <v>35</v>
      </c>
      <c r="AE44" s="8" t="s">
        <v>32</v>
      </c>
      <c r="AF44" s="10">
        <v>2</v>
      </c>
      <c r="AG44" s="10">
        <v>2</v>
      </c>
      <c r="AH44" s="10">
        <v>0</v>
      </c>
      <c r="AI44" s="11">
        <f t="shared" si="21"/>
        <v>2.1925456063278741</v>
      </c>
      <c r="AJ44" s="11">
        <f t="shared" si="22"/>
        <v>1.505199322349037</v>
      </c>
      <c r="AK44" s="11" t="e">
        <f t="shared" si="23"/>
        <v>#DIV/0!</v>
      </c>
      <c r="AL44" s="11" t="e">
        <f t="shared" si="24"/>
        <v>#DIV/0!</v>
      </c>
      <c r="AM44" s="10" t="e">
        <f t="shared" si="25"/>
        <v>#DIV/0!</v>
      </c>
      <c r="AO44" s="2" t="s">
        <v>18</v>
      </c>
      <c r="AP44" s="2">
        <f t="shared" si="28"/>
        <v>0</v>
      </c>
    </row>
    <row r="45" spans="1:42" s="2" customFormat="1" ht="15" x14ac:dyDescent="0.3">
      <c r="G45" s="10">
        <v>22</v>
      </c>
      <c r="H45" s="8" t="s">
        <v>30</v>
      </c>
      <c r="I45" s="9" t="s">
        <v>36</v>
      </c>
      <c r="J45" s="8" t="s">
        <v>34</v>
      </c>
      <c r="K45" s="10">
        <v>2</v>
      </c>
      <c r="L45" s="10">
        <v>2</v>
      </c>
      <c r="M45" s="10">
        <v>0</v>
      </c>
      <c r="N45" s="11">
        <f t="shared" si="15"/>
        <v>2</v>
      </c>
      <c r="O45" s="11">
        <f t="shared" si="16"/>
        <v>0</v>
      </c>
      <c r="P45" s="11">
        <f t="shared" si="17"/>
        <v>0</v>
      </c>
      <c r="Q45" s="11">
        <f t="shared" si="18"/>
        <v>0</v>
      </c>
      <c r="R45" s="10" t="b">
        <f t="shared" si="19"/>
        <v>0</v>
      </c>
      <c r="AB45" s="10">
        <v>22</v>
      </c>
      <c r="AC45" s="8" t="s">
        <v>30</v>
      </c>
      <c r="AD45" s="9" t="s">
        <v>36</v>
      </c>
      <c r="AE45" s="8" t="s">
        <v>34</v>
      </c>
      <c r="AF45" s="10">
        <v>2</v>
      </c>
      <c r="AG45" s="10">
        <v>2</v>
      </c>
      <c r="AH45" s="10">
        <v>0</v>
      </c>
      <c r="AI45" s="11">
        <f t="shared" si="21"/>
        <v>2.1925456063278741</v>
      </c>
      <c r="AJ45" s="11">
        <f t="shared" si="22"/>
        <v>1.505199322349037</v>
      </c>
      <c r="AK45" s="11" t="e">
        <f t="shared" si="23"/>
        <v>#DIV/0!</v>
      </c>
      <c r="AL45" s="11" t="e">
        <f t="shared" si="24"/>
        <v>#DIV/0!</v>
      </c>
      <c r="AM45" s="10" t="e">
        <f t="shared" si="25"/>
        <v>#DIV/0!</v>
      </c>
    </row>
    <row r="46" spans="1:42" s="2" customFormat="1" ht="15" x14ac:dyDescent="0.3">
      <c r="G46" s="10">
        <v>23</v>
      </c>
      <c r="H46" s="8" t="s">
        <v>30</v>
      </c>
      <c r="I46" s="9" t="s">
        <v>37</v>
      </c>
      <c r="J46" s="8" t="s">
        <v>38</v>
      </c>
      <c r="K46" s="10">
        <v>2</v>
      </c>
      <c r="L46" s="10">
        <v>2</v>
      </c>
      <c r="M46" s="10">
        <v>0</v>
      </c>
      <c r="N46" s="11">
        <f t="shared" si="15"/>
        <v>2</v>
      </c>
      <c r="O46" s="11">
        <f t="shared" si="16"/>
        <v>0</v>
      </c>
      <c r="P46" s="11">
        <f t="shared" si="17"/>
        <v>0</v>
      </c>
      <c r="Q46" s="11">
        <f t="shared" si="18"/>
        <v>0</v>
      </c>
      <c r="R46" s="10" t="b">
        <f t="shared" si="19"/>
        <v>0</v>
      </c>
      <c r="W46" s="22" t="s">
        <v>23</v>
      </c>
      <c r="X46" s="22"/>
      <c r="Y46" s="22"/>
      <c r="Z46" s="22"/>
      <c r="AB46" s="10">
        <v>23</v>
      </c>
      <c r="AC46" s="8" t="s">
        <v>30</v>
      </c>
      <c r="AD46" s="9" t="s">
        <v>37</v>
      </c>
      <c r="AE46" s="8" t="s">
        <v>38</v>
      </c>
      <c r="AF46" s="10">
        <v>2</v>
      </c>
      <c r="AG46" s="10">
        <v>2</v>
      </c>
      <c r="AH46" s="10">
        <v>0</v>
      </c>
      <c r="AI46" s="11">
        <f t="shared" si="21"/>
        <v>2.1925456063278741</v>
      </c>
      <c r="AJ46" s="11">
        <f t="shared" si="22"/>
        <v>1.505199322349037</v>
      </c>
      <c r="AK46" s="11" t="e">
        <f t="shared" si="23"/>
        <v>#DIV/0!</v>
      </c>
      <c r="AL46" s="11" t="e">
        <f t="shared" si="24"/>
        <v>#DIV/0!</v>
      </c>
      <c r="AM46" s="10" t="e">
        <f t="shared" si="25"/>
        <v>#DIV/0!</v>
      </c>
    </row>
    <row r="47" spans="1:42" s="2" customFormat="1" ht="15" x14ac:dyDescent="0.3">
      <c r="G47" s="10">
        <v>24</v>
      </c>
      <c r="H47" s="8" t="s">
        <v>30</v>
      </c>
      <c r="I47" s="9" t="s">
        <v>39</v>
      </c>
      <c r="J47" s="8" t="s">
        <v>24</v>
      </c>
      <c r="K47" s="10">
        <v>2</v>
      </c>
      <c r="L47" s="10">
        <v>2</v>
      </c>
      <c r="M47" s="10">
        <v>0</v>
      </c>
      <c r="N47" s="11">
        <f t="shared" si="15"/>
        <v>2</v>
      </c>
      <c r="O47" s="11">
        <f t="shared" si="16"/>
        <v>0</v>
      </c>
      <c r="P47" s="11">
        <f t="shared" si="17"/>
        <v>0</v>
      </c>
      <c r="Q47" s="11">
        <f t="shared" si="18"/>
        <v>0</v>
      </c>
      <c r="R47" s="10" t="b">
        <f t="shared" si="19"/>
        <v>0</v>
      </c>
      <c r="W47" s="3" t="s">
        <v>5</v>
      </c>
      <c r="X47" s="4" t="s">
        <v>6</v>
      </c>
      <c r="Y47" s="4" t="s">
        <v>7</v>
      </c>
      <c r="Z47" s="4" t="s">
        <v>8</v>
      </c>
      <c r="AB47" s="10">
        <v>24</v>
      </c>
      <c r="AC47" s="8" t="s">
        <v>30</v>
      </c>
      <c r="AD47" s="9" t="s">
        <v>39</v>
      </c>
      <c r="AE47" s="8" t="s">
        <v>24</v>
      </c>
      <c r="AF47" s="10">
        <v>2</v>
      </c>
      <c r="AG47" s="10">
        <v>2</v>
      </c>
      <c r="AH47" s="10">
        <v>0</v>
      </c>
      <c r="AI47" s="11">
        <f t="shared" si="21"/>
        <v>2.1925456063278741</v>
      </c>
      <c r="AJ47" s="11">
        <f t="shared" si="22"/>
        <v>1.505199322349037</v>
      </c>
      <c r="AK47" s="11" t="e">
        <f t="shared" si="23"/>
        <v>#DIV/0!</v>
      </c>
      <c r="AL47" s="11" t="e">
        <f t="shared" si="24"/>
        <v>#DIV/0!</v>
      </c>
      <c r="AM47" s="10" t="e">
        <f t="shared" si="25"/>
        <v>#DIV/0!</v>
      </c>
    </row>
    <row r="48" spans="1:42" s="2" customFormat="1" ht="15" x14ac:dyDescent="0.3">
      <c r="G48" s="10">
        <v>27</v>
      </c>
      <c r="H48" s="8" t="s">
        <v>30</v>
      </c>
      <c r="I48" s="9" t="s">
        <v>40</v>
      </c>
      <c r="J48" s="8" t="s">
        <v>22</v>
      </c>
      <c r="K48" s="10">
        <v>2</v>
      </c>
      <c r="L48" s="10">
        <v>2</v>
      </c>
      <c r="M48" s="10">
        <v>0</v>
      </c>
      <c r="N48" s="11">
        <f t="shared" si="15"/>
        <v>2</v>
      </c>
      <c r="O48" s="11">
        <f t="shared" si="16"/>
        <v>0</v>
      </c>
      <c r="P48" s="11">
        <f t="shared" si="17"/>
        <v>0</v>
      </c>
      <c r="Q48" s="11">
        <f t="shared" si="18"/>
        <v>0</v>
      </c>
      <c r="R48" s="10" t="b">
        <f t="shared" si="19"/>
        <v>0</v>
      </c>
      <c r="W48" s="7" t="s">
        <v>16</v>
      </c>
      <c r="X48" s="7">
        <v>2</v>
      </c>
      <c r="Y48" s="7">
        <v>2</v>
      </c>
      <c r="Z48" s="7">
        <v>0</v>
      </c>
      <c r="AB48" s="10">
        <v>27</v>
      </c>
      <c r="AC48" s="8" t="s">
        <v>30</v>
      </c>
      <c r="AD48" s="9" t="s">
        <v>40</v>
      </c>
      <c r="AE48" s="8" t="s">
        <v>22</v>
      </c>
      <c r="AF48" s="10">
        <v>2</v>
      </c>
      <c r="AG48" s="10">
        <v>2</v>
      </c>
      <c r="AH48" s="10">
        <v>0</v>
      </c>
      <c r="AI48" s="11">
        <f t="shared" si="21"/>
        <v>2.1925456063278741</v>
      </c>
      <c r="AJ48" s="11">
        <f t="shared" si="22"/>
        <v>1.505199322349037</v>
      </c>
      <c r="AK48" s="11" t="e">
        <f t="shared" si="23"/>
        <v>#DIV/0!</v>
      </c>
      <c r="AL48" s="11" t="e">
        <f t="shared" si="24"/>
        <v>#DIV/0!</v>
      </c>
      <c r="AM48" s="10" t="e">
        <f t="shared" si="25"/>
        <v>#DIV/0!</v>
      </c>
    </row>
    <row r="49" spans="7:39" s="2" customFormat="1" ht="15" x14ac:dyDescent="0.3">
      <c r="G49" s="10">
        <v>28</v>
      </c>
      <c r="H49" s="8" t="s">
        <v>30</v>
      </c>
      <c r="I49" s="9" t="s">
        <v>41</v>
      </c>
      <c r="J49" s="8" t="s">
        <v>32</v>
      </c>
      <c r="K49" s="10">
        <v>2</v>
      </c>
      <c r="L49" s="10">
        <v>2</v>
      </c>
      <c r="M49" s="10">
        <v>0</v>
      </c>
      <c r="N49" s="11">
        <f t="shared" si="15"/>
        <v>2</v>
      </c>
      <c r="O49" s="11">
        <f t="shared" si="16"/>
        <v>0</v>
      </c>
      <c r="P49" s="11">
        <f t="shared" si="17"/>
        <v>0</v>
      </c>
      <c r="Q49" s="11">
        <f t="shared" si="18"/>
        <v>0</v>
      </c>
      <c r="R49" s="10" t="b">
        <f t="shared" si="19"/>
        <v>0</v>
      </c>
      <c r="W49" s="7" t="s">
        <v>17</v>
      </c>
      <c r="X49" s="7">
        <v>2</v>
      </c>
      <c r="Y49" s="7">
        <v>1</v>
      </c>
      <c r="Z49" s="7">
        <v>0</v>
      </c>
      <c r="AB49" s="10">
        <v>28</v>
      </c>
      <c r="AC49" s="8" t="s">
        <v>30</v>
      </c>
      <c r="AD49" s="9" t="s">
        <v>41</v>
      </c>
      <c r="AE49" s="8" t="s">
        <v>32</v>
      </c>
      <c r="AF49" s="10">
        <v>2</v>
      </c>
      <c r="AG49" s="10">
        <v>2</v>
      </c>
      <c r="AH49" s="10">
        <v>0</v>
      </c>
      <c r="AI49" s="11">
        <f t="shared" si="21"/>
        <v>2.1925456063278741</v>
      </c>
      <c r="AJ49" s="11">
        <f t="shared" si="22"/>
        <v>1.505199322349037</v>
      </c>
      <c r="AK49" s="11" t="e">
        <f t="shared" si="23"/>
        <v>#DIV/0!</v>
      </c>
      <c r="AL49" s="11" t="e">
        <f t="shared" si="24"/>
        <v>#DIV/0!</v>
      </c>
      <c r="AM49" s="10" t="e">
        <f t="shared" si="25"/>
        <v>#DIV/0!</v>
      </c>
    </row>
    <row r="50" spans="7:39" s="2" customFormat="1" ht="15" x14ac:dyDescent="0.3">
      <c r="G50" s="15">
        <v>1</v>
      </c>
      <c r="H50" s="13" t="s">
        <v>30</v>
      </c>
      <c r="I50" s="14" t="s">
        <v>42</v>
      </c>
      <c r="J50" s="13" t="s">
        <v>43</v>
      </c>
      <c r="K50" s="15">
        <v>2</v>
      </c>
      <c r="L50" s="15">
        <v>1</v>
      </c>
      <c r="M50" s="15">
        <v>0</v>
      </c>
      <c r="N50" s="16">
        <f t="shared" si="15"/>
        <v>1</v>
      </c>
      <c r="O50" s="16">
        <f t="shared" si="16"/>
        <v>1</v>
      </c>
      <c r="P50" s="16">
        <f t="shared" si="17"/>
        <v>1</v>
      </c>
      <c r="Q50" s="16">
        <f t="shared" si="18"/>
        <v>1</v>
      </c>
      <c r="R50" s="15" t="b">
        <f t="shared" si="19"/>
        <v>0</v>
      </c>
      <c r="W50" s="7" t="s">
        <v>18</v>
      </c>
      <c r="X50" s="21">
        <v>1.67</v>
      </c>
      <c r="Y50" s="12" t="e">
        <f t="shared" ref="Y50" si="30">SUM(L71:L76)/$U$7</f>
        <v>#DIV/0!</v>
      </c>
      <c r="Z50" s="12">
        <v>0</v>
      </c>
      <c r="AB50" s="15">
        <v>1</v>
      </c>
      <c r="AC50" s="13" t="s">
        <v>30</v>
      </c>
      <c r="AD50" s="14" t="s">
        <v>42</v>
      </c>
      <c r="AE50" s="13" t="s">
        <v>43</v>
      </c>
      <c r="AF50" s="15">
        <v>2</v>
      </c>
      <c r="AG50" s="15">
        <v>1</v>
      </c>
      <c r="AH50" s="15">
        <v>0</v>
      </c>
      <c r="AI50" s="16">
        <f t="shared" si="21"/>
        <v>1.479259482572292</v>
      </c>
      <c r="AJ50" s="16">
        <f t="shared" si="22"/>
        <v>1.7365554986812255</v>
      </c>
      <c r="AK50" s="16" t="e">
        <f t="shared" si="23"/>
        <v>#DIV/0!</v>
      </c>
      <c r="AL50" s="16" t="e">
        <f t="shared" si="24"/>
        <v>#DIV/0!</v>
      </c>
      <c r="AM50" s="15" t="e">
        <f t="shared" si="25"/>
        <v>#DIV/0!</v>
      </c>
    </row>
    <row r="51" spans="7:39" s="2" customFormat="1" ht="15" x14ac:dyDescent="0.3">
      <c r="G51" s="15">
        <v>6</v>
      </c>
      <c r="H51" s="13" t="s">
        <v>30</v>
      </c>
      <c r="I51" s="14" t="s">
        <v>44</v>
      </c>
      <c r="J51" s="13" t="s">
        <v>45</v>
      </c>
      <c r="K51" s="15">
        <v>2</v>
      </c>
      <c r="L51" s="15">
        <v>1</v>
      </c>
      <c r="M51" s="15">
        <v>0</v>
      </c>
      <c r="N51" s="16">
        <f t="shared" si="15"/>
        <v>1</v>
      </c>
      <c r="O51" s="16">
        <f t="shared" si="16"/>
        <v>1</v>
      </c>
      <c r="P51" s="16">
        <f t="shared" si="17"/>
        <v>1</v>
      </c>
      <c r="Q51" s="16">
        <f t="shared" si="18"/>
        <v>1</v>
      </c>
      <c r="R51" s="15" t="b">
        <f t="shared" si="19"/>
        <v>0</v>
      </c>
      <c r="AB51" s="15">
        <v>6</v>
      </c>
      <c r="AC51" s="13" t="s">
        <v>30</v>
      </c>
      <c r="AD51" s="14" t="s">
        <v>44</v>
      </c>
      <c r="AE51" s="13" t="s">
        <v>45</v>
      </c>
      <c r="AF51" s="15">
        <v>2</v>
      </c>
      <c r="AG51" s="15">
        <v>1</v>
      </c>
      <c r="AH51" s="15">
        <v>0</v>
      </c>
      <c r="AI51" s="16">
        <f t="shared" si="21"/>
        <v>1.479259482572292</v>
      </c>
      <c r="AJ51" s="16">
        <f t="shared" si="22"/>
        <v>1.7365554986812255</v>
      </c>
      <c r="AK51" s="16" t="e">
        <f t="shared" si="23"/>
        <v>#DIV/0!</v>
      </c>
      <c r="AL51" s="16" t="e">
        <f t="shared" si="24"/>
        <v>#DIV/0!</v>
      </c>
      <c r="AM51" s="15" t="e">
        <f t="shared" si="25"/>
        <v>#DIV/0!</v>
      </c>
    </row>
    <row r="52" spans="7:39" s="2" customFormat="1" ht="15" x14ac:dyDescent="0.3">
      <c r="G52" s="15">
        <v>7</v>
      </c>
      <c r="H52" s="13" t="s">
        <v>30</v>
      </c>
      <c r="I52" s="14" t="s">
        <v>46</v>
      </c>
      <c r="J52" s="13" t="s">
        <v>27</v>
      </c>
      <c r="K52" s="15">
        <v>2</v>
      </c>
      <c r="L52" s="15">
        <v>1</v>
      </c>
      <c r="M52" s="15">
        <v>0</v>
      </c>
      <c r="N52" s="16">
        <f t="shared" si="15"/>
        <v>1</v>
      </c>
      <c r="O52" s="16">
        <f t="shared" si="16"/>
        <v>1</v>
      </c>
      <c r="P52" s="16">
        <f t="shared" si="17"/>
        <v>1</v>
      </c>
      <c r="Q52" s="16">
        <f t="shared" si="18"/>
        <v>1</v>
      </c>
      <c r="R52" s="15" t="b">
        <f t="shared" si="19"/>
        <v>0</v>
      </c>
      <c r="AB52" s="15">
        <v>7</v>
      </c>
      <c r="AC52" s="13" t="s">
        <v>30</v>
      </c>
      <c r="AD52" s="14" t="s">
        <v>46</v>
      </c>
      <c r="AE52" s="13" t="s">
        <v>27</v>
      </c>
      <c r="AF52" s="15">
        <v>2</v>
      </c>
      <c r="AG52" s="15">
        <v>1</v>
      </c>
      <c r="AH52" s="15">
        <v>0</v>
      </c>
      <c r="AI52" s="16">
        <f t="shared" si="21"/>
        <v>1.479259482572292</v>
      </c>
      <c r="AJ52" s="16">
        <f t="shared" si="22"/>
        <v>1.7365554986812255</v>
      </c>
      <c r="AK52" s="16" t="e">
        <f t="shared" si="23"/>
        <v>#DIV/0!</v>
      </c>
      <c r="AL52" s="16" t="e">
        <f t="shared" si="24"/>
        <v>#DIV/0!</v>
      </c>
      <c r="AM52" s="15" t="e">
        <f t="shared" si="25"/>
        <v>#DIV/0!</v>
      </c>
    </row>
    <row r="53" spans="7:39" s="2" customFormat="1" ht="15" x14ac:dyDescent="0.3">
      <c r="G53" s="15">
        <v>8</v>
      </c>
      <c r="H53" s="13" t="s">
        <v>30</v>
      </c>
      <c r="I53" s="14" t="s">
        <v>47</v>
      </c>
      <c r="J53" s="13" t="s">
        <v>48</v>
      </c>
      <c r="K53" s="15">
        <v>2</v>
      </c>
      <c r="L53" s="15">
        <v>1</v>
      </c>
      <c r="M53" s="15">
        <v>0</v>
      </c>
      <c r="N53" s="16">
        <f t="shared" si="15"/>
        <v>1</v>
      </c>
      <c r="O53" s="16">
        <f t="shared" si="16"/>
        <v>1</v>
      </c>
      <c r="P53" s="16">
        <f t="shared" si="17"/>
        <v>1</v>
      </c>
      <c r="Q53" s="16">
        <f t="shared" si="18"/>
        <v>1</v>
      </c>
      <c r="R53" s="15" t="b">
        <f t="shared" si="19"/>
        <v>0</v>
      </c>
      <c r="AB53" s="15">
        <v>8</v>
      </c>
      <c r="AC53" s="13" t="s">
        <v>30</v>
      </c>
      <c r="AD53" s="14" t="s">
        <v>47</v>
      </c>
      <c r="AE53" s="13" t="s">
        <v>48</v>
      </c>
      <c r="AF53" s="15">
        <v>2</v>
      </c>
      <c r="AG53" s="15">
        <v>1</v>
      </c>
      <c r="AH53" s="15">
        <v>0</v>
      </c>
      <c r="AI53" s="16">
        <f t="shared" si="21"/>
        <v>1.479259482572292</v>
      </c>
      <c r="AJ53" s="16">
        <f t="shared" si="22"/>
        <v>1.7365554986812255</v>
      </c>
      <c r="AK53" s="16" t="e">
        <f t="shared" si="23"/>
        <v>#DIV/0!</v>
      </c>
      <c r="AL53" s="16" t="e">
        <f t="shared" si="24"/>
        <v>#DIV/0!</v>
      </c>
      <c r="AM53" s="15" t="e">
        <f t="shared" si="25"/>
        <v>#DIV/0!</v>
      </c>
    </row>
    <row r="54" spans="7:39" s="2" customFormat="1" ht="15" x14ac:dyDescent="0.3">
      <c r="G54" s="15">
        <v>9</v>
      </c>
      <c r="H54" s="13" t="s">
        <v>30</v>
      </c>
      <c r="I54" s="14" t="s">
        <v>49</v>
      </c>
      <c r="J54" s="13" t="s">
        <v>25</v>
      </c>
      <c r="K54" s="15">
        <v>2</v>
      </c>
      <c r="L54" s="15">
        <v>1</v>
      </c>
      <c r="M54" s="15">
        <v>0</v>
      </c>
      <c r="N54" s="16">
        <f t="shared" si="15"/>
        <v>1</v>
      </c>
      <c r="O54" s="16">
        <f t="shared" si="16"/>
        <v>1</v>
      </c>
      <c r="P54" s="16">
        <f t="shared" si="17"/>
        <v>1</v>
      </c>
      <c r="Q54" s="16">
        <f t="shared" si="18"/>
        <v>1</v>
      </c>
      <c r="R54" s="15" t="b">
        <f t="shared" si="19"/>
        <v>0</v>
      </c>
      <c r="AB54" s="15">
        <v>9</v>
      </c>
      <c r="AC54" s="13" t="s">
        <v>30</v>
      </c>
      <c r="AD54" s="14" t="s">
        <v>49</v>
      </c>
      <c r="AE54" s="13" t="s">
        <v>25</v>
      </c>
      <c r="AF54" s="15">
        <v>2</v>
      </c>
      <c r="AG54" s="15">
        <v>1</v>
      </c>
      <c r="AH54" s="15">
        <v>0</v>
      </c>
      <c r="AI54" s="16">
        <f t="shared" si="21"/>
        <v>1.479259482572292</v>
      </c>
      <c r="AJ54" s="16">
        <f t="shared" si="22"/>
        <v>1.7365554986812255</v>
      </c>
      <c r="AK54" s="16" t="e">
        <f t="shared" si="23"/>
        <v>#DIV/0!</v>
      </c>
      <c r="AL54" s="16" t="e">
        <f t="shared" si="24"/>
        <v>#DIV/0!</v>
      </c>
      <c r="AM54" s="15" t="e">
        <f t="shared" si="25"/>
        <v>#DIV/0!</v>
      </c>
    </row>
    <row r="55" spans="7:39" s="2" customFormat="1" ht="15" x14ac:dyDescent="0.3">
      <c r="G55" s="15">
        <v>10</v>
      </c>
      <c r="H55" s="13" t="s">
        <v>30</v>
      </c>
      <c r="I55" s="14" t="s">
        <v>50</v>
      </c>
      <c r="J55" s="13" t="s">
        <v>27</v>
      </c>
      <c r="K55" s="15">
        <v>2</v>
      </c>
      <c r="L55" s="15">
        <v>1</v>
      </c>
      <c r="M55" s="15">
        <v>0</v>
      </c>
      <c r="N55" s="16">
        <f t="shared" si="15"/>
        <v>1</v>
      </c>
      <c r="O55" s="16">
        <f t="shared" si="16"/>
        <v>1</v>
      </c>
      <c r="P55" s="16">
        <f t="shared" si="17"/>
        <v>1</v>
      </c>
      <c r="Q55" s="16">
        <f t="shared" si="18"/>
        <v>1</v>
      </c>
      <c r="R55" s="15" t="b">
        <f t="shared" si="19"/>
        <v>0</v>
      </c>
      <c r="AB55" s="15">
        <v>10</v>
      </c>
      <c r="AC55" s="13" t="s">
        <v>30</v>
      </c>
      <c r="AD55" s="14" t="s">
        <v>50</v>
      </c>
      <c r="AE55" s="13" t="s">
        <v>27</v>
      </c>
      <c r="AF55" s="15">
        <v>2</v>
      </c>
      <c r="AG55" s="15">
        <v>1</v>
      </c>
      <c r="AH55" s="15">
        <v>0</v>
      </c>
      <c r="AI55" s="16">
        <f t="shared" si="21"/>
        <v>1.479259482572292</v>
      </c>
      <c r="AJ55" s="16">
        <f t="shared" si="22"/>
        <v>1.7365554986812255</v>
      </c>
      <c r="AK55" s="16" t="e">
        <f t="shared" si="23"/>
        <v>#DIV/0!</v>
      </c>
      <c r="AL55" s="16" t="e">
        <f t="shared" si="24"/>
        <v>#DIV/0!</v>
      </c>
      <c r="AM55" s="15" t="e">
        <f t="shared" si="25"/>
        <v>#DIV/0!</v>
      </c>
    </row>
    <row r="56" spans="7:39" s="2" customFormat="1" ht="15" x14ac:dyDescent="0.3">
      <c r="G56" s="15">
        <v>11</v>
      </c>
      <c r="H56" s="13" t="s">
        <v>30</v>
      </c>
      <c r="I56" s="14" t="s">
        <v>51</v>
      </c>
      <c r="J56" s="13" t="s">
        <v>52</v>
      </c>
      <c r="K56" s="15">
        <v>2</v>
      </c>
      <c r="L56" s="15">
        <v>1</v>
      </c>
      <c r="M56" s="15">
        <v>0</v>
      </c>
      <c r="N56" s="16">
        <f t="shared" si="15"/>
        <v>1</v>
      </c>
      <c r="O56" s="16">
        <f t="shared" si="16"/>
        <v>1</v>
      </c>
      <c r="P56" s="16">
        <f t="shared" si="17"/>
        <v>1</v>
      </c>
      <c r="Q56" s="16">
        <f t="shared" si="18"/>
        <v>1</v>
      </c>
      <c r="R56" s="15" t="b">
        <f t="shared" si="19"/>
        <v>0</v>
      </c>
      <c r="AB56" s="15">
        <v>11</v>
      </c>
      <c r="AC56" s="13" t="s">
        <v>30</v>
      </c>
      <c r="AD56" s="14" t="s">
        <v>51</v>
      </c>
      <c r="AE56" s="13" t="s">
        <v>52</v>
      </c>
      <c r="AF56" s="15">
        <v>2</v>
      </c>
      <c r="AG56" s="15">
        <v>1</v>
      </c>
      <c r="AH56" s="15">
        <v>0</v>
      </c>
      <c r="AI56" s="16">
        <f t="shared" si="21"/>
        <v>1.479259482572292</v>
      </c>
      <c r="AJ56" s="16">
        <f t="shared" si="22"/>
        <v>1.7365554986812255</v>
      </c>
      <c r="AK56" s="16" t="e">
        <f t="shared" si="23"/>
        <v>#DIV/0!</v>
      </c>
      <c r="AL56" s="16" t="e">
        <f t="shared" si="24"/>
        <v>#DIV/0!</v>
      </c>
      <c r="AM56" s="15" t="e">
        <f t="shared" si="25"/>
        <v>#DIV/0!</v>
      </c>
    </row>
    <row r="57" spans="7:39" s="2" customFormat="1" ht="15" x14ac:dyDescent="0.3">
      <c r="G57" s="15">
        <v>12</v>
      </c>
      <c r="H57" s="13" t="s">
        <v>30</v>
      </c>
      <c r="I57" s="14" t="s">
        <v>53</v>
      </c>
      <c r="J57" s="13" t="s">
        <v>43</v>
      </c>
      <c r="K57" s="15">
        <v>2</v>
      </c>
      <c r="L57" s="15">
        <v>1</v>
      </c>
      <c r="M57" s="15">
        <v>0</v>
      </c>
      <c r="N57" s="16">
        <f t="shared" si="15"/>
        <v>1</v>
      </c>
      <c r="O57" s="16">
        <f t="shared" si="16"/>
        <v>1</v>
      </c>
      <c r="P57" s="16">
        <f t="shared" si="17"/>
        <v>1</v>
      </c>
      <c r="Q57" s="16">
        <f t="shared" si="18"/>
        <v>1</v>
      </c>
      <c r="R57" s="15" t="b">
        <f t="shared" si="19"/>
        <v>0</v>
      </c>
      <c r="AB57" s="15">
        <v>12</v>
      </c>
      <c r="AC57" s="13" t="s">
        <v>30</v>
      </c>
      <c r="AD57" s="14" t="s">
        <v>53</v>
      </c>
      <c r="AE57" s="13" t="s">
        <v>43</v>
      </c>
      <c r="AF57" s="15">
        <v>2</v>
      </c>
      <c r="AG57" s="15">
        <v>1</v>
      </c>
      <c r="AH57" s="15">
        <v>0</v>
      </c>
      <c r="AI57" s="16">
        <f t="shared" si="21"/>
        <v>1.479259482572292</v>
      </c>
      <c r="AJ57" s="16">
        <f t="shared" si="22"/>
        <v>1.7365554986812255</v>
      </c>
      <c r="AK57" s="16" t="e">
        <f t="shared" si="23"/>
        <v>#DIV/0!</v>
      </c>
      <c r="AL57" s="16" t="e">
        <f t="shared" si="24"/>
        <v>#DIV/0!</v>
      </c>
      <c r="AM57" s="15" t="e">
        <f t="shared" si="25"/>
        <v>#DIV/0!</v>
      </c>
    </row>
    <row r="58" spans="7:39" s="2" customFormat="1" ht="15" x14ac:dyDescent="0.3">
      <c r="G58" s="15">
        <v>13</v>
      </c>
      <c r="H58" s="13" t="s">
        <v>30</v>
      </c>
      <c r="I58" s="14" t="s">
        <v>54</v>
      </c>
      <c r="J58" s="13" t="s">
        <v>28</v>
      </c>
      <c r="K58" s="15">
        <v>2</v>
      </c>
      <c r="L58" s="15">
        <v>1</v>
      </c>
      <c r="M58" s="15">
        <v>0</v>
      </c>
      <c r="N58" s="16">
        <f t="shared" si="15"/>
        <v>1</v>
      </c>
      <c r="O58" s="16">
        <f t="shared" si="16"/>
        <v>1</v>
      </c>
      <c r="P58" s="16">
        <f t="shared" si="17"/>
        <v>1</v>
      </c>
      <c r="Q58" s="16">
        <f t="shared" si="18"/>
        <v>1</v>
      </c>
      <c r="R58" s="15" t="b">
        <f t="shared" si="19"/>
        <v>0</v>
      </c>
      <c r="AB58" s="15">
        <v>13</v>
      </c>
      <c r="AC58" s="13" t="s">
        <v>30</v>
      </c>
      <c r="AD58" s="14" t="s">
        <v>54</v>
      </c>
      <c r="AE58" s="13" t="s">
        <v>28</v>
      </c>
      <c r="AF58" s="15">
        <v>2</v>
      </c>
      <c r="AG58" s="15">
        <v>1</v>
      </c>
      <c r="AH58" s="15">
        <v>0</v>
      </c>
      <c r="AI58" s="16">
        <f t="shared" si="21"/>
        <v>1.479259482572292</v>
      </c>
      <c r="AJ58" s="16">
        <f t="shared" si="22"/>
        <v>1.7365554986812255</v>
      </c>
      <c r="AK58" s="16" t="e">
        <f t="shared" si="23"/>
        <v>#DIV/0!</v>
      </c>
      <c r="AL58" s="16" t="e">
        <f t="shared" si="24"/>
        <v>#DIV/0!</v>
      </c>
      <c r="AM58" s="15" t="e">
        <f t="shared" si="25"/>
        <v>#DIV/0!</v>
      </c>
    </row>
    <row r="59" spans="7:39" s="2" customFormat="1" ht="15" x14ac:dyDescent="0.3">
      <c r="G59" s="15">
        <v>14</v>
      </c>
      <c r="H59" s="13" t="s">
        <v>30</v>
      </c>
      <c r="I59" s="14" t="s">
        <v>55</v>
      </c>
      <c r="J59" s="13" t="s">
        <v>26</v>
      </c>
      <c r="K59" s="15">
        <v>2</v>
      </c>
      <c r="L59" s="15">
        <v>1</v>
      </c>
      <c r="M59" s="15">
        <v>0</v>
      </c>
      <c r="N59" s="16">
        <f t="shared" si="15"/>
        <v>1</v>
      </c>
      <c r="O59" s="16">
        <f t="shared" si="16"/>
        <v>1</v>
      </c>
      <c r="P59" s="16">
        <f t="shared" si="17"/>
        <v>1</v>
      </c>
      <c r="Q59" s="16">
        <f t="shared" si="18"/>
        <v>1</v>
      </c>
      <c r="R59" s="15" t="b">
        <f t="shared" si="19"/>
        <v>0</v>
      </c>
      <c r="AB59" s="15">
        <v>14</v>
      </c>
      <c r="AC59" s="13" t="s">
        <v>30</v>
      </c>
      <c r="AD59" s="14" t="s">
        <v>55</v>
      </c>
      <c r="AE59" s="13" t="s">
        <v>26</v>
      </c>
      <c r="AF59" s="15">
        <v>2</v>
      </c>
      <c r="AG59" s="15">
        <v>1</v>
      </c>
      <c r="AH59" s="15">
        <v>0</v>
      </c>
      <c r="AI59" s="16">
        <f t="shared" si="21"/>
        <v>1.479259482572292</v>
      </c>
      <c r="AJ59" s="16">
        <f t="shared" si="22"/>
        <v>1.7365554986812255</v>
      </c>
      <c r="AK59" s="16" t="e">
        <f t="shared" si="23"/>
        <v>#DIV/0!</v>
      </c>
      <c r="AL59" s="16" t="e">
        <f t="shared" si="24"/>
        <v>#DIV/0!</v>
      </c>
      <c r="AM59" s="15" t="e">
        <f t="shared" si="25"/>
        <v>#DIV/0!</v>
      </c>
    </row>
    <row r="60" spans="7:39" s="2" customFormat="1" ht="15" x14ac:dyDescent="0.3">
      <c r="G60" s="15">
        <v>15</v>
      </c>
      <c r="H60" s="13" t="s">
        <v>30</v>
      </c>
      <c r="I60" s="14" t="s">
        <v>56</v>
      </c>
      <c r="J60" s="13" t="s">
        <v>28</v>
      </c>
      <c r="K60" s="15">
        <v>2</v>
      </c>
      <c r="L60" s="15">
        <v>1</v>
      </c>
      <c r="M60" s="15">
        <v>0</v>
      </c>
      <c r="N60" s="16">
        <f t="shared" si="15"/>
        <v>1</v>
      </c>
      <c r="O60" s="16">
        <f t="shared" si="16"/>
        <v>1</v>
      </c>
      <c r="P60" s="16">
        <f t="shared" si="17"/>
        <v>1</v>
      </c>
      <c r="Q60" s="16">
        <f t="shared" si="18"/>
        <v>1</v>
      </c>
      <c r="R60" s="15" t="b">
        <f t="shared" si="19"/>
        <v>0</v>
      </c>
      <c r="AB60" s="15">
        <v>15</v>
      </c>
      <c r="AC60" s="13" t="s">
        <v>30</v>
      </c>
      <c r="AD60" s="14" t="s">
        <v>56</v>
      </c>
      <c r="AE60" s="13" t="s">
        <v>28</v>
      </c>
      <c r="AF60" s="15">
        <v>2</v>
      </c>
      <c r="AG60" s="15">
        <v>1</v>
      </c>
      <c r="AH60" s="15">
        <v>0</v>
      </c>
      <c r="AI60" s="16">
        <f t="shared" si="21"/>
        <v>1.479259482572292</v>
      </c>
      <c r="AJ60" s="16">
        <f t="shared" si="22"/>
        <v>1.7365554986812255</v>
      </c>
      <c r="AK60" s="16" t="e">
        <f t="shared" si="23"/>
        <v>#DIV/0!</v>
      </c>
      <c r="AL60" s="16" t="e">
        <f t="shared" si="24"/>
        <v>#DIV/0!</v>
      </c>
      <c r="AM60" s="15" t="e">
        <f t="shared" si="25"/>
        <v>#DIV/0!</v>
      </c>
    </row>
    <row r="61" spans="7:39" s="2" customFormat="1" ht="15" x14ac:dyDescent="0.3">
      <c r="G61" s="15">
        <v>19</v>
      </c>
      <c r="H61" s="13" t="s">
        <v>30</v>
      </c>
      <c r="I61" s="14" t="s">
        <v>57</v>
      </c>
      <c r="J61" s="13" t="s">
        <v>32</v>
      </c>
      <c r="K61" s="15">
        <v>2</v>
      </c>
      <c r="L61" s="15">
        <v>1</v>
      </c>
      <c r="M61" s="15">
        <v>0</v>
      </c>
      <c r="N61" s="16">
        <f t="shared" si="15"/>
        <v>1</v>
      </c>
      <c r="O61" s="16">
        <f t="shared" si="16"/>
        <v>1</v>
      </c>
      <c r="P61" s="16">
        <f t="shared" si="17"/>
        <v>1</v>
      </c>
      <c r="Q61" s="16">
        <f t="shared" si="18"/>
        <v>1</v>
      </c>
      <c r="R61" s="15" t="b">
        <f t="shared" si="19"/>
        <v>0</v>
      </c>
      <c r="AB61" s="15">
        <v>19</v>
      </c>
      <c r="AC61" s="13" t="s">
        <v>30</v>
      </c>
      <c r="AD61" s="14" t="s">
        <v>57</v>
      </c>
      <c r="AE61" s="13" t="s">
        <v>32</v>
      </c>
      <c r="AF61" s="15">
        <v>2</v>
      </c>
      <c r="AG61" s="15">
        <v>1</v>
      </c>
      <c r="AH61" s="15">
        <v>0</v>
      </c>
      <c r="AI61" s="16">
        <f t="shared" si="21"/>
        <v>1.479259482572292</v>
      </c>
      <c r="AJ61" s="16">
        <f t="shared" si="22"/>
        <v>1.7365554986812255</v>
      </c>
      <c r="AK61" s="16" t="e">
        <f t="shared" si="23"/>
        <v>#DIV/0!</v>
      </c>
      <c r="AL61" s="16" t="e">
        <f t="shared" si="24"/>
        <v>#DIV/0!</v>
      </c>
      <c r="AM61" s="15" t="e">
        <f t="shared" si="25"/>
        <v>#DIV/0!</v>
      </c>
    </row>
    <row r="62" spans="7:39" s="2" customFormat="1" ht="15" x14ac:dyDescent="0.3">
      <c r="G62" s="15">
        <v>21</v>
      </c>
      <c r="H62" s="13" t="s">
        <v>30</v>
      </c>
      <c r="I62" s="14" t="s">
        <v>58</v>
      </c>
      <c r="J62" s="13" t="s">
        <v>38</v>
      </c>
      <c r="K62" s="15">
        <v>2</v>
      </c>
      <c r="L62" s="15">
        <v>1</v>
      </c>
      <c r="M62" s="15">
        <v>0</v>
      </c>
      <c r="N62" s="16">
        <f t="shared" si="15"/>
        <v>1</v>
      </c>
      <c r="O62" s="16">
        <f t="shared" si="16"/>
        <v>1</v>
      </c>
      <c r="P62" s="16">
        <f t="shared" si="17"/>
        <v>1</v>
      </c>
      <c r="Q62" s="16">
        <f t="shared" si="18"/>
        <v>1</v>
      </c>
      <c r="R62" s="15" t="b">
        <f t="shared" si="19"/>
        <v>0</v>
      </c>
      <c r="AB62" s="15">
        <v>21</v>
      </c>
      <c r="AC62" s="13" t="s">
        <v>30</v>
      </c>
      <c r="AD62" s="14" t="s">
        <v>58</v>
      </c>
      <c r="AE62" s="13" t="s">
        <v>38</v>
      </c>
      <c r="AF62" s="15">
        <v>2</v>
      </c>
      <c r="AG62" s="15">
        <v>1</v>
      </c>
      <c r="AH62" s="15">
        <v>0</v>
      </c>
      <c r="AI62" s="16">
        <f t="shared" si="21"/>
        <v>1.479259482572292</v>
      </c>
      <c r="AJ62" s="16">
        <f t="shared" si="22"/>
        <v>1.7365554986812255</v>
      </c>
      <c r="AK62" s="16" t="e">
        <f t="shared" si="23"/>
        <v>#DIV/0!</v>
      </c>
      <c r="AL62" s="16" t="e">
        <f t="shared" si="24"/>
        <v>#DIV/0!</v>
      </c>
      <c r="AM62" s="15" t="e">
        <f t="shared" si="25"/>
        <v>#DIV/0!</v>
      </c>
    </row>
    <row r="63" spans="7:39" s="2" customFormat="1" ht="15" x14ac:dyDescent="0.3">
      <c r="G63" s="15">
        <v>25</v>
      </c>
      <c r="H63" s="13" t="s">
        <v>30</v>
      </c>
      <c r="I63" s="14" t="s">
        <v>59</v>
      </c>
      <c r="J63" s="13" t="s">
        <v>60</v>
      </c>
      <c r="K63" s="15">
        <v>2</v>
      </c>
      <c r="L63" s="15">
        <v>1</v>
      </c>
      <c r="M63" s="15">
        <v>0</v>
      </c>
      <c r="N63" s="16">
        <f t="shared" si="15"/>
        <v>1</v>
      </c>
      <c r="O63" s="16">
        <f t="shared" si="16"/>
        <v>1</v>
      </c>
      <c r="P63" s="16">
        <f t="shared" si="17"/>
        <v>1</v>
      </c>
      <c r="Q63" s="16">
        <f t="shared" si="18"/>
        <v>1</v>
      </c>
      <c r="R63" s="15" t="b">
        <f t="shared" si="19"/>
        <v>0</v>
      </c>
      <c r="AB63" s="15">
        <v>25</v>
      </c>
      <c r="AC63" s="13" t="s">
        <v>30</v>
      </c>
      <c r="AD63" s="14" t="s">
        <v>59</v>
      </c>
      <c r="AE63" s="13" t="s">
        <v>60</v>
      </c>
      <c r="AF63" s="15">
        <v>2</v>
      </c>
      <c r="AG63" s="15">
        <v>1</v>
      </c>
      <c r="AH63" s="15">
        <v>0</v>
      </c>
      <c r="AI63" s="16">
        <f t="shared" si="21"/>
        <v>1.479259482572292</v>
      </c>
      <c r="AJ63" s="16">
        <f t="shared" si="22"/>
        <v>1.7365554986812255</v>
      </c>
      <c r="AK63" s="16" t="e">
        <f t="shared" si="23"/>
        <v>#DIV/0!</v>
      </c>
      <c r="AL63" s="16" t="e">
        <f t="shared" si="24"/>
        <v>#DIV/0!</v>
      </c>
      <c r="AM63" s="15" t="e">
        <f t="shared" si="25"/>
        <v>#DIV/0!</v>
      </c>
    </row>
    <row r="64" spans="7:39" s="2" customFormat="1" ht="15" x14ac:dyDescent="0.3">
      <c r="G64" s="15">
        <v>26</v>
      </c>
      <c r="H64" s="13" t="s">
        <v>30</v>
      </c>
      <c r="I64" s="14" t="s">
        <v>61</v>
      </c>
      <c r="J64" s="13" t="s">
        <v>32</v>
      </c>
      <c r="K64" s="15">
        <v>2</v>
      </c>
      <c r="L64" s="15">
        <v>1</v>
      </c>
      <c r="M64" s="15">
        <v>0</v>
      </c>
      <c r="N64" s="16">
        <f t="shared" si="15"/>
        <v>1</v>
      </c>
      <c r="O64" s="16">
        <f t="shared" si="16"/>
        <v>1</v>
      </c>
      <c r="P64" s="16">
        <f t="shared" si="17"/>
        <v>1</v>
      </c>
      <c r="Q64" s="16">
        <f t="shared" si="18"/>
        <v>1</v>
      </c>
      <c r="R64" s="15" t="b">
        <f t="shared" si="19"/>
        <v>0</v>
      </c>
      <c r="AB64" s="15">
        <v>26</v>
      </c>
      <c r="AC64" s="13" t="s">
        <v>30</v>
      </c>
      <c r="AD64" s="14" t="s">
        <v>61</v>
      </c>
      <c r="AE64" s="13" t="s">
        <v>32</v>
      </c>
      <c r="AF64" s="15">
        <v>2</v>
      </c>
      <c r="AG64" s="15">
        <v>1</v>
      </c>
      <c r="AH64" s="15">
        <v>0</v>
      </c>
      <c r="AI64" s="16">
        <f t="shared" si="21"/>
        <v>1.479259482572292</v>
      </c>
      <c r="AJ64" s="16">
        <f t="shared" si="22"/>
        <v>1.7365554986812255</v>
      </c>
      <c r="AK64" s="16" t="e">
        <f t="shared" si="23"/>
        <v>#DIV/0!</v>
      </c>
      <c r="AL64" s="16" t="e">
        <f t="shared" si="24"/>
        <v>#DIV/0!</v>
      </c>
      <c r="AM64" s="15" t="e">
        <f t="shared" si="25"/>
        <v>#DIV/0!</v>
      </c>
    </row>
    <row r="65" spans="7:39" s="2" customFormat="1" ht="15" x14ac:dyDescent="0.3">
      <c r="G65" s="19">
        <v>2</v>
      </c>
      <c r="H65" s="17" t="s">
        <v>30</v>
      </c>
      <c r="I65" s="18" t="s">
        <v>62</v>
      </c>
      <c r="J65" s="17" t="s">
        <v>43</v>
      </c>
      <c r="K65" s="19">
        <v>2</v>
      </c>
      <c r="L65" s="19">
        <v>0</v>
      </c>
      <c r="M65" s="19">
        <v>0</v>
      </c>
      <c r="N65" s="20">
        <f t="shared" si="15"/>
        <v>0</v>
      </c>
      <c r="O65" s="20">
        <f t="shared" si="16"/>
        <v>2</v>
      </c>
      <c r="P65" s="20">
        <f t="shared" si="17"/>
        <v>2</v>
      </c>
      <c r="Q65" s="20">
        <f t="shared" si="18"/>
        <v>0</v>
      </c>
      <c r="R65" s="19" t="str">
        <f t="shared" si="19"/>
        <v>C1</v>
      </c>
      <c r="AB65" s="19">
        <v>2</v>
      </c>
      <c r="AC65" s="17" t="s">
        <v>30</v>
      </c>
      <c r="AD65" s="18" t="s">
        <v>62</v>
      </c>
      <c r="AE65" s="17" t="s">
        <v>43</v>
      </c>
      <c r="AF65" s="19">
        <v>2</v>
      </c>
      <c r="AG65" s="19">
        <v>0</v>
      </c>
      <c r="AH65" s="19">
        <v>0</v>
      </c>
      <c r="AI65" s="20">
        <f t="shared" si="21"/>
        <v>1.2526615655205624</v>
      </c>
      <c r="AJ65" s="20">
        <f t="shared" si="22"/>
        <v>2.4011715890373182</v>
      </c>
      <c r="AK65" s="20" t="e">
        <f t="shared" si="23"/>
        <v>#DIV/0!</v>
      </c>
      <c r="AL65" s="20" t="e">
        <f t="shared" si="24"/>
        <v>#DIV/0!</v>
      </c>
      <c r="AM65" s="19" t="e">
        <f t="shared" si="25"/>
        <v>#DIV/0!</v>
      </c>
    </row>
    <row r="66" spans="7:39" s="2" customFormat="1" ht="15" x14ac:dyDescent="0.3">
      <c r="G66" s="19">
        <v>3</v>
      </c>
      <c r="H66" s="17" t="s">
        <v>30</v>
      </c>
      <c r="I66" s="18" t="s">
        <v>63</v>
      </c>
      <c r="J66" s="17" t="s">
        <v>25</v>
      </c>
      <c r="K66" s="19">
        <v>2</v>
      </c>
      <c r="L66" s="19">
        <v>0</v>
      </c>
      <c r="M66" s="19">
        <v>0</v>
      </c>
      <c r="N66" s="20">
        <f t="shared" si="15"/>
        <v>0</v>
      </c>
      <c r="O66" s="20">
        <f t="shared" si="16"/>
        <v>2</v>
      </c>
      <c r="P66" s="20">
        <f t="shared" si="17"/>
        <v>2</v>
      </c>
      <c r="Q66" s="20">
        <f t="shared" si="18"/>
        <v>0</v>
      </c>
      <c r="R66" s="19" t="str">
        <f t="shared" si="19"/>
        <v>C1</v>
      </c>
      <c r="AB66" s="19">
        <v>3</v>
      </c>
      <c r="AC66" s="17" t="s">
        <v>30</v>
      </c>
      <c r="AD66" s="18" t="s">
        <v>63</v>
      </c>
      <c r="AE66" s="17" t="s">
        <v>25</v>
      </c>
      <c r="AF66" s="19">
        <v>2</v>
      </c>
      <c r="AG66" s="19">
        <v>0</v>
      </c>
      <c r="AH66" s="19">
        <v>0</v>
      </c>
      <c r="AI66" s="20">
        <f t="shared" si="21"/>
        <v>1.2526615655205624</v>
      </c>
      <c r="AJ66" s="20">
        <f t="shared" si="22"/>
        <v>2.4011715890373182</v>
      </c>
      <c r="AK66" s="20" t="e">
        <f t="shared" si="23"/>
        <v>#DIV/0!</v>
      </c>
      <c r="AL66" s="20" t="e">
        <f t="shared" si="24"/>
        <v>#DIV/0!</v>
      </c>
      <c r="AM66" s="19" t="e">
        <f t="shared" si="25"/>
        <v>#DIV/0!</v>
      </c>
    </row>
    <row r="67" spans="7:39" s="2" customFormat="1" ht="15" x14ac:dyDescent="0.3">
      <c r="G67" s="19">
        <v>4</v>
      </c>
      <c r="H67" s="17" t="s">
        <v>30</v>
      </c>
      <c r="I67" s="18" t="s">
        <v>64</v>
      </c>
      <c r="J67" s="17" t="s">
        <v>52</v>
      </c>
      <c r="K67" s="19">
        <v>2</v>
      </c>
      <c r="L67" s="19">
        <v>0</v>
      </c>
      <c r="M67" s="19">
        <v>0</v>
      </c>
      <c r="N67" s="20">
        <f t="shared" si="15"/>
        <v>0</v>
      </c>
      <c r="O67" s="20">
        <f t="shared" si="16"/>
        <v>2</v>
      </c>
      <c r="P67" s="20">
        <f t="shared" si="17"/>
        <v>2</v>
      </c>
      <c r="Q67" s="20">
        <f t="shared" si="18"/>
        <v>0</v>
      </c>
      <c r="R67" s="19" t="str">
        <f t="shared" si="19"/>
        <v>C1</v>
      </c>
      <c r="AB67" s="19">
        <v>4</v>
      </c>
      <c r="AC67" s="17" t="s">
        <v>30</v>
      </c>
      <c r="AD67" s="18" t="s">
        <v>64</v>
      </c>
      <c r="AE67" s="17" t="s">
        <v>52</v>
      </c>
      <c r="AF67" s="19">
        <v>2</v>
      </c>
      <c r="AG67" s="19">
        <v>0</v>
      </c>
      <c r="AH67" s="19">
        <v>0</v>
      </c>
      <c r="AI67" s="20">
        <f t="shared" si="21"/>
        <v>1.2526615655205624</v>
      </c>
      <c r="AJ67" s="20">
        <f t="shared" si="22"/>
        <v>2.4011715890373182</v>
      </c>
      <c r="AK67" s="20" t="e">
        <f t="shared" si="23"/>
        <v>#DIV/0!</v>
      </c>
      <c r="AL67" s="20" t="e">
        <f t="shared" si="24"/>
        <v>#DIV/0!</v>
      </c>
      <c r="AM67" s="19" t="e">
        <f t="shared" si="25"/>
        <v>#DIV/0!</v>
      </c>
    </row>
    <row r="68" spans="7:39" s="2" customFormat="1" ht="15" x14ac:dyDescent="0.3">
      <c r="G68" s="19">
        <v>5</v>
      </c>
      <c r="H68" s="17" t="s">
        <v>30</v>
      </c>
      <c r="I68" s="18" t="s">
        <v>65</v>
      </c>
      <c r="J68" s="17" t="s">
        <v>27</v>
      </c>
      <c r="K68" s="19">
        <v>2</v>
      </c>
      <c r="L68" s="19">
        <v>0</v>
      </c>
      <c r="M68" s="19">
        <v>0</v>
      </c>
      <c r="N68" s="20">
        <f t="shared" si="15"/>
        <v>0</v>
      </c>
      <c r="O68" s="20">
        <f t="shared" si="16"/>
        <v>2</v>
      </c>
      <c r="P68" s="20">
        <f t="shared" si="17"/>
        <v>2</v>
      </c>
      <c r="Q68" s="20">
        <f t="shared" si="18"/>
        <v>0</v>
      </c>
      <c r="R68" s="19" t="str">
        <f t="shared" si="19"/>
        <v>C1</v>
      </c>
      <c r="AB68" s="19">
        <v>5</v>
      </c>
      <c r="AC68" s="17" t="s">
        <v>30</v>
      </c>
      <c r="AD68" s="18" t="s">
        <v>65</v>
      </c>
      <c r="AE68" s="17" t="s">
        <v>27</v>
      </c>
      <c r="AF68" s="19">
        <v>2</v>
      </c>
      <c r="AG68" s="19">
        <v>0</v>
      </c>
      <c r="AH68" s="19">
        <v>0</v>
      </c>
      <c r="AI68" s="20">
        <f t="shared" si="21"/>
        <v>1.2526615655205624</v>
      </c>
      <c r="AJ68" s="20">
        <f t="shared" si="22"/>
        <v>2.4011715890373182</v>
      </c>
      <c r="AK68" s="20" t="e">
        <f t="shared" si="23"/>
        <v>#DIV/0!</v>
      </c>
      <c r="AL68" s="20" t="e">
        <f t="shared" si="24"/>
        <v>#DIV/0!</v>
      </c>
      <c r="AM68" s="19" t="e">
        <f t="shared" si="25"/>
        <v>#DIV/0!</v>
      </c>
    </row>
    <row r="69" spans="7:39" s="2" customFormat="1" ht="15" x14ac:dyDescent="0.3">
      <c r="G69" s="19">
        <v>16</v>
      </c>
      <c r="H69" s="17" t="s">
        <v>30</v>
      </c>
      <c r="I69" s="18" t="s">
        <v>66</v>
      </c>
      <c r="J69" s="17" t="s">
        <v>67</v>
      </c>
      <c r="K69" s="19">
        <v>2</v>
      </c>
      <c r="L69" s="19">
        <v>0</v>
      </c>
      <c r="M69" s="19">
        <v>0</v>
      </c>
      <c r="N69" s="20">
        <f t="shared" si="15"/>
        <v>0</v>
      </c>
      <c r="O69" s="20">
        <f t="shared" si="16"/>
        <v>2</v>
      </c>
      <c r="P69" s="20">
        <f t="shared" si="17"/>
        <v>2</v>
      </c>
      <c r="Q69" s="20">
        <f t="shared" si="18"/>
        <v>0</v>
      </c>
      <c r="R69" s="19" t="str">
        <f t="shared" si="19"/>
        <v>C1</v>
      </c>
      <c r="AB69" s="19">
        <v>16</v>
      </c>
      <c r="AC69" s="17" t="s">
        <v>30</v>
      </c>
      <c r="AD69" s="18" t="s">
        <v>66</v>
      </c>
      <c r="AE69" s="17" t="s">
        <v>67</v>
      </c>
      <c r="AF69" s="19">
        <v>2</v>
      </c>
      <c r="AG69" s="19">
        <v>0</v>
      </c>
      <c r="AH69" s="19">
        <v>0</v>
      </c>
      <c r="AI69" s="20">
        <f t="shared" si="21"/>
        <v>1.2526615655205624</v>
      </c>
      <c r="AJ69" s="20">
        <f t="shared" si="22"/>
        <v>2.4011715890373182</v>
      </c>
      <c r="AK69" s="20" t="e">
        <f t="shared" si="23"/>
        <v>#DIV/0!</v>
      </c>
      <c r="AL69" s="20" t="e">
        <f t="shared" si="24"/>
        <v>#DIV/0!</v>
      </c>
      <c r="AM69" s="19" t="e">
        <f t="shared" si="25"/>
        <v>#DIV/0!</v>
      </c>
    </row>
    <row r="70" spans="7:39" s="2" customFormat="1" ht="15" x14ac:dyDescent="0.3">
      <c r="G70" s="19">
        <v>29</v>
      </c>
      <c r="H70" s="17" t="s">
        <v>30</v>
      </c>
      <c r="I70" s="18" t="s">
        <v>68</v>
      </c>
      <c r="J70" s="19"/>
      <c r="K70" s="19">
        <v>0</v>
      </c>
      <c r="L70" s="19">
        <v>0</v>
      </c>
      <c r="M70" s="19">
        <v>0</v>
      </c>
      <c r="N70" s="20">
        <f t="shared" si="15"/>
        <v>2</v>
      </c>
      <c r="O70" s="20">
        <f t="shared" si="16"/>
        <v>2.8284271247461903</v>
      </c>
      <c r="P70" s="20">
        <f t="shared" si="17"/>
        <v>2.8284271247461903</v>
      </c>
      <c r="Q70" s="20">
        <f t="shared" si="18"/>
        <v>2</v>
      </c>
      <c r="R70" s="19" t="str">
        <f t="shared" si="19"/>
        <v>C1</v>
      </c>
      <c r="AB70" s="19">
        <v>29</v>
      </c>
      <c r="AC70" s="17" t="s">
        <v>30</v>
      </c>
      <c r="AD70" s="18" t="s">
        <v>68</v>
      </c>
      <c r="AE70" s="19"/>
      <c r="AF70" s="19">
        <v>0</v>
      </c>
      <c r="AG70" s="19">
        <v>0</v>
      </c>
      <c r="AH70" s="19">
        <v>0</v>
      </c>
      <c r="AI70" s="20">
        <f t="shared" si="21"/>
        <v>0.78535345249860189</v>
      </c>
      <c r="AJ70" s="20">
        <f t="shared" si="22"/>
        <v>3.9705950435671475</v>
      </c>
      <c r="AK70" s="20" t="e">
        <f t="shared" si="23"/>
        <v>#DIV/0!</v>
      </c>
      <c r="AL70" s="20" t="e">
        <f t="shared" si="24"/>
        <v>#DIV/0!</v>
      </c>
      <c r="AM70" s="19" t="e">
        <f t="shared" si="25"/>
        <v>#DIV/0!</v>
      </c>
    </row>
    <row r="71" spans="7:39" s="2" customFormat="1" ht="15" x14ac:dyDescent="0.3"/>
  </sheetData>
  <sortState xmlns:xlrd2="http://schemas.microsoft.com/office/spreadsheetml/2017/richdata2" ref="G5:R33">
    <sortCondition ref="R5:R33"/>
  </sortState>
  <mergeCells count="14">
    <mergeCell ref="W46:Z46"/>
    <mergeCell ref="AB3:AM3"/>
    <mergeCell ref="AO3:AP3"/>
    <mergeCell ref="B40:E40"/>
    <mergeCell ref="G40:R40"/>
    <mergeCell ref="T40:U40"/>
    <mergeCell ref="W40:Z40"/>
    <mergeCell ref="AB40:AM40"/>
    <mergeCell ref="AO40:AP40"/>
    <mergeCell ref="W9:Z9"/>
    <mergeCell ref="B3:E3"/>
    <mergeCell ref="G3:R3"/>
    <mergeCell ref="T3:U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mayanti</dc:creator>
  <cp:lastModifiedBy>elsa mayanti</cp:lastModifiedBy>
  <dcterms:created xsi:type="dcterms:W3CDTF">2025-08-11T13:16:00Z</dcterms:created>
  <dcterms:modified xsi:type="dcterms:W3CDTF">2025-08-11T13:25:29Z</dcterms:modified>
</cp:coreProperties>
</file>