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juangraham/Desktop/"/>
    </mc:Choice>
  </mc:AlternateContent>
  <xr:revisionPtr revIDLastSave="0" documentId="13_ncr:1_{A646295D-2E8F-C44F-AA54-6F2513ECF664}" xr6:coauthVersionLast="47" xr6:coauthVersionMax="47" xr10:uidLastSave="{00000000-0000-0000-0000-000000000000}"/>
  <bookViews>
    <workbookView xWindow="14600" yWindow="0" windowWidth="14200" windowHeight="18000" activeTab="2" xr2:uid="{A0E49ABF-0D39-B04D-960B-2919AF1B4822}"/>
  </bookViews>
  <sheets>
    <sheet name="Raw Data" sheetId="2" r:id="rId1"/>
    <sheet name="Sheet1" sheetId="1" r:id="rId2"/>
    <sheet name="Sheet3" sheetId="3" r:id="rId3"/>
  </sheets>
  <definedNames>
    <definedName name="_xlnm._FilterDatabase" localSheetId="0" hidden="1">'Raw Data'!$A$1:$U$1002</definedName>
    <definedName name="_xlnm._FilterDatabase" localSheetId="2" hidden="1">Sheet3!$D$1:$E$365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J20" i="3"/>
  <c r="J19" i="3"/>
  <c r="J18" i="3"/>
  <c r="J16" i="3"/>
  <c r="J15" i="3"/>
  <c r="J9" i="3"/>
  <c r="J8" i="3"/>
  <c r="J5" i="3"/>
  <c r="J6" i="3"/>
  <c r="J7" i="3"/>
  <c r="J4" i="3"/>
  <c r="D13" i="1"/>
  <c r="D12" i="1"/>
  <c r="D11" i="1"/>
  <c r="E11" i="1" s="1"/>
  <c r="H11" i="1" s="1"/>
  <c r="D10" i="1"/>
  <c r="D9" i="1"/>
  <c r="D8" i="1"/>
  <c r="D7" i="1"/>
  <c r="D6" i="1"/>
  <c r="D5" i="1"/>
  <c r="D4" i="1"/>
  <c r="D3" i="1"/>
  <c r="D2" i="1"/>
  <c r="E2" i="1"/>
  <c r="G2" i="1" s="1"/>
  <c r="C2" i="1"/>
  <c r="C3" i="1"/>
  <c r="C4" i="1"/>
  <c r="C5" i="1"/>
  <c r="C6" i="1"/>
  <c r="C7" i="1"/>
  <c r="C8" i="1"/>
  <c r="C9" i="1"/>
  <c r="C10" i="1"/>
  <c r="C11" i="1"/>
  <c r="C12" i="1"/>
  <c r="C13" i="1"/>
  <c r="B13" i="1"/>
  <c r="B12" i="1"/>
  <c r="B11" i="1"/>
  <c r="B10" i="1"/>
  <c r="B9" i="1"/>
  <c r="B8" i="1"/>
  <c r="B7" i="1"/>
  <c r="B6" i="1"/>
  <c r="B4" i="1"/>
  <c r="B5" i="1"/>
  <c r="B3" i="1"/>
  <c r="B2" i="1"/>
  <c r="D900" i="2"/>
  <c r="D756" i="2"/>
  <c r="D13" i="2"/>
  <c r="D862" i="2"/>
  <c r="D839" i="2"/>
  <c r="D498" i="2"/>
  <c r="D395" i="2"/>
  <c r="G451" i="2"/>
  <c r="D451" i="2"/>
  <c r="G165" i="2"/>
  <c r="D165" i="2"/>
  <c r="G138" i="2"/>
  <c r="D138" i="2"/>
  <c r="G966" i="2"/>
  <c r="D966" i="2"/>
  <c r="G482" i="2"/>
  <c r="D482" i="2"/>
  <c r="G956" i="2"/>
  <c r="D956" i="2"/>
  <c r="G489" i="2"/>
  <c r="D489" i="2"/>
  <c r="G895" i="2"/>
  <c r="D895" i="2"/>
  <c r="G783" i="2"/>
  <c r="D783" i="2"/>
  <c r="G753" i="2"/>
  <c r="D753" i="2"/>
  <c r="G164" i="2"/>
  <c r="D164" i="2"/>
  <c r="G142" i="2"/>
  <c r="D142" i="2"/>
  <c r="G359" i="2"/>
  <c r="D359" i="2"/>
  <c r="G582" i="2"/>
  <c r="D582" i="2"/>
  <c r="G944" i="2"/>
  <c r="D944" i="2"/>
  <c r="G743" i="2"/>
  <c r="D743" i="2"/>
  <c r="G148" i="2"/>
  <c r="D148" i="2"/>
  <c r="G949" i="2"/>
  <c r="D949" i="2"/>
  <c r="G792" i="2"/>
  <c r="D792" i="2"/>
  <c r="G661" i="2"/>
  <c r="D661" i="2"/>
  <c r="G49" i="2"/>
  <c r="D49" i="2"/>
  <c r="G688" i="2"/>
  <c r="D688" i="2"/>
  <c r="G382" i="2"/>
  <c r="D382" i="2"/>
  <c r="G429" i="2"/>
  <c r="D429" i="2"/>
  <c r="G82" i="2"/>
  <c r="D82" i="2"/>
  <c r="G32" i="2"/>
  <c r="D32" i="2"/>
  <c r="G42" i="2"/>
  <c r="D42" i="2"/>
  <c r="G200" i="2"/>
  <c r="D200" i="2"/>
  <c r="G488" i="2"/>
  <c r="D488" i="2"/>
  <c r="G653" i="2"/>
  <c r="D653" i="2"/>
  <c r="G492" i="2"/>
  <c r="D492" i="2"/>
  <c r="G589" i="2"/>
  <c r="D589" i="2"/>
  <c r="G354" i="2"/>
  <c r="D354" i="2"/>
  <c r="G399" i="2"/>
  <c r="D399" i="2"/>
  <c r="G235" i="2"/>
  <c r="D235" i="2"/>
  <c r="G157" i="2"/>
  <c r="D157" i="2"/>
  <c r="G249" i="2"/>
  <c r="D249" i="2"/>
  <c r="G870" i="2"/>
  <c r="D870" i="2"/>
  <c r="G684" i="2"/>
  <c r="D684" i="2"/>
  <c r="G898" i="2"/>
  <c r="D898" i="2"/>
  <c r="G815" i="2"/>
  <c r="D815" i="2"/>
  <c r="G763" i="2"/>
  <c r="D763" i="2"/>
  <c r="G691" i="2"/>
  <c r="D691" i="2"/>
  <c r="G362" i="2"/>
  <c r="D362" i="2"/>
  <c r="G648" i="2"/>
  <c r="D648" i="2"/>
  <c r="G378" i="2"/>
  <c r="D378" i="2"/>
  <c r="G830" i="2"/>
  <c r="D830" i="2"/>
  <c r="G595" i="2"/>
  <c r="D595" i="2"/>
  <c r="G51" i="2"/>
  <c r="D51" i="2"/>
  <c r="G447" i="2"/>
  <c r="D447" i="2"/>
  <c r="G662" i="2"/>
  <c r="D662" i="2"/>
  <c r="G875" i="2"/>
  <c r="D875" i="2"/>
  <c r="G541" i="2"/>
  <c r="D541" i="2"/>
  <c r="G634" i="2"/>
  <c r="D634" i="2"/>
  <c r="G782" i="2"/>
  <c r="D782" i="2"/>
  <c r="G505" i="2"/>
  <c r="D505" i="2"/>
  <c r="G540" i="2"/>
  <c r="D540" i="2"/>
  <c r="G155" i="2"/>
  <c r="D155" i="2"/>
  <c r="G731" i="2"/>
  <c r="D731" i="2"/>
  <c r="G692" i="2"/>
  <c r="D692" i="2"/>
  <c r="G213" i="2"/>
  <c r="D213" i="2"/>
  <c r="G579" i="2"/>
  <c r="D579" i="2"/>
  <c r="G535" i="2"/>
  <c r="D535" i="2"/>
  <c r="G871" i="2"/>
  <c r="D871" i="2"/>
  <c r="G407" i="2"/>
  <c r="D407" i="2"/>
  <c r="G484" i="2"/>
  <c r="D484" i="2"/>
  <c r="G70" i="2"/>
  <c r="D70" i="2"/>
  <c r="G38" i="2"/>
  <c r="D38" i="2"/>
  <c r="G316" i="2"/>
  <c r="D316" i="2"/>
  <c r="G151" i="2"/>
  <c r="D151" i="2"/>
  <c r="G21" i="2"/>
  <c r="D21" i="2"/>
  <c r="G834" i="2"/>
  <c r="D834" i="2"/>
  <c r="G242" i="2"/>
  <c r="D242" i="2"/>
  <c r="G116" i="2"/>
  <c r="D116" i="2"/>
  <c r="G173" i="2"/>
  <c r="D173" i="2"/>
  <c r="G236" i="2"/>
  <c r="D236" i="2"/>
  <c r="G659" i="2"/>
  <c r="D659" i="2"/>
  <c r="G980" i="2"/>
  <c r="D980" i="2"/>
  <c r="G706" i="2"/>
  <c r="D706" i="2"/>
  <c r="G94" i="2"/>
  <c r="D94" i="2"/>
  <c r="G602" i="2"/>
  <c r="D602" i="2"/>
  <c r="G79" i="2"/>
  <c r="D79" i="2"/>
  <c r="G506" i="2"/>
  <c r="D506" i="2"/>
  <c r="G910" i="2"/>
  <c r="D910" i="2"/>
  <c r="G237" i="2"/>
  <c r="D237" i="2"/>
  <c r="G50" i="2"/>
  <c r="D50" i="2"/>
  <c r="G718" i="2"/>
  <c r="D718" i="2"/>
  <c r="G868" i="2"/>
  <c r="D868" i="2"/>
  <c r="G123" i="2"/>
  <c r="D123" i="2"/>
  <c r="G261" i="2"/>
  <c r="D261" i="2"/>
  <c r="G386" i="2"/>
  <c r="D386" i="2"/>
  <c r="G914" i="2"/>
  <c r="D914" i="2"/>
  <c r="G901" i="2"/>
  <c r="D901" i="2"/>
  <c r="G320" i="2"/>
  <c r="D320" i="2"/>
  <c r="G207" i="2"/>
  <c r="D207" i="2"/>
  <c r="G367" i="2"/>
  <c r="D367" i="2"/>
  <c r="G369" i="2"/>
  <c r="D369" i="2"/>
  <c r="G343" i="2"/>
  <c r="D343" i="2"/>
  <c r="G33" i="2"/>
  <c r="D33" i="2"/>
  <c r="G538" i="2"/>
  <c r="D538" i="2"/>
  <c r="G454" i="2"/>
  <c r="D454" i="2"/>
  <c r="G809" i="2"/>
  <c r="D809" i="2"/>
  <c r="G570" i="2"/>
  <c r="D570" i="2"/>
  <c r="G864" i="2"/>
  <c r="D864" i="2"/>
  <c r="G53" i="2"/>
  <c r="D53" i="2"/>
  <c r="G605" i="2"/>
  <c r="D605" i="2"/>
  <c r="G930" i="2"/>
  <c r="D930" i="2"/>
  <c r="G176" i="2"/>
  <c r="D176" i="2"/>
  <c r="G823" i="2"/>
  <c r="D823" i="2"/>
  <c r="G458" i="2"/>
  <c r="D458" i="2"/>
  <c r="G937" i="2"/>
  <c r="D937" i="2"/>
  <c r="G559" i="2"/>
  <c r="D559" i="2"/>
  <c r="G5" i="2"/>
  <c r="D5" i="2"/>
  <c r="G693" i="2"/>
  <c r="D693" i="2"/>
  <c r="G553" i="2"/>
  <c r="D553" i="2"/>
  <c r="G442" i="2"/>
  <c r="D442" i="2"/>
  <c r="G366" i="2"/>
  <c r="D366" i="2"/>
  <c r="G805" i="2"/>
  <c r="D805" i="2"/>
  <c r="G977" i="2"/>
  <c r="D977" i="2"/>
  <c r="G583" i="2"/>
  <c r="D583" i="2"/>
  <c r="G226" i="2"/>
  <c r="D226" i="2"/>
  <c r="G801" i="2"/>
  <c r="D801" i="2"/>
  <c r="G101" i="2"/>
  <c r="D101" i="2"/>
  <c r="G24" i="2"/>
  <c r="D24" i="2"/>
  <c r="G11" i="2"/>
  <c r="D11" i="2"/>
  <c r="G69" i="2"/>
  <c r="D69" i="2"/>
  <c r="G278" i="2"/>
  <c r="D278" i="2"/>
  <c r="G681" i="2"/>
  <c r="D681" i="2"/>
  <c r="G393" i="2"/>
  <c r="D393" i="2"/>
  <c r="G983" i="2"/>
  <c r="D983" i="2"/>
  <c r="G676" i="2"/>
  <c r="D676" i="2"/>
  <c r="G312" i="2"/>
  <c r="D312" i="2"/>
  <c r="G253" i="2"/>
  <c r="D253" i="2"/>
  <c r="G137" i="2"/>
  <c r="D137" i="2"/>
  <c r="G891" i="2"/>
  <c r="D891" i="2"/>
  <c r="G549" i="2"/>
  <c r="D549" i="2"/>
  <c r="G273" i="2"/>
  <c r="D273" i="2"/>
  <c r="G485" i="2"/>
  <c r="D485" i="2"/>
  <c r="G748" i="2"/>
  <c r="D748" i="2"/>
  <c r="G761" i="2"/>
  <c r="D761" i="2"/>
  <c r="G428" i="2"/>
  <c r="D428" i="2"/>
  <c r="G55" i="2"/>
  <c r="D55" i="2"/>
  <c r="G532" i="2"/>
  <c r="D532" i="2"/>
  <c r="G777" i="2"/>
  <c r="D777" i="2"/>
  <c r="G121" i="2"/>
  <c r="D121" i="2"/>
  <c r="G982" i="2"/>
  <c r="D982" i="2"/>
  <c r="G587" i="2"/>
  <c r="D587" i="2"/>
  <c r="G821" i="2"/>
  <c r="D821" i="2"/>
  <c r="G400" i="2"/>
  <c r="D400" i="2"/>
  <c r="G92" i="2"/>
  <c r="D92" i="2"/>
  <c r="G948" i="2"/>
  <c r="D948" i="2"/>
  <c r="G613" i="2"/>
  <c r="D613" i="2"/>
  <c r="G519" i="2"/>
  <c r="D519" i="2"/>
  <c r="G57" i="2"/>
  <c r="D57" i="2"/>
  <c r="G680" i="2"/>
  <c r="D680" i="2"/>
  <c r="G345" i="2"/>
  <c r="D345" i="2"/>
  <c r="G586" i="2"/>
  <c r="D586" i="2"/>
  <c r="G258" i="2"/>
  <c r="D258" i="2"/>
  <c r="G166" i="2"/>
  <c r="D166" i="2"/>
  <c r="G292" i="2"/>
  <c r="D292" i="2"/>
  <c r="G297" i="2"/>
  <c r="D297" i="2"/>
  <c r="G397" i="2"/>
  <c r="D397" i="2"/>
  <c r="G703" i="2"/>
  <c r="D703" i="2"/>
  <c r="G93" i="2"/>
  <c r="D93" i="2"/>
  <c r="G561" i="2"/>
  <c r="D561" i="2"/>
  <c r="G158" i="2"/>
  <c r="D158" i="2"/>
  <c r="G114" i="2"/>
  <c r="D114" i="2"/>
  <c r="G641" i="2"/>
  <c r="D641" i="2"/>
  <c r="G469" i="2"/>
  <c r="D469" i="2"/>
  <c r="G955" i="2"/>
  <c r="D955" i="2"/>
  <c r="G730" i="2"/>
  <c r="D730" i="2"/>
  <c r="G223" i="2"/>
  <c r="D223" i="2"/>
  <c r="G54" i="2"/>
  <c r="D54" i="2"/>
  <c r="G100" i="2"/>
  <c r="D100" i="2"/>
  <c r="G185" i="2"/>
  <c r="D185" i="2"/>
  <c r="G315" i="2"/>
  <c r="D315" i="2"/>
  <c r="G205" i="2"/>
  <c r="D205" i="2"/>
  <c r="G244" i="2"/>
  <c r="D244" i="2"/>
  <c r="G296" i="2"/>
  <c r="D296" i="2"/>
  <c r="G708" i="2"/>
  <c r="D708" i="2"/>
  <c r="G262" i="2"/>
  <c r="D262" i="2"/>
  <c r="G973" i="2"/>
  <c r="D973" i="2"/>
  <c r="G265" i="2"/>
  <c r="D265" i="2"/>
  <c r="G401" i="2"/>
  <c r="D401" i="2"/>
  <c r="G862" i="2"/>
  <c r="G704" i="2"/>
  <c r="D704" i="2"/>
  <c r="G869" i="2"/>
  <c r="D869" i="2"/>
  <c r="G91" i="2"/>
  <c r="D91" i="2"/>
  <c r="G452" i="2"/>
  <c r="D452" i="2"/>
  <c r="G997" i="2"/>
  <c r="D997" i="2"/>
  <c r="G358" i="2"/>
  <c r="D358" i="2"/>
  <c r="G309" i="2"/>
  <c r="D309" i="2"/>
  <c r="G47" i="2"/>
  <c r="D47" i="2"/>
  <c r="G135" i="2"/>
  <c r="D135" i="2"/>
  <c r="G329" i="2"/>
  <c r="D329" i="2"/>
  <c r="G531" i="2"/>
  <c r="D531" i="2"/>
  <c r="G525" i="2"/>
  <c r="D525" i="2"/>
  <c r="G737" i="2"/>
  <c r="D737" i="2"/>
  <c r="G896" i="2"/>
  <c r="D896" i="2"/>
  <c r="G421" i="2"/>
  <c r="D421" i="2"/>
  <c r="G932" i="2"/>
  <c r="D932" i="2"/>
  <c r="G920" i="2"/>
  <c r="D920" i="2"/>
  <c r="G270" i="2"/>
  <c r="D270" i="2"/>
  <c r="G96" i="2"/>
  <c r="D96" i="2"/>
  <c r="G995" i="2"/>
  <c r="D995" i="2"/>
  <c r="G192" i="2"/>
  <c r="D192" i="2"/>
  <c r="G724" i="2"/>
  <c r="D724" i="2"/>
  <c r="G810" i="2"/>
  <c r="D810" i="2"/>
  <c r="G272" i="2"/>
  <c r="D272" i="2"/>
  <c r="G858" i="2"/>
  <c r="D858" i="2"/>
  <c r="G159" i="2"/>
  <c r="D159" i="2"/>
  <c r="G849" i="2"/>
  <c r="D849" i="2"/>
  <c r="G266" i="2"/>
  <c r="D266" i="2"/>
  <c r="G607" i="2"/>
  <c r="D607" i="2"/>
  <c r="G409" i="2"/>
  <c r="D409" i="2"/>
  <c r="G403" i="2"/>
  <c r="D403" i="2"/>
  <c r="G913" i="2"/>
  <c r="D913" i="2"/>
  <c r="G143" i="2"/>
  <c r="D143" i="2"/>
  <c r="G649" i="2"/>
  <c r="D649" i="2"/>
  <c r="G548" i="2"/>
  <c r="D548" i="2"/>
  <c r="G392" i="2"/>
  <c r="D392" i="2"/>
  <c r="G554" i="2"/>
  <c r="D554" i="2"/>
  <c r="G619" i="2"/>
  <c r="D619" i="2"/>
  <c r="G616" i="2"/>
  <c r="D616" i="2"/>
  <c r="G152" i="2"/>
  <c r="D152" i="2"/>
  <c r="G929" i="2"/>
  <c r="D929" i="2"/>
  <c r="G687" i="2"/>
  <c r="D687" i="2"/>
  <c r="G994" i="2"/>
  <c r="D994" i="2"/>
  <c r="G685" i="2"/>
  <c r="D685" i="2"/>
  <c r="G144" i="2"/>
  <c r="D144" i="2"/>
  <c r="G738" i="2"/>
  <c r="D738" i="2"/>
  <c r="G588" i="2"/>
  <c r="D588" i="2"/>
  <c r="G206" i="2"/>
  <c r="D206" i="2"/>
  <c r="G959" i="2"/>
  <c r="D959" i="2"/>
  <c r="G550" i="2"/>
  <c r="D550" i="2"/>
  <c r="G652" i="2"/>
  <c r="D652" i="2"/>
  <c r="G902" i="2"/>
  <c r="D902" i="2"/>
  <c r="G332" i="2"/>
  <c r="D332" i="2"/>
  <c r="G515" i="2"/>
  <c r="D515" i="2"/>
  <c r="G180" i="2"/>
  <c r="D180" i="2"/>
  <c r="G432" i="2"/>
  <c r="D432" i="2"/>
  <c r="G466" i="2"/>
  <c r="D466" i="2"/>
  <c r="G304" i="2"/>
  <c r="D304" i="2"/>
  <c r="G191" i="2"/>
  <c r="D191" i="2"/>
  <c r="G325" i="2"/>
  <c r="D325" i="2"/>
  <c r="G171" i="2"/>
  <c r="D171" i="2"/>
  <c r="G8" i="2"/>
  <c r="D8" i="2"/>
  <c r="G866" i="2"/>
  <c r="D866" i="2"/>
  <c r="G60" i="2"/>
  <c r="D60" i="2"/>
  <c r="G61" i="2"/>
  <c r="D61" i="2"/>
  <c r="G486" i="2"/>
  <c r="D486" i="2"/>
  <c r="G449" i="2"/>
  <c r="D449" i="2"/>
  <c r="G627" i="2"/>
  <c r="D627" i="2"/>
  <c r="G970" i="2"/>
  <c r="D970" i="2"/>
  <c r="G879" i="2"/>
  <c r="D879" i="2"/>
  <c r="G781" i="2"/>
  <c r="D781" i="2"/>
  <c r="G147" i="2"/>
  <c r="D147" i="2"/>
  <c r="G346" i="2"/>
  <c r="D346" i="2"/>
  <c r="G218" i="2"/>
  <c r="D218" i="2"/>
  <c r="G563" i="2"/>
  <c r="D563" i="2"/>
  <c r="G487" i="2"/>
  <c r="D487" i="2"/>
  <c r="G133" i="2"/>
  <c r="D133" i="2"/>
  <c r="G899" i="2"/>
  <c r="D899" i="2"/>
  <c r="G719" i="2"/>
  <c r="D719" i="2"/>
  <c r="G960" i="2"/>
  <c r="D960" i="2"/>
  <c r="G396" i="2"/>
  <c r="D396" i="2"/>
  <c r="G804" i="2"/>
  <c r="D804" i="2"/>
  <c r="G812" i="2"/>
  <c r="D812" i="2"/>
  <c r="G569" i="2"/>
  <c r="D569" i="2"/>
  <c r="G686" i="2"/>
  <c r="D686" i="2"/>
  <c r="G290" i="2"/>
  <c r="D290" i="2"/>
  <c r="G699" i="2"/>
  <c r="D699" i="2"/>
  <c r="G105" i="2"/>
  <c r="D105" i="2"/>
  <c r="G76" i="2"/>
  <c r="D76" i="2"/>
  <c r="G767" i="2"/>
  <c r="D767" i="2"/>
  <c r="G468" i="2"/>
  <c r="D468" i="2"/>
  <c r="G850" i="2"/>
  <c r="D850" i="2"/>
  <c r="G102" i="2"/>
  <c r="D102" i="2"/>
  <c r="G964" i="2"/>
  <c r="D964" i="2"/>
  <c r="G402" i="2"/>
  <c r="D402" i="2"/>
  <c r="G333" i="2"/>
  <c r="D333" i="2"/>
  <c r="G507" i="2"/>
  <c r="D507" i="2"/>
  <c r="G355" i="2"/>
  <c r="D355" i="2"/>
  <c r="G334" i="2"/>
  <c r="D334" i="2"/>
  <c r="G268" i="2"/>
  <c r="D268" i="2"/>
  <c r="G380" i="2"/>
  <c r="D380" i="2"/>
  <c r="G829" i="2"/>
  <c r="D829" i="2"/>
  <c r="G878" i="2"/>
  <c r="D878" i="2"/>
  <c r="G239" i="2"/>
  <c r="D239" i="2"/>
  <c r="G696" i="2"/>
  <c r="D696" i="2"/>
  <c r="G353" i="2"/>
  <c r="D353" i="2"/>
  <c r="G848" i="2"/>
  <c r="D848" i="2"/>
  <c r="G562" i="2"/>
  <c r="D562" i="2"/>
  <c r="G844" i="2"/>
  <c r="D844" i="2"/>
  <c r="G90" i="2"/>
  <c r="D90" i="2"/>
  <c r="G568" i="2"/>
  <c r="D568" i="2"/>
  <c r="G414" i="2"/>
  <c r="D414" i="2"/>
  <c r="G612" i="2"/>
  <c r="D612" i="2"/>
  <c r="G285" i="2"/>
  <c r="D285" i="2"/>
  <c r="G58" i="2"/>
  <c r="D58" i="2"/>
  <c r="G267" i="2"/>
  <c r="D267" i="2"/>
  <c r="G571" i="2"/>
  <c r="D571" i="2"/>
  <c r="G665" i="2"/>
  <c r="D665" i="2"/>
  <c r="G1000" i="2"/>
  <c r="D1000" i="2"/>
  <c r="G516" i="2"/>
  <c r="D516" i="2"/>
  <c r="G610" i="2"/>
  <c r="D610" i="2"/>
  <c r="G838" i="2"/>
  <c r="D838" i="2"/>
  <c r="G318" i="2"/>
  <c r="D318" i="2"/>
  <c r="G255" i="2"/>
  <c r="D255" i="2"/>
  <c r="G232" i="2"/>
  <c r="D232" i="2"/>
  <c r="G892" i="2"/>
  <c r="D892" i="2"/>
  <c r="G633" i="2"/>
  <c r="D633" i="2"/>
  <c r="G95" i="2"/>
  <c r="D95" i="2"/>
  <c r="G611" i="2"/>
  <c r="D611" i="2"/>
  <c r="G621" i="2"/>
  <c r="D621" i="2"/>
  <c r="G593" i="2"/>
  <c r="D593" i="2"/>
  <c r="G578" i="2"/>
  <c r="D578" i="2"/>
  <c r="G214" i="2"/>
  <c r="D214" i="2"/>
  <c r="G787" i="2"/>
  <c r="D787" i="2"/>
  <c r="G131" i="2"/>
  <c r="D131" i="2"/>
  <c r="G289" i="2"/>
  <c r="D289" i="2"/>
  <c r="G962" i="2"/>
  <c r="D962" i="2"/>
  <c r="G324" i="2"/>
  <c r="D324" i="2"/>
  <c r="G508" i="2"/>
  <c r="D508" i="2"/>
  <c r="G77" i="2"/>
  <c r="D77" i="2"/>
  <c r="G545" i="2"/>
  <c r="D545" i="2"/>
  <c r="G833" i="2"/>
  <c r="D833" i="2"/>
  <c r="G514" i="2"/>
  <c r="D514" i="2"/>
  <c r="G574" i="2"/>
  <c r="D574" i="2"/>
  <c r="G59" i="2"/>
  <c r="D59" i="2"/>
  <c r="G227" i="2"/>
  <c r="D227" i="2"/>
  <c r="G637" i="2"/>
  <c r="D637" i="2"/>
  <c r="G575" i="2"/>
  <c r="D575" i="2"/>
  <c r="G427" i="2"/>
  <c r="D427" i="2"/>
  <c r="G291" i="2"/>
  <c r="D291" i="2"/>
  <c r="G632" i="2"/>
  <c r="D632" i="2"/>
  <c r="G44" i="2"/>
  <c r="D44" i="2"/>
  <c r="G496" i="2"/>
  <c r="D496" i="2"/>
  <c r="G840" i="2"/>
  <c r="D840" i="2"/>
  <c r="G883" i="2"/>
  <c r="D883" i="2"/>
  <c r="G961" i="2"/>
  <c r="D961" i="2"/>
  <c r="G457" i="2"/>
  <c r="D457" i="2"/>
  <c r="G416" i="2"/>
  <c r="D416" i="2"/>
  <c r="G256" i="2"/>
  <c r="D256" i="2"/>
  <c r="G958" i="2"/>
  <c r="D958" i="2"/>
  <c r="G894" i="2"/>
  <c r="D894" i="2"/>
  <c r="G126" i="2"/>
  <c r="D126" i="2"/>
  <c r="G911" i="2"/>
  <c r="D911" i="2"/>
  <c r="G606" i="2"/>
  <c r="D606" i="2"/>
  <c r="G818" i="2"/>
  <c r="D818" i="2"/>
  <c r="G819" i="2"/>
  <c r="D819" i="2"/>
  <c r="G923" i="2"/>
  <c r="D923" i="2"/>
  <c r="G197" i="2"/>
  <c r="D197" i="2"/>
  <c r="G301" i="2"/>
  <c r="D301" i="2"/>
  <c r="G317" i="2"/>
  <c r="D317" i="2"/>
  <c r="G39" i="2"/>
  <c r="D39" i="2"/>
  <c r="G257" i="2"/>
  <c r="D257" i="2"/>
  <c r="G768" i="2"/>
  <c r="D768" i="2"/>
  <c r="G524" i="2"/>
  <c r="D524" i="2"/>
  <c r="G831" i="2"/>
  <c r="D831" i="2"/>
  <c r="G916" i="2"/>
  <c r="D916" i="2"/>
  <c r="G557" i="2"/>
  <c r="D557" i="2"/>
  <c r="G499" i="2"/>
  <c r="D499" i="2"/>
  <c r="G250" i="2"/>
  <c r="D250" i="2"/>
  <c r="G490" i="2"/>
  <c r="D490" i="2"/>
  <c r="G189" i="2"/>
  <c r="D189" i="2"/>
  <c r="G254" i="2"/>
  <c r="D254" i="2"/>
  <c r="G294" i="2"/>
  <c r="D294" i="2"/>
  <c r="G311" i="2"/>
  <c r="D311" i="2"/>
  <c r="G527" i="2"/>
  <c r="D527" i="2"/>
  <c r="G946" i="2"/>
  <c r="D946" i="2"/>
  <c r="G987" i="2"/>
  <c r="D987" i="2"/>
  <c r="G513" i="2"/>
  <c r="D513" i="2"/>
  <c r="G339" i="2"/>
  <c r="D339" i="2"/>
  <c r="G26" i="2"/>
  <c r="D26" i="2"/>
  <c r="G723" i="2"/>
  <c r="D723" i="2"/>
  <c r="G655" i="2"/>
  <c r="D655" i="2"/>
  <c r="G234" i="2"/>
  <c r="D234" i="2"/>
  <c r="G167" i="2"/>
  <c r="D167" i="2"/>
  <c r="G216" i="2"/>
  <c r="D216" i="2"/>
  <c r="G771" i="2"/>
  <c r="D771" i="2"/>
  <c r="G925" i="2"/>
  <c r="D925" i="2"/>
  <c r="G201" i="2"/>
  <c r="D201" i="2"/>
  <c r="G776" i="2"/>
  <c r="D776" i="2"/>
  <c r="G478" i="2"/>
  <c r="D478" i="2"/>
  <c r="G981" i="2"/>
  <c r="D981" i="2"/>
  <c r="G474" i="2"/>
  <c r="D474" i="2"/>
  <c r="G231" i="2"/>
  <c r="D231" i="2"/>
  <c r="G283" i="2"/>
  <c r="D283" i="2"/>
  <c r="G208" i="2"/>
  <c r="D208" i="2"/>
  <c r="G615" i="2"/>
  <c r="D615" i="2"/>
  <c r="G465" i="2"/>
  <c r="D465" i="2"/>
  <c r="G567" i="2"/>
  <c r="D567" i="2"/>
  <c r="G351" i="2"/>
  <c r="D351" i="2"/>
  <c r="G379" i="2"/>
  <c r="D379" i="2"/>
  <c r="G555" i="2"/>
  <c r="D555" i="2"/>
  <c r="G335" i="2"/>
  <c r="D335" i="2"/>
  <c r="G975" i="2"/>
  <c r="D975" i="2"/>
  <c r="G314" i="2"/>
  <c r="D314" i="2"/>
  <c r="G86" i="2"/>
  <c r="D86" i="2"/>
  <c r="G762" i="2"/>
  <c r="D762" i="2"/>
  <c r="G377" i="2"/>
  <c r="D377" i="2"/>
  <c r="G246" i="2"/>
  <c r="D246" i="2"/>
  <c r="G749" i="2"/>
  <c r="D749" i="2"/>
  <c r="G851" i="2"/>
  <c r="D851" i="2"/>
  <c r="G786" i="2"/>
  <c r="D786" i="2"/>
  <c r="G169" i="2"/>
  <c r="D169" i="2"/>
  <c r="G198" i="2"/>
  <c r="D198" i="2"/>
  <c r="G204" i="2"/>
  <c r="D204" i="2"/>
  <c r="G282" i="2"/>
  <c r="D282" i="2"/>
  <c r="G503" i="2"/>
  <c r="D503" i="2"/>
  <c r="G435" i="2"/>
  <c r="D435" i="2"/>
  <c r="G599" i="2"/>
  <c r="D599" i="2"/>
  <c r="G969" i="2"/>
  <c r="D969" i="2"/>
  <c r="G195" i="2"/>
  <c r="D195" i="2"/>
  <c r="G124" i="2"/>
  <c r="D124" i="2"/>
  <c r="G907" i="2"/>
  <c r="D907" i="2"/>
  <c r="G327" i="2"/>
  <c r="D327" i="2"/>
  <c r="G945" i="2"/>
  <c r="D945" i="2"/>
  <c r="G952" i="2"/>
  <c r="D952" i="2"/>
  <c r="G80" i="2"/>
  <c r="D80" i="2"/>
  <c r="G560" i="2"/>
  <c r="D560" i="2"/>
  <c r="G406" i="2"/>
  <c r="D406" i="2"/>
  <c r="G168" i="2"/>
  <c r="D168" i="2"/>
  <c r="G989" i="2"/>
  <c r="D989" i="2"/>
  <c r="G674" i="2"/>
  <c r="D674" i="2"/>
  <c r="G238" i="2"/>
  <c r="D238" i="2"/>
  <c r="G162" i="2"/>
  <c r="D162" i="2"/>
  <c r="G799" i="2"/>
  <c r="D799" i="2"/>
  <c r="G23" i="2"/>
  <c r="D23" i="2"/>
  <c r="G194" i="2"/>
  <c r="D194" i="2"/>
  <c r="G118" i="2"/>
  <c r="D118" i="2"/>
  <c r="G360" i="2"/>
  <c r="D360" i="2"/>
  <c r="G546" i="2"/>
  <c r="D546" i="2"/>
  <c r="G330" i="2"/>
  <c r="D330" i="2"/>
  <c r="G160" i="2"/>
  <c r="D160" i="2"/>
  <c r="G431" i="2"/>
  <c r="D431" i="2"/>
  <c r="G422" i="2"/>
  <c r="D422" i="2"/>
  <c r="G493" i="2"/>
  <c r="D493" i="2"/>
  <c r="G136" i="2"/>
  <c r="D136" i="2"/>
  <c r="G695" i="2"/>
  <c r="D695" i="2"/>
  <c r="G186" i="2"/>
  <c r="D186" i="2"/>
  <c r="G837" i="2"/>
  <c r="D837" i="2"/>
  <c r="G464" i="2"/>
  <c r="D464" i="2"/>
  <c r="G651" i="2"/>
  <c r="D651" i="2"/>
  <c r="G744" i="2"/>
  <c r="D744" i="2"/>
  <c r="G887" i="2"/>
  <c r="D887" i="2"/>
  <c r="G552" i="2"/>
  <c r="D552" i="2"/>
  <c r="G825" i="2"/>
  <c r="D825" i="2"/>
  <c r="G260" i="2"/>
  <c r="D260" i="2"/>
  <c r="G36" i="2"/>
  <c r="D36" i="2"/>
  <c r="G163" i="2"/>
  <c r="D163" i="2"/>
  <c r="G803" i="2"/>
  <c r="D803" i="2"/>
  <c r="G370" i="2"/>
  <c r="D370" i="2"/>
  <c r="G471" i="2"/>
  <c r="D471" i="2"/>
  <c r="G791" i="2"/>
  <c r="D791" i="2"/>
  <c r="G754" i="2"/>
  <c r="D754" i="2"/>
  <c r="G917" i="2"/>
  <c r="D917" i="2"/>
  <c r="G108" i="2"/>
  <c r="D108" i="2"/>
  <c r="G477" i="2"/>
  <c r="D477" i="2"/>
  <c r="G631" i="2"/>
  <c r="D631" i="2"/>
  <c r="G22" i="2"/>
  <c r="D22" i="2"/>
  <c r="G68" i="2"/>
  <c r="D68" i="2"/>
  <c r="G647" i="2"/>
  <c r="D647" i="2"/>
  <c r="G424" i="2"/>
  <c r="D424" i="2"/>
  <c r="G209" i="2"/>
  <c r="D209" i="2"/>
  <c r="G85" i="2"/>
  <c r="D85" i="2"/>
  <c r="G511" i="2"/>
  <c r="D511" i="2"/>
  <c r="G18" i="2"/>
  <c r="D18" i="2"/>
  <c r="G722" i="2"/>
  <c r="D722" i="2"/>
  <c r="G522" i="2"/>
  <c r="D522" i="2"/>
  <c r="G954" i="2"/>
  <c r="D954" i="2"/>
  <c r="G584" i="2"/>
  <c r="D584" i="2"/>
  <c r="G313" i="2"/>
  <c r="D313" i="2"/>
  <c r="G736" i="2"/>
  <c r="D736" i="2"/>
  <c r="G119" i="2"/>
  <c r="D119" i="2"/>
  <c r="G638" i="2"/>
  <c r="D638" i="2"/>
  <c r="G9" i="2"/>
  <c r="D9" i="2"/>
  <c r="G450" i="2"/>
  <c r="D450" i="2"/>
  <c r="G338" i="2"/>
  <c r="D338" i="2"/>
  <c r="G712" i="2"/>
  <c r="D712" i="2"/>
  <c r="G229" i="2"/>
  <c r="D229" i="2"/>
  <c r="G445" i="2"/>
  <c r="D445" i="2"/>
  <c r="G908" i="2"/>
  <c r="D908" i="2"/>
  <c r="G384" i="2"/>
  <c r="D384" i="2"/>
  <c r="G784" i="2"/>
  <c r="D784" i="2"/>
  <c r="G926" i="2"/>
  <c r="D926" i="2"/>
  <c r="G356" i="2"/>
  <c r="D356" i="2"/>
  <c r="G747" i="2"/>
  <c r="D747" i="2"/>
  <c r="G274" i="2"/>
  <c r="D274" i="2"/>
  <c r="G172" i="2"/>
  <c r="D172" i="2"/>
  <c r="G710" i="2"/>
  <c r="D710" i="2"/>
  <c r="G936" i="2"/>
  <c r="D936" i="2"/>
  <c r="G727" i="2"/>
  <c r="D727" i="2"/>
  <c r="G769" i="2"/>
  <c r="D769" i="2"/>
  <c r="G45" i="2"/>
  <c r="D45" i="2"/>
  <c r="G212" i="2"/>
  <c r="D212" i="2"/>
  <c r="G43" i="2"/>
  <c r="D43" i="2"/>
  <c r="G462" i="2"/>
  <c r="D462" i="2"/>
  <c r="G888" i="2"/>
  <c r="D888" i="2"/>
  <c r="G46" i="2"/>
  <c r="D46" i="2"/>
  <c r="G974" i="2"/>
  <c r="D974" i="2"/>
  <c r="G900" i="2"/>
  <c r="G299" i="2"/>
  <c r="D299" i="2"/>
  <c r="G72" i="2"/>
  <c r="D72" i="2"/>
  <c r="G861" i="2"/>
  <c r="D861" i="2"/>
  <c r="G912" i="2"/>
  <c r="D912" i="2"/>
  <c r="G40" i="2"/>
  <c r="D40" i="2"/>
  <c r="G73" i="2"/>
  <c r="D73" i="2"/>
  <c r="G483" i="2"/>
  <c r="D483" i="2"/>
  <c r="G953" i="2"/>
  <c r="D953" i="2"/>
  <c r="G48" i="2"/>
  <c r="D48" i="2"/>
  <c r="G715" i="2"/>
  <c r="D715" i="2"/>
  <c r="G986" i="2"/>
  <c r="D986" i="2"/>
  <c r="G373" i="2"/>
  <c r="D373" i="2"/>
  <c r="G387" i="2"/>
  <c r="D387" i="2"/>
  <c r="G426" i="2"/>
  <c r="D426" i="2"/>
  <c r="G644" i="2"/>
  <c r="D644" i="2"/>
  <c r="G957" i="2"/>
  <c r="D957" i="2"/>
  <c r="G228" i="2"/>
  <c r="D228" i="2"/>
  <c r="G243" i="2"/>
  <c r="D243" i="2"/>
  <c r="G905" i="2"/>
  <c r="D905" i="2"/>
  <c r="G573" i="2"/>
  <c r="D573" i="2"/>
  <c r="G495" i="2"/>
  <c r="D495" i="2"/>
  <c r="G880" i="2"/>
  <c r="D880" i="2"/>
  <c r="G456" i="2"/>
  <c r="D456" i="2"/>
  <c r="G745" i="2"/>
  <c r="D745" i="2"/>
  <c r="G590" i="2"/>
  <c r="D590" i="2"/>
  <c r="G985" i="2"/>
  <c r="D985" i="2"/>
  <c r="G832" i="2"/>
  <c r="D832" i="2"/>
  <c r="G572" i="2"/>
  <c r="D572" i="2"/>
  <c r="G739" i="2"/>
  <c r="D739" i="2"/>
  <c r="G643" i="2"/>
  <c r="D643" i="2"/>
  <c r="G510" i="2"/>
  <c r="D510" i="2"/>
  <c r="G601" i="2"/>
  <c r="D601" i="2"/>
  <c r="G890" i="2"/>
  <c r="D890" i="2"/>
  <c r="G520" i="2"/>
  <c r="D520" i="2"/>
  <c r="G678" i="2"/>
  <c r="D678" i="2"/>
  <c r="G689" i="2"/>
  <c r="D689" i="2"/>
  <c r="G275" i="2"/>
  <c r="D275" i="2"/>
  <c r="G992" i="2"/>
  <c r="D992" i="2"/>
  <c r="G220" i="2"/>
  <c r="D220" i="2"/>
  <c r="G598" i="2"/>
  <c r="D598" i="2"/>
  <c r="G453" i="2"/>
  <c r="D453" i="2"/>
  <c r="G682" i="2"/>
  <c r="D682" i="2"/>
  <c r="G20" i="2"/>
  <c r="D20" i="2"/>
  <c r="G752" i="2"/>
  <c r="D752" i="2"/>
  <c r="G951" i="2"/>
  <c r="D951" i="2"/>
  <c r="G248" i="2"/>
  <c r="D248" i="2"/>
  <c r="G415" i="2"/>
  <c r="D415" i="2"/>
  <c r="G630" i="2"/>
  <c r="D630" i="2"/>
  <c r="G269" i="2"/>
  <c r="D269" i="2"/>
  <c r="G657" i="2"/>
  <c r="D657" i="2"/>
  <c r="G75" i="2"/>
  <c r="D75" i="2"/>
  <c r="G470" i="2"/>
  <c r="D470" i="2"/>
  <c r="G642" i="2"/>
  <c r="D642" i="2"/>
  <c r="G873" i="2"/>
  <c r="D873" i="2"/>
  <c r="G125" i="2"/>
  <c r="D125" i="2"/>
  <c r="G614" i="2"/>
  <c r="D614" i="2"/>
  <c r="G780" i="2"/>
  <c r="D780" i="2"/>
  <c r="G35" i="2"/>
  <c r="D35" i="2"/>
  <c r="G842" i="2"/>
  <c r="D842" i="2"/>
  <c r="G28" i="2"/>
  <c r="D28" i="2"/>
  <c r="G412" i="2"/>
  <c r="D412" i="2"/>
  <c r="G15" i="2"/>
  <c r="D15" i="2"/>
  <c r="G199" i="2"/>
  <c r="D199" i="2"/>
  <c r="G551" i="2"/>
  <c r="D551" i="2"/>
  <c r="G481" i="2"/>
  <c r="D481" i="2"/>
  <c r="G669" i="2"/>
  <c r="D669" i="2"/>
  <c r="G785" i="2"/>
  <c r="D785" i="2"/>
  <c r="G287" i="2"/>
  <c r="D287" i="2"/>
  <c r="G187" i="2"/>
  <c r="D187" i="2"/>
  <c r="G881" i="2"/>
  <c r="D881" i="2"/>
  <c r="G756" i="2"/>
  <c r="G81" i="2"/>
  <c r="D81" i="2"/>
  <c r="G671" i="2"/>
  <c r="D671" i="2"/>
  <c r="G389" i="2"/>
  <c r="D389" i="2"/>
  <c r="G915" i="2"/>
  <c r="D915" i="2"/>
  <c r="G547" i="2"/>
  <c r="D547" i="2"/>
  <c r="G577" i="2"/>
  <c r="D577" i="2"/>
  <c r="G775" i="2"/>
  <c r="D775" i="2"/>
  <c r="G758" i="2"/>
  <c r="D758" i="2"/>
  <c r="G529" i="2"/>
  <c r="D529" i="2"/>
  <c r="G298" i="2"/>
  <c r="D298" i="2"/>
  <c r="G943" i="2"/>
  <c r="D943" i="2"/>
  <c r="G726" i="2"/>
  <c r="D726" i="2"/>
  <c r="G405" i="2"/>
  <c r="D405" i="2"/>
  <c r="G461" i="2"/>
  <c r="D461" i="2"/>
  <c r="G807" i="2"/>
  <c r="D807" i="2"/>
  <c r="G564" i="2"/>
  <c r="D564" i="2"/>
  <c r="G259" i="2"/>
  <c r="D259" i="2"/>
  <c r="G933" i="2"/>
  <c r="D933" i="2"/>
  <c r="G174" i="2"/>
  <c r="D174" i="2"/>
  <c r="G388" i="2"/>
  <c r="D388" i="2"/>
  <c r="G87" i="2"/>
  <c r="D87" i="2"/>
  <c r="G536" i="2"/>
  <c r="D536" i="2"/>
  <c r="G857" i="2"/>
  <c r="D857" i="2"/>
  <c r="G882" i="2"/>
  <c r="D882" i="2"/>
  <c r="G281" i="2"/>
  <c r="D281" i="2"/>
  <c r="G463" i="2"/>
  <c r="D463" i="2"/>
  <c r="G344" i="2"/>
  <c r="D344" i="2"/>
  <c r="G141" i="2"/>
  <c r="D141" i="2"/>
  <c r="G697" i="2"/>
  <c r="D697" i="2"/>
  <c r="G675" i="2"/>
  <c r="D675" i="2"/>
  <c r="G993" i="2"/>
  <c r="D993" i="2"/>
  <c r="G349" i="2"/>
  <c r="D349" i="2"/>
  <c r="G139" i="2"/>
  <c r="D139" i="2"/>
  <c r="G978" i="2"/>
  <c r="D978" i="2"/>
  <c r="G321" i="2"/>
  <c r="D321" i="2"/>
  <c r="G98" i="2"/>
  <c r="D98" i="2"/>
  <c r="G459" i="2"/>
  <c r="D459" i="2"/>
  <c r="G711" i="2"/>
  <c r="D711" i="2"/>
  <c r="G434" i="2"/>
  <c r="D434" i="2"/>
  <c r="G306" i="2"/>
  <c r="D306" i="2"/>
  <c r="G668" i="2"/>
  <c r="D668" i="2"/>
  <c r="G127" i="2"/>
  <c r="D127" i="2"/>
  <c r="G874" i="2"/>
  <c r="D874" i="2"/>
  <c r="G251" i="2"/>
  <c r="D251" i="2"/>
  <c r="G931" i="2"/>
  <c r="D931" i="2"/>
  <c r="G448" i="2"/>
  <c r="D448" i="2"/>
  <c r="G277" i="2"/>
  <c r="D277" i="2"/>
  <c r="G938" i="2"/>
  <c r="D938" i="2"/>
  <c r="G326" i="2"/>
  <c r="D326" i="2"/>
  <c r="G941" i="2"/>
  <c r="D941" i="2"/>
  <c r="G884" i="2"/>
  <c r="D884" i="2"/>
  <c r="G928" i="2"/>
  <c r="D928" i="2"/>
  <c r="G854" i="2"/>
  <c r="D854" i="2"/>
  <c r="G544" i="2"/>
  <c r="D544" i="2"/>
  <c r="G543" i="2"/>
  <c r="D543" i="2"/>
  <c r="G822" i="2"/>
  <c r="D822" i="2"/>
  <c r="G221" i="2"/>
  <c r="D221" i="2"/>
  <c r="G968" i="2"/>
  <c r="D968" i="2"/>
  <c r="G441" i="2"/>
  <c r="D441" i="2"/>
  <c r="G705" i="2"/>
  <c r="D705" i="2"/>
  <c r="G56" i="2"/>
  <c r="D56" i="2"/>
  <c r="G241" i="2"/>
  <c r="D241" i="2"/>
  <c r="G984" i="2"/>
  <c r="D984" i="2"/>
  <c r="G420" i="2"/>
  <c r="D420" i="2"/>
  <c r="G303" i="2"/>
  <c r="D303" i="2"/>
  <c r="G184" i="2"/>
  <c r="D184" i="2"/>
  <c r="G904" i="2"/>
  <c r="D904" i="2"/>
  <c r="G390" i="2"/>
  <c r="D390" i="2"/>
  <c r="G480" i="2"/>
  <c r="D480" i="2"/>
  <c r="G371" i="2"/>
  <c r="D371" i="2"/>
  <c r="G145" i="2"/>
  <c r="D145" i="2"/>
  <c r="G765" i="2"/>
  <c r="D765" i="2"/>
  <c r="G368" i="2"/>
  <c r="D368" i="2"/>
  <c r="G183" i="2"/>
  <c r="D183" i="2"/>
  <c r="G816" i="2"/>
  <c r="D816" i="2"/>
  <c r="G10" i="2"/>
  <c r="D10" i="2"/>
  <c r="G865" i="2"/>
  <c r="D865" i="2"/>
  <c r="G264" i="2"/>
  <c r="D264" i="2"/>
  <c r="G394" i="2"/>
  <c r="D394" i="2"/>
  <c r="G3" i="2"/>
  <c r="D3" i="2"/>
  <c r="G14" i="2"/>
  <c r="D14" i="2"/>
  <c r="G37" i="2"/>
  <c r="D37" i="2"/>
  <c r="G498" i="2"/>
  <c r="G841" i="2"/>
  <c r="D841" i="2"/>
  <c r="G523" i="2"/>
  <c r="D523" i="2"/>
  <c r="G683" i="2"/>
  <c r="D683" i="2"/>
  <c r="G103" i="2"/>
  <c r="D103" i="2"/>
  <c r="G120" i="2"/>
  <c r="D120" i="2"/>
  <c r="G702" i="2"/>
  <c r="D702" i="2"/>
  <c r="G122" i="2"/>
  <c r="D122" i="2"/>
  <c r="G63" i="2"/>
  <c r="D63" i="2"/>
  <c r="G446" i="2"/>
  <c r="D446" i="2"/>
  <c r="G443" i="2"/>
  <c r="D443" i="2"/>
  <c r="G153" i="2"/>
  <c r="D153" i="2"/>
  <c r="G504" i="2"/>
  <c r="D504" i="2"/>
  <c r="G156" i="2"/>
  <c r="D156" i="2"/>
  <c r="G224" i="2"/>
  <c r="D224" i="2"/>
  <c r="G640" i="2"/>
  <c r="D640" i="2"/>
  <c r="G491" i="2"/>
  <c r="D491" i="2"/>
  <c r="G433" i="2"/>
  <c r="D433" i="2"/>
  <c r="G41" i="2"/>
  <c r="D41" i="2"/>
  <c r="G796" i="2"/>
  <c r="D796" i="2"/>
  <c r="G65" i="2"/>
  <c r="D65" i="2"/>
  <c r="G935" i="2"/>
  <c r="D935" i="2"/>
  <c r="G999" i="2"/>
  <c r="D999" i="2"/>
  <c r="G12" i="2"/>
  <c r="D12" i="2"/>
  <c r="G778" i="2"/>
  <c r="D778" i="2"/>
  <c r="G129" i="2"/>
  <c r="D129" i="2"/>
  <c r="G742" i="2"/>
  <c r="D742" i="2"/>
  <c r="G410" i="2"/>
  <c r="D410" i="2"/>
  <c r="G626" i="2"/>
  <c r="D626" i="2"/>
  <c r="G677" i="2"/>
  <c r="D677" i="2"/>
  <c r="G806" i="2"/>
  <c r="D806" i="2"/>
  <c r="G906" i="2"/>
  <c r="D906" i="2"/>
  <c r="G779" i="2"/>
  <c r="D779" i="2"/>
  <c r="G460" i="2"/>
  <c r="D460" i="2"/>
  <c r="G348" i="2"/>
  <c r="D348" i="2"/>
  <c r="G501" i="2"/>
  <c r="D501" i="2"/>
  <c r="G444" i="2"/>
  <c r="D444" i="2"/>
  <c r="G112" i="2"/>
  <c r="D112" i="2"/>
  <c r="G600" i="2"/>
  <c r="D600" i="2"/>
  <c r="G709" i="2"/>
  <c r="D709" i="2"/>
  <c r="G679" i="2"/>
  <c r="D679" i="2"/>
  <c r="G885" i="2"/>
  <c r="D885" i="2"/>
  <c r="G341" i="2"/>
  <c r="D341" i="2"/>
  <c r="G323" i="2"/>
  <c r="D323" i="2"/>
  <c r="G972" i="2"/>
  <c r="D972" i="2"/>
  <c r="G660" i="2"/>
  <c r="D660" i="2"/>
  <c r="G404" i="2"/>
  <c r="D404" i="2"/>
  <c r="G372" i="2"/>
  <c r="D372" i="2"/>
  <c r="G411" i="2"/>
  <c r="D411" i="2"/>
  <c r="G672" i="2"/>
  <c r="D672" i="2"/>
  <c r="G423" i="2"/>
  <c r="D423" i="2"/>
  <c r="G109" i="2"/>
  <c r="D109" i="2"/>
  <c r="G603" i="2"/>
  <c r="D603" i="2"/>
  <c r="G210" i="2"/>
  <c r="D210" i="2"/>
  <c r="G161" i="2"/>
  <c r="D161" i="2"/>
  <c r="G34" i="2"/>
  <c r="D34" i="2"/>
  <c r="G539" i="2"/>
  <c r="D539" i="2"/>
  <c r="G733" i="2"/>
  <c r="D733" i="2"/>
  <c r="G716" i="2"/>
  <c r="D716" i="2"/>
  <c r="G217" i="2"/>
  <c r="D217" i="2"/>
  <c r="G826" i="2"/>
  <c r="D826" i="2"/>
  <c r="G976" i="2"/>
  <c r="D976" i="2"/>
  <c r="G398" i="2"/>
  <c r="D398" i="2"/>
  <c r="G89" i="2"/>
  <c r="D89" i="2"/>
  <c r="G293" i="2"/>
  <c r="D293" i="2"/>
  <c r="G383" i="2"/>
  <c r="D383" i="2"/>
  <c r="G581" i="2"/>
  <c r="D581" i="2"/>
  <c r="G717" i="2"/>
  <c r="D717" i="2"/>
  <c r="G670" i="2"/>
  <c r="D670" i="2"/>
  <c r="G714" i="2"/>
  <c r="D714" i="2"/>
  <c r="G115" i="2"/>
  <c r="D115" i="2"/>
  <c r="G336" i="2"/>
  <c r="D336" i="2"/>
  <c r="G455" i="2"/>
  <c r="D455" i="2"/>
  <c r="G188" i="2"/>
  <c r="D188" i="2"/>
  <c r="G666" i="2"/>
  <c r="D666" i="2"/>
  <c r="G889" i="2"/>
  <c r="D889" i="2"/>
  <c r="G635" i="2"/>
  <c r="D635" i="2"/>
  <c r="G645" i="2"/>
  <c r="D645" i="2"/>
  <c r="G233" i="2"/>
  <c r="D233" i="2"/>
  <c r="G71" i="2"/>
  <c r="D71" i="2"/>
  <c r="G790" i="2"/>
  <c r="D790" i="2"/>
  <c r="G437" i="2"/>
  <c r="D437" i="2"/>
  <c r="G690" i="2"/>
  <c r="D690" i="2"/>
  <c r="G609" i="2"/>
  <c r="D609" i="2"/>
  <c r="G855" i="2"/>
  <c r="D855" i="2"/>
  <c r="G628" i="2"/>
  <c r="D628" i="2"/>
  <c r="G827" i="2"/>
  <c r="D827" i="2"/>
  <c r="G646" i="2"/>
  <c r="D646" i="2"/>
  <c r="G202" i="2"/>
  <c r="D202" i="2"/>
  <c r="G417" i="2"/>
  <c r="D417" i="2"/>
  <c r="G342" i="2"/>
  <c r="D342" i="2"/>
  <c r="G924" i="2"/>
  <c r="D924" i="2"/>
  <c r="G664" i="2"/>
  <c r="D664" i="2"/>
  <c r="G934" i="2"/>
  <c r="D934" i="2"/>
  <c r="G656" i="2"/>
  <c r="D656" i="2"/>
  <c r="G363" i="2"/>
  <c r="D363" i="2"/>
  <c r="G182" i="2"/>
  <c r="D182" i="2"/>
  <c r="G592" i="2"/>
  <c r="D592" i="2"/>
  <c r="G419" i="2"/>
  <c r="D419" i="2"/>
  <c r="G770" i="2"/>
  <c r="D770" i="2"/>
  <c r="G149" i="2"/>
  <c r="D149" i="2"/>
  <c r="G721" i="2"/>
  <c r="D721" i="2"/>
  <c r="G596" i="2"/>
  <c r="D596" i="2"/>
  <c r="G331" i="2"/>
  <c r="D331" i="2"/>
  <c r="G773" i="2"/>
  <c r="D773" i="2"/>
  <c r="G288" i="2"/>
  <c r="D288" i="2"/>
  <c r="G88" i="2"/>
  <c r="D88" i="2"/>
  <c r="G947" i="2"/>
  <c r="D947" i="2"/>
  <c r="G820" i="2"/>
  <c r="D820" i="2"/>
  <c r="G919" i="2"/>
  <c r="D919" i="2"/>
  <c r="G798" i="2"/>
  <c r="D798" i="2"/>
  <c r="G154" i="2"/>
  <c r="D154" i="2"/>
  <c r="G439" i="2"/>
  <c r="D439" i="2"/>
  <c r="G337" i="2"/>
  <c r="D337" i="2"/>
  <c r="G927" i="2"/>
  <c r="D927" i="2"/>
  <c r="G636" i="2"/>
  <c r="D636" i="2"/>
  <c r="G31" i="2"/>
  <c r="D31" i="2"/>
  <c r="G13" i="2"/>
  <c r="G132" i="2"/>
  <c r="D132" i="2"/>
  <c r="G252" i="2"/>
  <c r="D252" i="2"/>
  <c r="G750" i="2"/>
  <c r="D750" i="2"/>
  <c r="G620" i="2"/>
  <c r="D620" i="2"/>
  <c r="G597" i="2"/>
  <c r="D597" i="2"/>
  <c r="G921" i="2"/>
  <c r="D921" i="2"/>
  <c r="G408" i="2"/>
  <c r="D408" i="2"/>
  <c r="G319" i="2"/>
  <c r="D319" i="2"/>
  <c r="G533" i="2"/>
  <c r="D533" i="2"/>
  <c r="G996" i="2"/>
  <c r="D996" i="2"/>
  <c r="G565" i="2"/>
  <c r="D565" i="2"/>
  <c r="G835" i="2"/>
  <c r="D835" i="2"/>
  <c r="G440" i="2"/>
  <c r="D440" i="2"/>
  <c r="G839" i="2"/>
  <c r="G307" i="2"/>
  <c r="D307" i="2"/>
  <c r="G518" i="2"/>
  <c r="D518" i="2"/>
  <c r="G836" i="2"/>
  <c r="D836" i="2"/>
  <c r="G965" i="2"/>
  <c r="D965" i="2"/>
  <c r="G193" i="2"/>
  <c r="D193" i="2"/>
  <c r="G654" i="2"/>
  <c r="D654" i="2"/>
  <c r="G425" i="2"/>
  <c r="D425" i="2"/>
  <c r="G179" i="2"/>
  <c r="D179" i="2"/>
  <c r="G795" i="2"/>
  <c r="D795" i="2"/>
  <c r="G215" i="2"/>
  <c r="D215" i="2"/>
  <c r="G667" i="2"/>
  <c r="D667" i="2"/>
  <c r="G859" i="2"/>
  <c r="D859" i="2"/>
  <c r="G19" i="2"/>
  <c r="D19" i="2"/>
  <c r="G624" i="2"/>
  <c r="D624" i="2"/>
  <c r="G793" i="2"/>
  <c r="D793" i="2"/>
  <c r="G347" i="2"/>
  <c r="D347" i="2"/>
  <c r="G530" i="2"/>
  <c r="D530" i="2"/>
  <c r="G436" i="2"/>
  <c r="D436" i="2"/>
  <c r="G580" i="2"/>
  <c r="D580" i="2"/>
  <c r="G4" i="2"/>
  <c r="D4" i="2"/>
  <c r="G178" i="2"/>
  <c r="D178" i="2"/>
  <c r="G110" i="2"/>
  <c r="D110" i="2"/>
  <c r="G700" i="2"/>
  <c r="D700" i="2"/>
  <c r="G729" i="2"/>
  <c r="D729" i="2"/>
  <c r="G500" i="2"/>
  <c r="D500" i="2"/>
  <c r="G788" i="2"/>
  <c r="D788" i="2"/>
  <c r="G843" i="2"/>
  <c r="D843" i="2"/>
  <c r="G897" i="2"/>
  <c r="D897" i="2"/>
  <c r="G280" i="2"/>
  <c r="D280" i="2"/>
  <c r="G247" i="2"/>
  <c r="D247" i="2"/>
  <c r="G279" i="2"/>
  <c r="D279" i="2"/>
  <c r="G310" i="2"/>
  <c r="D310" i="2"/>
  <c r="G240" i="2"/>
  <c r="D240" i="2"/>
  <c r="G340" i="2"/>
  <c r="D340" i="2"/>
  <c r="G942" i="2"/>
  <c r="D942" i="2"/>
  <c r="G789" i="2"/>
  <c r="D789" i="2"/>
  <c r="G74" i="2"/>
  <c r="D74" i="2"/>
  <c r="G263" i="2"/>
  <c r="D263" i="2"/>
  <c r="G375" i="2"/>
  <c r="D375" i="2"/>
  <c r="G211" i="2"/>
  <c r="D211" i="2"/>
  <c r="G374" i="2"/>
  <c r="D374" i="2"/>
  <c r="G438" i="2"/>
  <c r="D438" i="2"/>
  <c r="G286" i="2"/>
  <c r="D286" i="2"/>
  <c r="G622" i="2"/>
  <c r="D622" i="2"/>
  <c r="G300" i="2"/>
  <c r="D300" i="2"/>
  <c r="G106" i="2"/>
  <c r="D106" i="2"/>
  <c r="G476" i="2"/>
  <c r="D476" i="2"/>
  <c r="G219" i="2"/>
  <c r="D219" i="2"/>
  <c r="G512" i="2"/>
  <c r="D512" i="2"/>
  <c r="G617" i="2"/>
  <c r="D617" i="2"/>
  <c r="G808" i="2"/>
  <c r="D808" i="2"/>
  <c r="G629" i="2"/>
  <c r="D629" i="2"/>
  <c r="G909" i="2"/>
  <c r="D909" i="2"/>
  <c r="G230" i="2"/>
  <c r="D230" i="2"/>
  <c r="G713" i="2"/>
  <c r="D713" i="2"/>
  <c r="G328" i="2"/>
  <c r="D328" i="2"/>
  <c r="G62" i="2"/>
  <c r="D62" i="2"/>
  <c r="G84" i="2"/>
  <c r="D84" i="2"/>
  <c r="G760" i="2"/>
  <c r="D760" i="2"/>
  <c r="G794" i="2"/>
  <c r="D794" i="2"/>
  <c r="G963" i="2"/>
  <c r="D963" i="2"/>
  <c r="G472" i="2"/>
  <c r="D472" i="2"/>
  <c r="G991" i="2"/>
  <c r="D991" i="2"/>
  <c r="G140" i="2"/>
  <c r="D140" i="2"/>
  <c r="G361" i="2"/>
  <c r="D361" i="2"/>
  <c r="G556" i="2"/>
  <c r="D556" i="2"/>
  <c r="G847" i="2"/>
  <c r="D847" i="2"/>
  <c r="G856" i="2"/>
  <c r="D856" i="2"/>
  <c r="G473" i="2"/>
  <c r="D473" i="2"/>
  <c r="G99" i="2"/>
  <c r="D99" i="2"/>
  <c r="G746" i="2"/>
  <c r="D746" i="2"/>
  <c r="G939" i="2"/>
  <c r="D939" i="2"/>
  <c r="G618" i="2"/>
  <c r="D618" i="2"/>
  <c r="G694" i="2"/>
  <c r="D694" i="2"/>
  <c r="G497" i="2"/>
  <c r="D497" i="2"/>
  <c r="G728" i="2"/>
  <c r="D728" i="2"/>
  <c r="G998" i="2"/>
  <c r="D998" i="2"/>
  <c r="G357" i="2"/>
  <c r="D357" i="2"/>
  <c r="G302" i="2"/>
  <c r="D302" i="2"/>
  <c r="G27" i="2"/>
  <c r="D27" i="2"/>
  <c r="G1001" i="2"/>
  <c r="D1001" i="2"/>
  <c r="G350" i="2"/>
  <c r="D350" i="2"/>
  <c r="G385" i="2"/>
  <c r="D385" i="2"/>
  <c r="G751" i="2"/>
  <c r="D751" i="2"/>
  <c r="G413" i="2"/>
  <c r="D413" i="2"/>
  <c r="G811" i="2"/>
  <c r="D811" i="2"/>
  <c r="G800" i="2"/>
  <c r="D800" i="2"/>
  <c r="G245" i="2"/>
  <c r="D245" i="2"/>
  <c r="G852" i="2"/>
  <c r="D852" i="2"/>
  <c r="G225" i="2"/>
  <c r="D225" i="2"/>
  <c r="G365" i="2"/>
  <c r="D365" i="2"/>
  <c r="G585" i="2"/>
  <c r="D585" i="2"/>
  <c r="G774" i="2"/>
  <c r="D774" i="2"/>
  <c r="G876" i="2"/>
  <c r="D876" i="2"/>
  <c r="G479" i="2"/>
  <c r="D479" i="2"/>
  <c r="G764" i="2"/>
  <c r="D764" i="2"/>
  <c r="G625" i="2"/>
  <c r="D625" i="2"/>
  <c r="G673" i="2"/>
  <c r="D673" i="2"/>
  <c r="G813" i="2"/>
  <c r="D813" i="2"/>
  <c r="G111" i="2"/>
  <c r="D111" i="2"/>
  <c r="G940" i="2"/>
  <c r="D940" i="2"/>
  <c r="G150" i="2"/>
  <c r="D150" i="2"/>
  <c r="G707" i="2"/>
  <c r="D707" i="2"/>
  <c r="G591" i="2"/>
  <c r="D591" i="2"/>
  <c r="G475" i="2"/>
  <c r="D475" i="2"/>
  <c r="G735" i="2"/>
  <c r="D735" i="2"/>
  <c r="G170" i="2"/>
  <c r="D170" i="2"/>
  <c r="G853" i="2"/>
  <c r="D853" i="2"/>
  <c r="G128" i="2"/>
  <c r="D128" i="2"/>
  <c r="G950" i="2"/>
  <c r="D950" i="2"/>
  <c r="G845" i="2"/>
  <c r="D845" i="2"/>
  <c r="G130" i="2"/>
  <c r="D130" i="2"/>
  <c r="G30" i="2"/>
  <c r="D30" i="2"/>
  <c r="G658" i="2"/>
  <c r="D658" i="2"/>
  <c r="G772" i="2"/>
  <c r="D772" i="2"/>
  <c r="G867" i="2"/>
  <c r="D867" i="2"/>
  <c r="G526" i="2"/>
  <c r="D526" i="2"/>
  <c r="G757" i="2"/>
  <c r="D757" i="2"/>
  <c r="G698" i="2"/>
  <c r="D698" i="2"/>
  <c r="G604" i="2"/>
  <c r="D604" i="2"/>
  <c r="G376" i="2"/>
  <c r="D376" i="2"/>
  <c r="G860" i="2"/>
  <c r="D860" i="2"/>
  <c r="G181" i="2"/>
  <c r="D181" i="2"/>
  <c r="G308" i="2"/>
  <c r="D308" i="2"/>
  <c r="G608" i="2"/>
  <c r="D608" i="2"/>
  <c r="G107" i="2"/>
  <c r="D107" i="2"/>
  <c r="G395" i="2"/>
  <c r="G117" i="2"/>
  <c r="D117" i="2"/>
  <c r="G566" i="2"/>
  <c r="D566" i="2"/>
  <c r="G391" i="2"/>
  <c r="D391" i="2"/>
  <c r="G576" i="2"/>
  <c r="D576" i="2"/>
  <c r="G381" i="2"/>
  <c r="D381" i="2"/>
  <c r="G430" i="2"/>
  <c r="D430" i="2"/>
  <c r="G502" i="2"/>
  <c r="D502" i="2"/>
  <c r="G295" i="2"/>
  <c r="D295" i="2"/>
  <c r="G284" i="2"/>
  <c r="D284" i="2"/>
  <c r="G817" i="2"/>
  <c r="D817" i="2"/>
  <c r="G734" i="2"/>
  <c r="D734" i="2"/>
  <c r="G903" i="2"/>
  <c r="D903" i="2"/>
  <c r="G759" i="2"/>
  <c r="D759" i="2"/>
  <c r="G594" i="2"/>
  <c r="D594" i="2"/>
  <c r="G78" i="2"/>
  <c r="D78" i="2"/>
  <c r="G558" i="2"/>
  <c r="D558" i="2"/>
  <c r="G305" i="2"/>
  <c r="D305" i="2"/>
  <c r="G509" i="2"/>
  <c r="D509" i="2"/>
  <c r="G146" i="2"/>
  <c r="D146" i="2"/>
  <c r="G828" i="2"/>
  <c r="D828" i="2"/>
  <c r="G846" i="2"/>
  <c r="D846" i="2"/>
  <c r="G863" i="2"/>
  <c r="D863" i="2"/>
  <c r="G639" i="2"/>
  <c r="D639" i="2"/>
  <c r="G720" i="2"/>
  <c r="D720" i="2"/>
  <c r="G352" i="2"/>
  <c r="D352" i="2"/>
  <c r="G802" i="2"/>
  <c r="D802" i="2"/>
  <c r="G755" i="2"/>
  <c r="D755" i="2"/>
  <c r="G29" i="2"/>
  <c r="D29" i="2"/>
  <c r="G740" i="2"/>
  <c r="D740" i="2"/>
  <c r="G104" i="2"/>
  <c r="D104" i="2"/>
  <c r="G25" i="2"/>
  <c r="D25" i="2"/>
  <c r="G222" i="2"/>
  <c r="D222" i="2"/>
  <c r="G276" i="2"/>
  <c r="D276" i="2"/>
  <c r="G17" i="2"/>
  <c r="D17" i="2"/>
  <c r="G83" i="2"/>
  <c r="D83" i="2"/>
  <c r="G893" i="2"/>
  <c r="D893" i="2"/>
  <c r="G322" i="2"/>
  <c r="D322" i="2"/>
  <c r="G877" i="2"/>
  <c r="D877" i="2"/>
  <c r="G623" i="2"/>
  <c r="D623" i="2"/>
  <c r="G64" i="2"/>
  <c r="D64" i="2"/>
  <c r="G922" i="2"/>
  <c r="D922" i="2"/>
  <c r="G766" i="2"/>
  <c r="D766" i="2"/>
  <c r="G97" i="2"/>
  <c r="D97" i="2"/>
  <c r="G824" i="2"/>
  <c r="D824" i="2"/>
  <c r="G190" i="2"/>
  <c r="D190" i="2"/>
  <c r="G979" i="2"/>
  <c r="D979" i="2"/>
  <c r="G113" i="2"/>
  <c r="D113" i="2"/>
  <c r="G528" i="2"/>
  <c r="D528" i="2"/>
  <c r="G418" i="2"/>
  <c r="D418" i="2"/>
  <c r="G203" i="2"/>
  <c r="D203" i="2"/>
  <c r="G271" i="2"/>
  <c r="D271" i="2"/>
  <c r="G66" i="2"/>
  <c r="D66" i="2"/>
  <c r="G364" i="2"/>
  <c r="D364" i="2"/>
  <c r="G990" i="2"/>
  <c r="D990" i="2"/>
  <c r="G814" i="2"/>
  <c r="D814" i="2"/>
  <c r="G797" i="2"/>
  <c r="D797" i="2"/>
  <c r="G663" i="2"/>
  <c r="D663" i="2"/>
  <c r="G971" i="2"/>
  <c r="D971" i="2"/>
  <c r="G521" i="2"/>
  <c r="D521" i="2"/>
  <c r="G196" i="2"/>
  <c r="D196" i="2"/>
  <c r="G467" i="2"/>
  <c r="D467" i="2"/>
  <c r="G177" i="2"/>
  <c r="D177" i="2"/>
  <c r="G650" i="2"/>
  <c r="D650" i="2"/>
  <c r="G918" i="2"/>
  <c r="D918" i="2"/>
  <c r="G6" i="2"/>
  <c r="D6" i="2"/>
  <c r="G886" i="2"/>
  <c r="D886" i="2"/>
  <c r="G701" i="2"/>
  <c r="D701" i="2"/>
  <c r="G534" i="2"/>
  <c r="D534" i="2"/>
  <c r="G537" i="2"/>
  <c r="D537" i="2"/>
  <c r="G732" i="2"/>
  <c r="D732" i="2"/>
  <c r="G517" i="2"/>
  <c r="D517" i="2"/>
  <c r="G52" i="2"/>
  <c r="D52" i="2"/>
  <c r="G988" i="2"/>
  <c r="D988" i="2"/>
  <c r="G542" i="2"/>
  <c r="D542" i="2"/>
  <c r="G967" i="2"/>
  <c r="D967" i="2"/>
  <c r="G725" i="2"/>
  <c r="D725" i="2"/>
  <c r="G872" i="2"/>
  <c r="D872" i="2"/>
  <c r="G494" i="2"/>
  <c r="D494" i="2"/>
  <c r="G134" i="2"/>
  <c r="D134" i="2"/>
  <c r="G16" i="2"/>
  <c r="D16" i="2"/>
  <c r="G7" i="2"/>
  <c r="D7" i="2"/>
  <c r="G741" i="2"/>
  <c r="D741" i="2"/>
  <c r="G67" i="2"/>
  <c r="D67" i="2"/>
  <c r="G175" i="2"/>
  <c r="D175" i="2"/>
  <c r="E10" i="1" l="1"/>
  <c r="E8" i="1"/>
  <c r="H8" i="1" s="1"/>
  <c r="F2" i="1"/>
  <c r="H2" i="1"/>
  <c r="E12" i="1"/>
  <c r="F12" i="1" s="1"/>
  <c r="E7" i="1"/>
  <c r="H7" i="1" s="1"/>
  <c r="E4" i="1"/>
  <c r="G4" i="1" s="1"/>
  <c r="F10" i="1"/>
  <c r="G10" i="1"/>
  <c r="H10" i="1"/>
  <c r="E13" i="1"/>
  <c r="F11" i="1"/>
  <c r="G11" i="1"/>
  <c r="E9" i="1"/>
  <c r="F9" i="1" s="1"/>
  <c r="E6" i="1"/>
  <c r="F6" i="1" s="1"/>
  <c r="E5" i="1"/>
  <c r="E3" i="1"/>
  <c r="H3" i="1" s="1"/>
  <c r="G1002" i="2"/>
  <c r="F8" i="1" l="1"/>
  <c r="G8" i="1"/>
  <c r="H12" i="1"/>
  <c r="G12" i="1"/>
  <c r="F7" i="1"/>
  <c r="H4" i="1"/>
  <c r="G7" i="1"/>
  <c r="F4" i="1"/>
  <c r="G3" i="1"/>
  <c r="F3" i="1"/>
  <c r="G13" i="1"/>
  <c r="H13" i="1"/>
  <c r="F13" i="1"/>
  <c r="H9" i="1"/>
  <c r="G9" i="1"/>
  <c r="H6" i="1"/>
  <c r="G6" i="1"/>
  <c r="H5" i="1"/>
  <c r="G5" i="1"/>
  <c r="F5" i="1"/>
</calcChain>
</file>

<file path=xl/sharedStrings.xml><?xml version="1.0" encoding="utf-8"?>
<sst xmlns="http://schemas.openxmlformats.org/spreadsheetml/2006/main" count="3573" uniqueCount="55">
  <si>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</si>
  <si>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</si>
  <si>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</si>
  <si>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</si>
  <si>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</si>
  <si>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</si>
  <si>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</si>
  <si>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</si>
  <si>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</si>
  <si>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</si>
  <si>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</si>
  <si>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</si>
  <si>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</si>
  <si>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</si>
  <si>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</si>
  <si>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</si>
  <si>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</si>
  <si>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</si>
  <si>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</si>
  <si>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</si>
  <si>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</si>
  <si>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</si>
  <si>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live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</si>
  <si>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</si>
  <si>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</si>
  <si>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</si>
  <si>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</si>
  <si>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</si>
  <si>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</si>
  <si>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</si>
  <si>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</si>
  <si>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US</t>
  </si>
  <si>
    <t>USD</t>
  </si>
  <si>
    <t>GB</t>
  </si>
  <si>
    <t>GBP</t>
  </si>
  <si>
    <t>AU</t>
  </si>
  <si>
    <t>AUD</t>
  </si>
  <si>
    <t>CA</t>
  </si>
  <si>
    <t>CAD</t>
  </si>
  <si>
    <t>IT</t>
  </si>
  <si>
    <t>EUR</t>
  </si>
  <si>
    <t>CH</t>
  </si>
  <si>
    <t>CHF</t>
  </si>
  <si>
    <t>DK</t>
  </si>
  <si>
    <t>DKK</t>
  </si>
  <si>
    <t>Id</t>
  </si>
  <si>
    <t>10000 to 14999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</si>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</sst>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rgb="FF2B2B2B"/>
      <name val="Arial"/>
      <family val="2"/>
    </font>
    <font>
      <sz val="16"/>
      <color theme="1"/>
      <name val="Arial"/>
      <family val="2"/>
    </font>
    <font>
      <sz val="16"/>
      <color rgb="FF2B2B2B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403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/>
    <xf numFmtId="0" fontId="4" fillId="0" borderId="1" xfId="0" applyFont="1" applyBorder="1"/>
    <xf numFmtId="9" fontId="0" fillId="0" borderId="1" xfId="2" applyFont="1" applyBorder="1"/>
    <xf numFmtId="0" fontId="0" fillId="0" borderId="1" xfId="2" applyNumberFormat="1" applyFont="1" applyBorder="1"/>
    <xf numFmtId="0" fontId="0" fillId="0" borderId="0" xfId="2" applyNumberFormat="1" applyFont="1"/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4" fontId="5" fillId="0" borderId="1" xfId="1" applyNumberFormat="1" applyFont="1" applyBorder="1"/>
    <xf numFmtId="164" fontId="5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1" tint="0.49998474074526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4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D-F741-83BB-CF6BA0F3C848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AD-F741-83BB-CF6BA0F3C848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D-F741-83BB-CF6BA0F3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46671"/>
        <c:axId val="437285343"/>
      </c:lineChart>
      <c:catAx>
        <c:axId val="5543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85343"/>
        <c:crosses val="autoZero"/>
        <c:auto val="1"/>
        <c:lblAlgn val="ctr"/>
        <c:lblOffset val="100"/>
        <c:noMultiLvlLbl val="0"/>
      </c:catAx>
      <c:valAx>
        <c:axId val="43728534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165100</xdr:rowOff>
    </xdr:from>
    <xdr:to>
      <xdr:col>8</xdr:col>
      <xdr:colOff>508000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6C8AE-5CBF-EDB0-B118-7A52562B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8EC7-86F6-1E47-BD33-AD8DF9096FFE}">
  <dimension ref="A1:I1002"/>
  <sheetViews>
    <sheetView workbookViewId="0">
      <selection activeCell="E1" sqref="E1:F1048576"/>
    </sheetView>
  </sheetViews>
  <sheetFormatPr baseColWidth="10" defaultRowHeight="16" x14ac:dyDescent="0.2"/>
  <cols>
    <col min="1" max="1" width="4.6640625" style="6" bestFit="1" customWidth="1"/>
    <col min="2" max="3" width="11" style="6" bestFit="1" customWidth="1"/>
    <col min="4" max="4" width="16.6640625" style="9" customWidth="1"/>
    <col min="5" max="5" width="10.83203125" style="6"/>
    <col min="6" max="6" width="16.6640625" style="6" customWidth="1"/>
    <col min="7" max="7" width="18" style="10" customWidth="1"/>
    <col min="8" max="9" width="10.83203125" style="6"/>
    <col min="10" max="16384" width="10.83203125" style="5"/>
  </cols>
  <sheetData>
    <row r="1" spans="1:9" s="4" customFormat="1" ht="25" customHeight="1" x14ac:dyDescent="0.2">
      <c r="A1" s="7" t="s">
        <v>45</v>
      </c>
      <c r="B1" s="2" t="s">
        <v>23</v>
      </c>
      <c r="C1" s="2" t="s">
        <v>24</v>
      </c>
      <c r="D1" s="8" t="s">
        <v>25</v>
      </c>
      <c r="E1" s="2" t="s">
        <v>26</v>
      </c>
      <c r="F1" s="2" t="s">
        <v>27</v>
      </c>
      <c r="G1" s="3" t="s">
        <v>28</v>
      </c>
      <c r="H1" s="2" t="s">
        <v>29</v>
      </c>
      <c r="I1" s="2" t="s">
        <v>30</v>
      </c>
    </row>
    <row r="2" spans="1:9" ht="25" customHeight="1" x14ac:dyDescent="0.2">
      <c r="A2" s="6">
        <v>0</v>
      </c>
      <c r="B2" s="6">
        <v>100</v>
      </c>
      <c r="C2" s="6">
        <v>0</v>
      </c>
      <c r="D2" s="9">
        <v>0</v>
      </c>
      <c r="E2" s="6" t="s">
        <v>20</v>
      </c>
      <c r="F2" s="6">
        <v>0</v>
      </c>
      <c r="G2" s="10">
        <v>0</v>
      </c>
      <c r="H2" s="6" t="s">
        <v>37</v>
      </c>
      <c r="I2" s="6" t="s">
        <v>38</v>
      </c>
    </row>
    <row r="3" spans="1:9" ht="25" customHeight="1" x14ac:dyDescent="0.2">
      <c r="A3" s="6">
        <v>50</v>
      </c>
      <c r="B3" s="6">
        <v>100</v>
      </c>
      <c r="C3" s="6">
        <v>2</v>
      </c>
      <c r="D3" s="9">
        <f>SUM(C3/B3)*100</f>
        <v>2</v>
      </c>
      <c r="E3" s="6" t="s">
        <v>20</v>
      </c>
      <c r="F3" s="6">
        <v>1</v>
      </c>
      <c r="G3" s="10">
        <f>C3/F3</f>
        <v>2</v>
      </c>
      <c r="H3" s="6" t="s">
        <v>39</v>
      </c>
      <c r="I3" s="6" t="s">
        <v>40</v>
      </c>
    </row>
    <row r="4" spans="1:9" ht="25" customHeight="1" x14ac:dyDescent="0.2">
      <c r="A4" s="6">
        <v>100</v>
      </c>
      <c r="B4" s="6">
        <v>100</v>
      </c>
      <c r="C4" s="6">
        <v>1</v>
      </c>
      <c r="D4" s="9">
        <f>SUM(C4/B4)*100</f>
        <v>1</v>
      </c>
      <c r="E4" s="6" t="s">
        <v>20</v>
      </c>
      <c r="F4" s="6">
        <v>1</v>
      </c>
      <c r="G4" s="10">
        <f>C4/F4</f>
        <v>1</v>
      </c>
      <c r="H4" s="6" t="s">
        <v>31</v>
      </c>
      <c r="I4" s="6" t="s">
        <v>32</v>
      </c>
    </row>
    <row r="5" spans="1:9" ht="25" customHeight="1" x14ac:dyDescent="0.2">
      <c r="A5" s="6">
        <v>150</v>
      </c>
      <c r="B5" s="6">
        <v>100</v>
      </c>
      <c r="C5" s="6">
        <v>1</v>
      </c>
      <c r="D5" s="9">
        <f>SUM(C5/B5)*100</f>
        <v>1</v>
      </c>
      <c r="E5" s="6" t="s">
        <v>20</v>
      </c>
      <c r="F5" s="6">
        <v>1</v>
      </c>
      <c r="G5" s="10">
        <f>C5/F5</f>
        <v>1</v>
      </c>
      <c r="H5" s="6" t="s">
        <v>31</v>
      </c>
      <c r="I5" s="6" t="s">
        <v>32</v>
      </c>
    </row>
    <row r="6" spans="1:9" ht="25" customHeight="1" x14ac:dyDescent="0.2">
      <c r="A6" s="6">
        <v>200</v>
      </c>
      <c r="B6" s="6">
        <v>100</v>
      </c>
      <c r="C6" s="6">
        <v>2</v>
      </c>
      <c r="D6" s="9">
        <f>SUM(C6/B6)*100</f>
        <v>2</v>
      </c>
      <c r="E6" s="6" t="s">
        <v>20</v>
      </c>
      <c r="F6" s="6">
        <v>1</v>
      </c>
      <c r="G6" s="10">
        <f>C6/F6</f>
        <v>2</v>
      </c>
      <c r="H6" s="6" t="s">
        <v>37</v>
      </c>
      <c r="I6" s="6" t="s">
        <v>38</v>
      </c>
    </row>
    <row r="7" spans="1:9" ht="25" customHeight="1" x14ac:dyDescent="0.2">
      <c r="A7" s="6">
        <v>250</v>
      </c>
      <c r="B7" s="6">
        <v>100</v>
      </c>
      <c r="C7" s="6">
        <v>3</v>
      </c>
      <c r="D7" s="9">
        <f>SUM(C7/B7)*100</f>
        <v>3</v>
      </c>
      <c r="E7" s="6" t="s">
        <v>20</v>
      </c>
      <c r="F7" s="6">
        <v>1</v>
      </c>
      <c r="G7" s="10">
        <f>C7/F7</f>
        <v>3</v>
      </c>
      <c r="H7" s="6" t="s">
        <v>31</v>
      </c>
      <c r="I7" s="6" t="s">
        <v>32</v>
      </c>
    </row>
    <row r="8" spans="1:9" ht="25" customHeight="1" x14ac:dyDescent="0.2">
      <c r="A8" s="6">
        <v>300</v>
      </c>
      <c r="B8" s="6">
        <v>100</v>
      </c>
      <c r="C8" s="6">
        <v>5</v>
      </c>
      <c r="D8" s="9">
        <f>SUM(C8/B8)*100</f>
        <v>5</v>
      </c>
      <c r="E8" s="6" t="s">
        <v>20</v>
      </c>
      <c r="F8" s="6">
        <v>1</v>
      </c>
      <c r="G8" s="10">
        <f>C8/F8</f>
        <v>5</v>
      </c>
      <c r="H8" s="6" t="s">
        <v>43</v>
      </c>
      <c r="I8" s="6" t="s">
        <v>44</v>
      </c>
    </row>
    <row r="9" spans="1:9" ht="25" customHeight="1" x14ac:dyDescent="0.2">
      <c r="A9" s="6">
        <v>350</v>
      </c>
      <c r="B9" s="6">
        <v>100</v>
      </c>
      <c r="C9" s="6">
        <v>5</v>
      </c>
      <c r="D9" s="9">
        <f>SUM(C9/B9)*100</f>
        <v>5</v>
      </c>
      <c r="E9" s="6" t="s">
        <v>20</v>
      </c>
      <c r="F9" s="6">
        <v>1</v>
      </c>
      <c r="G9" s="10">
        <f>C9/F9</f>
        <v>5</v>
      </c>
      <c r="H9" s="6" t="s">
        <v>31</v>
      </c>
      <c r="I9" s="6" t="s">
        <v>32</v>
      </c>
    </row>
    <row r="10" spans="1:9" ht="25" customHeight="1" x14ac:dyDescent="0.2">
      <c r="A10" s="6">
        <v>400</v>
      </c>
      <c r="B10" s="6">
        <v>100</v>
      </c>
      <c r="C10" s="6">
        <v>2</v>
      </c>
      <c r="D10" s="9">
        <f>SUM(C10/B10)*100</f>
        <v>2</v>
      </c>
      <c r="E10" s="6" t="s">
        <v>20</v>
      </c>
      <c r="F10" s="6">
        <v>1</v>
      </c>
      <c r="G10" s="10">
        <f>C10/F10</f>
        <v>2</v>
      </c>
      <c r="H10" s="6" t="s">
        <v>31</v>
      </c>
      <c r="I10" s="6" t="s">
        <v>32</v>
      </c>
    </row>
    <row r="11" spans="1:9" ht="25" customHeight="1" x14ac:dyDescent="0.2">
      <c r="A11" s="6">
        <v>450</v>
      </c>
      <c r="B11" s="6">
        <v>100</v>
      </c>
      <c r="C11" s="6">
        <v>4</v>
      </c>
      <c r="D11" s="9">
        <f>SUM(C11/B11)*100</f>
        <v>4</v>
      </c>
      <c r="E11" s="6" t="s">
        <v>20</v>
      </c>
      <c r="F11" s="6">
        <v>1</v>
      </c>
      <c r="G11" s="10">
        <f>C11/F11</f>
        <v>4</v>
      </c>
      <c r="H11" s="6" t="s">
        <v>37</v>
      </c>
      <c r="I11" s="6" t="s">
        <v>38</v>
      </c>
    </row>
    <row r="12" spans="1:9" ht="25" customHeight="1" x14ac:dyDescent="0.2">
      <c r="A12" s="6">
        <v>500</v>
      </c>
      <c r="B12" s="6">
        <v>100</v>
      </c>
      <c r="C12" s="6">
        <v>0</v>
      </c>
      <c r="D12" s="9">
        <f>SUM(C12/B12)*100</f>
        <v>0</v>
      </c>
      <c r="E12" s="6" t="s">
        <v>20</v>
      </c>
      <c r="F12" s="6">
        <v>0</v>
      </c>
      <c r="G12" s="10" t="e">
        <f>C12/F12</f>
        <v>#DIV/0!</v>
      </c>
      <c r="H12" s="6" t="s">
        <v>31</v>
      </c>
      <c r="I12" s="6" t="s">
        <v>32</v>
      </c>
    </row>
    <row r="13" spans="1:9" ht="25" customHeight="1" x14ac:dyDescent="0.2">
      <c r="A13" s="6">
        <v>550</v>
      </c>
      <c r="B13" s="6">
        <v>100</v>
      </c>
      <c r="C13" s="6">
        <v>4</v>
      </c>
      <c r="D13" s="9">
        <f>SUM(C13/B13)*100</f>
        <v>4</v>
      </c>
      <c r="E13" s="6" t="s">
        <v>21</v>
      </c>
      <c r="F13" s="6">
        <v>1</v>
      </c>
      <c r="G13" s="10">
        <f>C13/F13</f>
        <v>4</v>
      </c>
      <c r="H13" s="6" t="s">
        <v>41</v>
      </c>
      <c r="I13" s="6" t="s">
        <v>42</v>
      </c>
    </row>
    <row r="14" spans="1:9" ht="25" customHeight="1" x14ac:dyDescent="0.2">
      <c r="A14" s="6">
        <v>600</v>
      </c>
      <c r="B14" s="6">
        <v>100</v>
      </c>
      <c r="C14" s="6">
        <v>5</v>
      </c>
      <c r="D14" s="9">
        <f>SUM(C14/B14)*100</f>
        <v>5</v>
      </c>
      <c r="E14" s="6" t="s">
        <v>20</v>
      </c>
      <c r="F14" s="6">
        <v>1</v>
      </c>
      <c r="G14" s="10">
        <f>C14/F14</f>
        <v>5</v>
      </c>
      <c r="H14" s="6" t="s">
        <v>33</v>
      </c>
      <c r="I14" s="6" t="s">
        <v>34</v>
      </c>
    </row>
    <row r="15" spans="1:9" ht="25" customHeight="1" x14ac:dyDescent="0.2">
      <c r="A15" s="6">
        <v>650</v>
      </c>
      <c r="B15" s="6">
        <v>100</v>
      </c>
      <c r="C15" s="6">
        <v>2</v>
      </c>
      <c r="D15" s="9">
        <f>SUM(C15/B15)*100</f>
        <v>2</v>
      </c>
      <c r="E15" s="6" t="s">
        <v>20</v>
      </c>
      <c r="F15" s="6">
        <v>1</v>
      </c>
      <c r="G15" s="10">
        <f>C15/F15</f>
        <v>2</v>
      </c>
      <c r="H15" s="6" t="s">
        <v>31</v>
      </c>
      <c r="I15" s="6" t="s">
        <v>32</v>
      </c>
    </row>
    <row r="16" spans="1:9" ht="25" customHeight="1" x14ac:dyDescent="0.2">
      <c r="A16" s="6">
        <v>700</v>
      </c>
      <c r="B16" s="6">
        <v>100</v>
      </c>
      <c r="C16" s="6">
        <v>3</v>
      </c>
      <c r="D16" s="9">
        <f>SUM(C16/B16)*100</f>
        <v>3</v>
      </c>
      <c r="E16" s="6" t="s">
        <v>20</v>
      </c>
      <c r="F16" s="6">
        <v>1</v>
      </c>
      <c r="G16" s="10">
        <f>C16/F16</f>
        <v>3</v>
      </c>
      <c r="H16" s="6" t="s">
        <v>31</v>
      </c>
      <c r="I16" s="6" t="s">
        <v>32</v>
      </c>
    </row>
    <row r="17" spans="1:9" ht="25" customHeight="1" x14ac:dyDescent="0.2">
      <c r="A17" s="6">
        <v>750</v>
      </c>
      <c r="B17" s="6">
        <v>100</v>
      </c>
      <c r="C17" s="6">
        <v>1</v>
      </c>
      <c r="D17" s="9">
        <f>SUM(C17/B17)*100</f>
        <v>1</v>
      </c>
      <c r="E17" s="6" t="s">
        <v>20</v>
      </c>
      <c r="F17" s="6">
        <v>1</v>
      </c>
      <c r="G17" s="10">
        <f>C17/F17</f>
        <v>1</v>
      </c>
      <c r="H17" s="6" t="s">
        <v>33</v>
      </c>
      <c r="I17" s="6" t="s">
        <v>34</v>
      </c>
    </row>
    <row r="18" spans="1:9" ht="25" customHeight="1" x14ac:dyDescent="0.2">
      <c r="A18" s="6">
        <v>800</v>
      </c>
      <c r="B18" s="6">
        <v>100</v>
      </c>
      <c r="C18" s="6">
        <v>1</v>
      </c>
      <c r="D18" s="9">
        <f>SUM(C18/B18)*100</f>
        <v>1</v>
      </c>
      <c r="E18" s="6" t="s">
        <v>20</v>
      </c>
      <c r="F18" s="6">
        <v>1</v>
      </c>
      <c r="G18" s="10">
        <f>C18/F18</f>
        <v>1</v>
      </c>
      <c r="H18" s="6" t="s">
        <v>41</v>
      </c>
      <c r="I18" s="6" t="s">
        <v>42</v>
      </c>
    </row>
    <row r="19" spans="1:9" ht="25" customHeight="1" x14ac:dyDescent="0.2">
      <c r="A19" s="6">
        <v>850</v>
      </c>
      <c r="B19" s="6">
        <v>100</v>
      </c>
      <c r="C19" s="6">
        <v>1</v>
      </c>
      <c r="D19" s="9">
        <f>SUM(C19/B19)*100</f>
        <v>1</v>
      </c>
      <c r="E19" s="6" t="s">
        <v>20</v>
      </c>
      <c r="F19" s="6">
        <v>1</v>
      </c>
      <c r="G19" s="10">
        <f>C19/F19</f>
        <v>1</v>
      </c>
      <c r="H19" s="6" t="s">
        <v>31</v>
      </c>
      <c r="I19" s="6" t="s">
        <v>32</v>
      </c>
    </row>
    <row r="20" spans="1:9" ht="25" customHeight="1" x14ac:dyDescent="0.2">
      <c r="A20" s="6">
        <v>900</v>
      </c>
      <c r="B20" s="6">
        <v>100</v>
      </c>
      <c r="C20" s="6">
        <v>2</v>
      </c>
      <c r="D20" s="9">
        <f>SUM(C20/B20)*100</f>
        <v>2</v>
      </c>
      <c r="E20" s="6" t="s">
        <v>20</v>
      </c>
      <c r="F20" s="6">
        <v>1</v>
      </c>
      <c r="G20" s="10">
        <f>C20/F20</f>
        <v>2</v>
      </c>
      <c r="H20" s="6" t="s">
        <v>31</v>
      </c>
      <c r="I20" s="6" t="s">
        <v>32</v>
      </c>
    </row>
    <row r="21" spans="1:9" ht="25" customHeight="1" x14ac:dyDescent="0.2">
      <c r="A21" s="6">
        <v>950</v>
      </c>
      <c r="B21" s="6">
        <v>100</v>
      </c>
      <c r="C21" s="6">
        <v>5</v>
      </c>
      <c r="D21" s="9">
        <f>SUM(C21/B21)*100</f>
        <v>5</v>
      </c>
      <c r="E21" s="6" t="s">
        <v>20</v>
      </c>
      <c r="F21" s="6">
        <v>1</v>
      </c>
      <c r="G21" s="10">
        <f>C21/F21</f>
        <v>5</v>
      </c>
      <c r="H21" s="6" t="s">
        <v>31</v>
      </c>
      <c r="I21" s="6" t="s">
        <v>32</v>
      </c>
    </row>
    <row r="22" spans="1:9" ht="25" customHeight="1" x14ac:dyDescent="0.2">
      <c r="A22" s="6">
        <v>72</v>
      </c>
      <c r="B22" s="6">
        <v>600</v>
      </c>
      <c r="C22" s="6">
        <v>4022</v>
      </c>
      <c r="D22" s="9">
        <f>SUM(C22/B22)*100</f>
        <v>670.33333333333326</v>
      </c>
      <c r="E22" s="6" t="s">
        <v>19</v>
      </c>
      <c r="F22" s="6">
        <v>54</v>
      </c>
      <c r="G22" s="10">
        <f>C22/F22</f>
        <v>74.481481481481481</v>
      </c>
      <c r="H22" s="6" t="s">
        <v>31</v>
      </c>
      <c r="I22" s="6" t="s">
        <v>32</v>
      </c>
    </row>
    <row r="23" spans="1:9" ht="25" customHeight="1" x14ac:dyDescent="0.2">
      <c r="A23" s="6">
        <v>174</v>
      </c>
      <c r="B23" s="6">
        <v>600</v>
      </c>
      <c r="C23" s="6">
        <v>5368</v>
      </c>
      <c r="D23" s="9">
        <f>SUM(C23/B23)*100</f>
        <v>894.66666666666674</v>
      </c>
      <c r="E23" s="6" t="s">
        <v>19</v>
      </c>
      <c r="F23" s="6">
        <v>48</v>
      </c>
      <c r="G23" s="10">
        <f>C23/F23</f>
        <v>111.83333333333333</v>
      </c>
      <c r="H23" s="6" t="s">
        <v>31</v>
      </c>
      <c r="I23" s="6" t="s">
        <v>32</v>
      </c>
    </row>
    <row r="24" spans="1:9" ht="25" customHeight="1" x14ac:dyDescent="0.2">
      <c r="A24" s="6">
        <v>294</v>
      </c>
      <c r="B24" s="6">
        <v>600</v>
      </c>
      <c r="C24" s="6">
        <v>8038</v>
      </c>
      <c r="D24" s="9">
        <f>SUM(C24/B24)*100</f>
        <v>1339.6666666666667</v>
      </c>
      <c r="E24" s="6" t="s">
        <v>19</v>
      </c>
      <c r="F24" s="6">
        <v>183</v>
      </c>
      <c r="G24" s="10">
        <f>C24/F24</f>
        <v>43.923497267759565</v>
      </c>
      <c r="H24" s="6" t="s">
        <v>31</v>
      </c>
      <c r="I24" s="6" t="s">
        <v>32</v>
      </c>
    </row>
    <row r="25" spans="1:9" ht="25" customHeight="1" x14ac:dyDescent="0.2">
      <c r="A25" s="6">
        <v>591</v>
      </c>
      <c r="B25" s="6">
        <v>600</v>
      </c>
      <c r="C25" s="6">
        <v>6226</v>
      </c>
      <c r="D25" s="9">
        <f>SUM(C25/B25)*100</f>
        <v>1037.6666666666667</v>
      </c>
      <c r="E25" s="6" t="s">
        <v>19</v>
      </c>
      <c r="F25" s="6">
        <v>102</v>
      </c>
      <c r="G25" s="10">
        <f>C25/F25</f>
        <v>61.03921568627451</v>
      </c>
      <c r="H25" s="6" t="s">
        <v>31</v>
      </c>
      <c r="I25" s="6" t="s">
        <v>32</v>
      </c>
    </row>
    <row r="26" spans="1:9" ht="25" customHeight="1" x14ac:dyDescent="0.2">
      <c r="A26" s="6">
        <v>653</v>
      </c>
      <c r="B26" s="6">
        <v>600</v>
      </c>
      <c r="C26" s="6">
        <v>14033</v>
      </c>
      <c r="D26" s="9">
        <f>SUM(C26/B26)*100</f>
        <v>2338.833333333333</v>
      </c>
      <c r="E26" s="6" t="s">
        <v>19</v>
      </c>
      <c r="F26" s="6">
        <v>234</v>
      </c>
      <c r="G26" s="10">
        <f>C26/F26</f>
        <v>59.970085470085472</v>
      </c>
      <c r="H26" s="6" t="s">
        <v>31</v>
      </c>
      <c r="I26" s="6" t="s">
        <v>32</v>
      </c>
    </row>
    <row r="27" spans="1:9" ht="25" customHeight="1" x14ac:dyDescent="0.2">
      <c r="A27" s="6">
        <v>36</v>
      </c>
      <c r="B27" s="6">
        <v>700</v>
      </c>
      <c r="C27" s="6">
        <v>1101</v>
      </c>
      <c r="D27" s="9">
        <f>SUM(C27/B27)*100</f>
        <v>157.28571428571431</v>
      </c>
      <c r="E27" s="6" t="s">
        <v>19</v>
      </c>
      <c r="F27" s="6">
        <v>16</v>
      </c>
      <c r="G27" s="10">
        <f>C27/F27</f>
        <v>68.8125</v>
      </c>
      <c r="H27" s="6" t="s">
        <v>31</v>
      </c>
      <c r="I27" s="6" t="s">
        <v>32</v>
      </c>
    </row>
    <row r="28" spans="1:9" ht="25" customHeight="1" x14ac:dyDescent="0.2">
      <c r="A28" s="6">
        <v>244</v>
      </c>
      <c r="B28" s="6">
        <v>700</v>
      </c>
      <c r="C28" s="6">
        <v>3988</v>
      </c>
      <c r="D28" s="9">
        <f>SUM(C28/B28)*100</f>
        <v>569.71428571428578</v>
      </c>
      <c r="E28" s="6" t="s">
        <v>19</v>
      </c>
      <c r="F28" s="6">
        <v>53</v>
      </c>
      <c r="G28" s="10">
        <f>C28/F28</f>
        <v>75.245283018867923</v>
      </c>
      <c r="H28" s="6" t="s">
        <v>31</v>
      </c>
      <c r="I28" s="6" t="s">
        <v>32</v>
      </c>
    </row>
    <row r="29" spans="1:9" ht="25" customHeight="1" x14ac:dyDescent="0.2">
      <c r="A29" s="6">
        <v>277</v>
      </c>
      <c r="B29" s="6">
        <v>700</v>
      </c>
      <c r="C29" s="6">
        <v>7465</v>
      </c>
      <c r="D29" s="9">
        <f>SUM(C29/B29)*100</f>
        <v>1066.4285714285716</v>
      </c>
      <c r="E29" s="6" t="s">
        <v>19</v>
      </c>
      <c r="F29" s="6">
        <v>83</v>
      </c>
      <c r="G29" s="10">
        <f>C29/F29</f>
        <v>89.939759036144579</v>
      </c>
      <c r="H29" s="6" t="s">
        <v>31</v>
      </c>
      <c r="I29" s="6" t="s">
        <v>32</v>
      </c>
    </row>
    <row r="30" spans="1:9" ht="25" customHeight="1" x14ac:dyDescent="0.2">
      <c r="A30" s="6">
        <v>586</v>
      </c>
      <c r="B30" s="6">
        <v>700</v>
      </c>
      <c r="C30" s="6">
        <v>6654</v>
      </c>
      <c r="D30" s="9">
        <f>SUM(C30/B30)*100</f>
        <v>950.57142857142856</v>
      </c>
      <c r="E30" s="6" t="s">
        <v>19</v>
      </c>
      <c r="F30" s="6">
        <v>130</v>
      </c>
      <c r="G30" s="10">
        <f>C30/F30</f>
        <v>51.184615384615384</v>
      </c>
      <c r="H30" s="6" t="s">
        <v>31</v>
      </c>
      <c r="I30" s="6" t="s">
        <v>32</v>
      </c>
    </row>
    <row r="31" spans="1:9" ht="25" customHeight="1" x14ac:dyDescent="0.2">
      <c r="A31" s="6">
        <v>806</v>
      </c>
      <c r="B31" s="6">
        <v>700</v>
      </c>
      <c r="C31" s="6">
        <v>8262</v>
      </c>
      <c r="D31" s="9">
        <f>SUM(C31/B31)*100</f>
        <v>1180.2857142857142</v>
      </c>
      <c r="E31" s="6" t="s">
        <v>19</v>
      </c>
      <c r="F31" s="6">
        <v>76</v>
      </c>
      <c r="G31" s="10">
        <f>C31/F31</f>
        <v>108.71052631578948</v>
      </c>
      <c r="H31" s="6" t="s">
        <v>31</v>
      </c>
      <c r="I31" s="6" t="s">
        <v>32</v>
      </c>
    </row>
    <row r="32" spans="1:9" ht="25" customHeight="1" x14ac:dyDescent="0.2">
      <c r="A32" s="6">
        <v>807</v>
      </c>
      <c r="B32" s="6">
        <v>700</v>
      </c>
      <c r="C32" s="6">
        <v>1848</v>
      </c>
      <c r="D32" s="9">
        <f>SUM(C32/B32)*100</f>
        <v>264</v>
      </c>
      <c r="E32" s="6" t="s">
        <v>19</v>
      </c>
      <c r="F32" s="6">
        <v>43</v>
      </c>
      <c r="G32" s="10">
        <f>C32/F32</f>
        <v>42.97674418604651</v>
      </c>
      <c r="H32" s="6" t="s">
        <v>31</v>
      </c>
      <c r="I32" s="6" t="s">
        <v>32</v>
      </c>
    </row>
    <row r="33" spans="1:9" ht="25" customHeight="1" x14ac:dyDescent="0.2">
      <c r="A33" s="6">
        <v>818</v>
      </c>
      <c r="B33" s="6">
        <v>700</v>
      </c>
      <c r="C33" s="6">
        <v>7664</v>
      </c>
      <c r="D33" s="9">
        <f>SUM(C33/B33)*100</f>
        <v>1094.8571428571429</v>
      </c>
      <c r="E33" s="6" t="s">
        <v>19</v>
      </c>
      <c r="F33" s="6">
        <v>69</v>
      </c>
      <c r="G33" s="10">
        <f>C33/F33</f>
        <v>111.07246376811594</v>
      </c>
      <c r="H33" s="6" t="s">
        <v>31</v>
      </c>
      <c r="I33" s="6" t="s">
        <v>32</v>
      </c>
    </row>
    <row r="34" spans="1:9" ht="25" customHeight="1" x14ac:dyDescent="0.2">
      <c r="A34" s="6">
        <v>955</v>
      </c>
      <c r="B34" s="6">
        <v>700</v>
      </c>
      <c r="C34" s="6">
        <v>7763</v>
      </c>
      <c r="D34" s="9">
        <f>SUM(C34/B34)*100</f>
        <v>1109</v>
      </c>
      <c r="E34" s="6" t="s">
        <v>19</v>
      </c>
      <c r="F34" s="6">
        <v>80</v>
      </c>
      <c r="G34" s="10">
        <f>C34/F34</f>
        <v>97.037499999999994</v>
      </c>
      <c r="H34" s="6" t="s">
        <v>31</v>
      </c>
      <c r="I34" s="6" t="s">
        <v>32</v>
      </c>
    </row>
    <row r="35" spans="1:9" ht="25" customHeight="1" x14ac:dyDescent="0.2">
      <c r="A35" s="6">
        <v>172</v>
      </c>
      <c r="B35" s="6">
        <v>800</v>
      </c>
      <c r="C35" s="6">
        <v>663</v>
      </c>
      <c r="D35" s="9">
        <f>SUM(C35/B35)*100</f>
        <v>82.875</v>
      </c>
      <c r="E35" s="6" t="s">
        <v>20</v>
      </c>
      <c r="F35" s="6">
        <v>26</v>
      </c>
      <c r="G35" s="10">
        <f>C35/F35</f>
        <v>25.5</v>
      </c>
      <c r="H35" s="6" t="s">
        <v>31</v>
      </c>
      <c r="I35" s="6" t="s">
        <v>32</v>
      </c>
    </row>
    <row r="36" spans="1:9" ht="25" customHeight="1" x14ac:dyDescent="0.2">
      <c r="A36" s="6">
        <v>289</v>
      </c>
      <c r="B36" s="6">
        <v>800</v>
      </c>
      <c r="C36" s="6">
        <v>13474</v>
      </c>
      <c r="D36" s="9">
        <f>SUM(C36/B36)*100</f>
        <v>1684.25</v>
      </c>
      <c r="E36" s="6" t="s">
        <v>19</v>
      </c>
      <c r="F36" s="6">
        <v>337</v>
      </c>
      <c r="G36" s="10">
        <f>C36/F36</f>
        <v>39.982195845697326</v>
      </c>
      <c r="H36" s="6" t="s">
        <v>37</v>
      </c>
      <c r="I36" s="6" t="s">
        <v>38</v>
      </c>
    </row>
    <row r="37" spans="1:9" ht="25" customHeight="1" x14ac:dyDescent="0.2">
      <c r="A37" s="6">
        <v>394</v>
      </c>
      <c r="B37" s="6">
        <v>800</v>
      </c>
      <c r="C37" s="6">
        <v>3755</v>
      </c>
      <c r="D37" s="9">
        <f>SUM(C37/B37)*100</f>
        <v>469.37499999999994</v>
      </c>
      <c r="E37" s="6" t="s">
        <v>19</v>
      </c>
      <c r="F37" s="6">
        <v>34</v>
      </c>
      <c r="G37" s="10">
        <f>C37/F37</f>
        <v>110.44117647058823</v>
      </c>
      <c r="H37" s="6" t="s">
        <v>31</v>
      </c>
      <c r="I37" s="6" t="s">
        <v>32</v>
      </c>
    </row>
    <row r="38" spans="1:9" ht="25" customHeight="1" x14ac:dyDescent="0.2">
      <c r="A38" s="6">
        <v>520</v>
      </c>
      <c r="B38" s="6">
        <v>800</v>
      </c>
      <c r="C38" s="6">
        <v>3406</v>
      </c>
      <c r="D38" s="9">
        <f>SUM(C38/B38)*100</f>
        <v>425.75</v>
      </c>
      <c r="E38" s="6" t="s">
        <v>19</v>
      </c>
      <c r="F38" s="6">
        <v>32</v>
      </c>
      <c r="G38" s="10">
        <f>C38/F38</f>
        <v>106.4375</v>
      </c>
      <c r="H38" s="6" t="s">
        <v>31</v>
      </c>
      <c r="I38" s="6" t="s">
        <v>32</v>
      </c>
    </row>
    <row r="39" spans="1:9" ht="25" customHeight="1" x14ac:dyDescent="0.2">
      <c r="A39" s="6">
        <v>712</v>
      </c>
      <c r="B39" s="6">
        <v>800</v>
      </c>
      <c r="C39" s="6">
        <v>14725</v>
      </c>
      <c r="D39" s="9">
        <f>SUM(C39/B39)*100</f>
        <v>1840.625</v>
      </c>
      <c r="E39" s="6" t="s">
        <v>19</v>
      </c>
      <c r="F39" s="6">
        <v>202</v>
      </c>
      <c r="G39" s="10">
        <f>C39/F39</f>
        <v>72.896039603960389</v>
      </c>
      <c r="H39" s="6" t="s">
        <v>31</v>
      </c>
      <c r="I39" s="6" t="s">
        <v>32</v>
      </c>
    </row>
    <row r="40" spans="1:9" ht="25" customHeight="1" x14ac:dyDescent="0.2">
      <c r="A40" s="6">
        <v>882</v>
      </c>
      <c r="B40" s="6">
        <v>800</v>
      </c>
      <c r="C40" s="6">
        <v>2960</v>
      </c>
      <c r="D40" s="9">
        <f>SUM(C40/B40)*100</f>
        <v>370</v>
      </c>
      <c r="E40" s="6" t="s">
        <v>19</v>
      </c>
      <c r="F40" s="6">
        <v>80</v>
      </c>
      <c r="G40" s="10">
        <f>C40/F40</f>
        <v>37</v>
      </c>
      <c r="H40" s="6" t="s">
        <v>31</v>
      </c>
      <c r="I40" s="6" t="s">
        <v>32</v>
      </c>
    </row>
    <row r="41" spans="1:9" ht="25" customHeight="1" x14ac:dyDescent="0.2">
      <c r="A41" s="6">
        <v>974</v>
      </c>
      <c r="B41" s="6">
        <v>800</v>
      </c>
      <c r="C41" s="6">
        <v>2991</v>
      </c>
      <c r="D41" s="9">
        <f>SUM(C41/B41)*100</f>
        <v>373.875</v>
      </c>
      <c r="E41" s="6" t="s">
        <v>19</v>
      </c>
      <c r="F41" s="6">
        <v>32</v>
      </c>
      <c r="G41" s="10">
        <f>C41/F41</f>
        <v>93.46875</v>
      </c>
      <c r="H41" s="6" t="s">
        <v>31</v>
      </c>
      <c r="I41" s="6" t="s">
        <v>32</v>
      </c>
    </row>
    <row r="42" spans="1:9" ht="25" customHeight="1" x14ac:dyDescent="0.2">
      <c r="A42" s="6">
        <v>95</v>
      </c>
      <c r="B42" s="6">
        <v>900</v>
      </c>
      <c r="C42" s="6">
        <v>1017</v>
      </c>
      <c r="D42" s="9">
        <f>SUM(C42/B42)*100</f>
        <v>112.99999999999999</v>
      </c>
      <c r="E42" s="6" t="s">
        <v>19</v>
      </c>
      <c r="F42" s="6">
        <v>27</v>
      </c>
      <c r="G42" s="10">
        <f>C42/F42</f>
        <v>37.666666666666664</v>
      </c>
      <c r="H42" s="6" t="s">
        <v>31</v>
      </c>
      <c r="I42" s="6" t="s">
        <v>32</v>
      </c>
    </row>
    <row r="43" spans="1:9" ht="25" customHeight="1" x14ac:dyDescent="0.2">
      <c r="A43" s="6">
        <v>101</v>
      </c>
      <c r="B43" s="6">
        <v>900</v>
      </c>
      <c r="C43" s="6">
        <v>9193</v>
      </c>
      <c r="D43" s="9">
        <f>SUM(C43/B43)*100</f>
        <v>1021.4444444444445</v>
      </c>
      <c r="E43" s="6" t="s">
        <v>19</v>
      </c>
      <c r="F43" s="6">
        <v>164</v>
      </c>
      <c r="G43" s="10">
        <f>C43/F43</f>
        <v>56.054878048780488</v>
      </c>
      <c r="H43" s="6" t="s">
        <v>31</v>
      </c>
      <c r="I43" s="6" t="s">
        <v>32</v>
      </c>
    </row>
    <row r="44" spans="1:9" ht="25" customHeight="1" x14ac:dyDescent="0.2">
      <c r="A44" s="6">
        <v>285</v>
      </c>
      <c r="B44" s="6">
        <v>900</v>
      </c>
      <c r="C44" s="6">
        <v>6357</v>
      </c>
      <c r="D44" s="9">
        <f>SUM(C44/B44)*100</f>
        <v>706.33333333333337</v>
      </c>
      <c r="E44" s="6" t="s">
        <v>19</v>
      </c>
      <c r="F44" s="6">
        <v>254</v>
      </c>
      <c r="G44" s="10">
        <f>C44/F44</f>
        <v>25.027559055118111</v>
      </c>
      <c r="H44" s="6" t="s">
        <v>31</v>
      </c>
      <c r="I44" s="6" t="s">
        <v>32</v>
      </c>
    </row>
    <row r="45" spans="1:9" ht="25" customHeight="1" x14ac:dyDescent="0.2">
      <c r="A45" s="6">
        <v>301</v>
      </c>
      <c r="B45" s="6">
        <v>900</v>
      </c>
      <c r="C45" s="6">
        <v>12102</v>
      </c>
      <c r="D45" s="9">
        <f>SUM(C45/B45)*100</f>
        <v>1344.6666666666667</v>
      </c>
      <c r="E45" s="6" t="s">
        <v>19</v>
      </c>
      <c r="F45" s="6">
        <v>295</v>
      </c>
      <c r="G45" s="10">
        <f>C45/F45</f>
        <v>41.023728813559323</v>
      </c>
      <c r="H45" s="6" t="s">
        <v>31</v>
      </c>
      <c r="I45" s="6" t="s">
        <v>32</v>
      </c>
    </row>
    <row r="46" spans="1:9" ht="25" customHeight="1" x14ac:dyDescent="0.2">
      <c r="A46" s="6">
        <v>347</v>
      </c>
      <c r="B46" s="6">
        <v>900</v>
      </c>
      <c r="C46" s="6">
        <v>12607</v>
      </c>
      <c r="D46" s="9">
        <f>SUM(C46/B46)*100</f>
        <v>1400.7777777777778</v>
      </c>
      <c r="E46" s="6" t="s">
        <v>19</v>
      </c>
      <c r="F46" s="6">
        <v>191</v>
      </c>
      <c r="G46" s="10">
        <f>C46/F46</f>
        <v>66.005235602094245</v>
      </c>
      <c r="H46" s="6" t="s">
        <v>31</v>
      </c>
      <c r="I46" s="6" t="s">
        <v>32</v>
      </c>
    </row>
    <row r="47" spans="1:9" ht="25" customHeight="1" x14ac:dyDescent="0.2">
      <c r="A47" s="6">
        <v>364</v>
      </c>
      <c r="B47" s="6">
        <v>900</v>
      </c>
      <c r="C47" s="6">
        <v>14547</v>
      </c>
      <c r="D47" s="9">
        <f>SUM(C47/B47)*100</f>
        <v>1616.3333333333335</v>
      </c>
      <c r="E47" s="6" t="s">
        <v>19</v>
      </c>
      <c r="F47" s="6">
        <v>186</v>
      </c>
      <c r="G47" s="10">
        <f>C47/F47</f>
        <v>78.209677419354833</v>
      </c>
      <c r="H47" s="6" t="s">
        <v>31</v>
      </c>
      <c r="I47" s="6" t="s">
        <v>32</v>
      </c>
    </row>
    <row r="48" spans="1:9" ht="25" customHeight="1" x14ac:dyDescent="0.2">
      <c r="A48" s="6">
        <v>372</v>
      </c>
      <c r="B48" s="6">
        <v>900</v>
      </c>
      <c r="C48" s="6">
        <v>14324</v>
      </c>
      <c r="D48" s="9">
        <f>SUM(C48/B48)*100</f>
        <v>1591.5555555555554</v>
      </c>
      <c r="E48" s="6" t="s">
        <v>19</v>
      </c>
      <c r="F48" s="6">
        <v>169</v>
      </c>
      <c r="G48" s="10">
        <f>C48/F48</f>
        <v>84.757396449704146</v>
      </c>
      <c r="H48" s="6" t="s">
        <v>31</v>
      </c>
      <c r="I48" s="6" t="s">
        <v>32</v>
      </c>
    </row>
    <row r="49" spans="1:9" ht="25" customHeight="1" x14ac:dyDescent="0.2">
      <c r="A49" s="6">
        <v>401</v>
      </c>
      <c r="B49" s="6">
        <v>900</v>
      </c>
      <c r="C49" s="6">
        <v>13772</v>
      </c>
      <c r="D49" s="9">
        <f>SUM(C49/B49)*100</f>
        <v>1530.2222222222222</v>
      </c>
      <c r="E49" s="6" t="s">
        <v>19</v>
      </c>
      <c r="F49" s="6">
        <v>299</v>
      </c>
      <c r="G49" s="10">
        <f>C49/F49</f>
        <v>46.060200668896321</v>
      </c>
      <c r="H49" s="6" t="s">
        <v>31</v>
      </c>
      <c r="I49" s="6" t="s">
        <v>32</v>
      </c>
    </row>
    <row r="50" spans="1:9" ht="25" customHeight="1" x14ac:dyDescent="0.2">
      <c r="A50" s="6">
        <v>449</v>
      </c>
      <c r="B50" s="6">
        <v>900</v>
      </c>
      <c r="C50" s="6">
        <v>8703</v>
      </c>
      <c r="D50" s="9">
        <f>SUM(C50/B50)*100</f>
        <v>967</v>
      </c>
      <c r="E50" s="6" t="s">
        <v>19</v>
      </c>
      <c r="F50" s="6">
        <v>86</v>
      </c>
      <c r="G50" s="10">
        <f>C50/F50</f>
        <v>101.19767441860465</v>
      </c>
      <c r="H50" s="6" t="s">
        <v>43</v>
      </c>
      <c r="I50" s="6" t="s">
        <v>44</v>
      </c>
    </row>
    <row r="51" spans="1:9" ht="25" customHeight="1" x14ac:dyDescent="0.2">
      <c r="A51" s="6">
        <v>493</v>
      </c>
      <c r="B51" s="6">
        <v>900</v>
      </c>
      <c r="C51" s="6">
        <v>6514</v>
      </c>
      <c r="D51" s="9">
        <f>SUM(C51/B51)*100</f>
        <v>723.77777777777771</v>
      </c>
      <c r="E51" s="6" t="s">
        <v>19</v>
      </c>
      <c r="F51" s="6">
        <v>64</v>
      </c>
      <c r="G51" s="10">
        <f>C51/F51</f>
        <v>101.78125</v>
      </c>
      <c r="H51" s="6" t="s">
        <v>31</v>
      </c>
      <c r="I51" s="6" t="s">
        <v>32</v>
      </c>
    </row>
    <row r="52" spans="1:9" ht="25" customHeight="1" x14ac:dyDescent="0.2">
      <c r="A52" s="6">
        <v>523</v>
      </c>
      <c r="B52" s="6">
        <v>900</v>
      </c>
      <c r="C52" s="6">
        <v>6303</v>
      </c>
      <c r="D52" s="9">
        <f>SUM(C52/B52)*100</f>
        <v>700.33333333333326</v>
      </c>
      <c r="E52" s="6" t="s">
        <v>19</v>
      </c>
      <c r="F52" s="6">
        <v>89</v>
      </c>
      <c r="G52" s="10">
        <f>C52/F52</f>
        <v>70.82022471910112</v>
      </c>
      <c r="H52" s="6" t="s">
        <v>31</v>
      </c>
      <c r="I52" s="6" t="s">
        <v>32</v>
      </c>
    </row>
    <row r="53" spans="1:9" ht="25" customHeight="1" x14ac:dyDescent="0.2">
      <c r="A53" s="6">
        <v>82</v>
      </c>
      <c r="B53" s="6">
        <v>1000</v>
      </c>
      <c r="C53" s="6">
        <v>14973</v>
      </c>
      <c r="D53" s="9">
        <f>SUM(C53/B53)*100</f>
        <v>1497.3000000000002</v>
      </c>
      <c r="E53" s="6" t="s">
        <v>19</v>
      </c>
      <c r="F53" s="6">
        <v>180</v>
      </c>
      <c r="G53" s="10">
        <f>C53/F53</f>
        <v>83.183333333333337</v>
      </c>
      <c r="H53" s="6" t="s">
        <v>33</v>
      </c>
      <c r="I53" s="6" t="s">
        <v>34</v>
      </c>
    </row>
    <row r="54" spans="1:9" ht="25" customHeight="1" x14ac:dyDescent="0.2">
      <c r="A54" s="6">
        <v>185</v>
      </c>
      <c r="B54" s="6">
        <v>1000</v>
      </c>
      <c r="C54" s="6">
        <v>718</v>
      </c>
      <c r="D54" s="9">
        <f>SUM(C54/B54)*100</f>
        <v>71.8</v>
      </c>
      <c r="E54" s="6" t="s">
        <v>20</v>
      </c>
      <c r="F54" s="6">
        <v>19</v>
      </c>
      <c r="G54" s="10">
        <f>C54/F54</f>
        <v>37.789473684210527</v>
      </c>
      <c r="H54" s="6" t="s">
        <v>31</v>
      </c>
      <c r="I54" s="6" t="s">
        <v>32</v>
      </c>
    </row>
    <row r="55" spans="1:9" ht="25" customHeight="1" x14ac:dyDescent="0.2">
      <c r="A55" s="6">
        <v>207</v>
      </c>
      <c r="B55" s="6">
        <v>1000</v>
      </c>
      <c r="C55" s="6">
        <v>4257</v>
      </c>
      <c r="D55" s="9">
        <f>SUM(C55/B55)*100</f>
        <v>425.7</v>
      </c>
      <c r="E55" s="6" t="s">
        <v>19</v>
      </c>
      <c r="F55" s="6">
        <v>43</v>
      </c>
      <c r="G55" s="10">
        <f>C55/F55</f>
        <v>99</v>
      </c>
      <c r="H55" s="6" t="s">
        <v>31</v>
      </c>
      <c r="I55" s="6" t="s">
        <v>32</v>
      </c>
    </row>
    <row r="56" spans="1:9" ht="25" customHeight="1" x14ac:dyDescent="0.2">
      <c r="A56" s="6">
        <v>252</v>
      </c>
      <c r="B56" s="6">
        <v>1000</v>
      </c>
      <c r="C56" s="6">
        <v>6263</v>
      </c>
      <c r="D56" s="9">
        <f>SUM(C56/B56)*100</f>
        <v>626.29999999999995</v>
      </c>
      <c r="E56" s="6" t="s">
        <v>19</v>
      </c>
      <c r="F56" s="6">
        <v>59</v>
      </c>
      <c r="G56" s="10">
        <f>C56/F56</f>
        <v>106.15254237288136</v>
      </c>
      <c r="H56" s="6" t="s">
        <v>31</v>
      </c>
      <c r="I56" s="6" t="s">
        <v>32</v>
      </c>
    </row>
    <row r="57" spans="1:9" ht="25" customHeight="1" x14ac:dyDescent="0.2">
      <c r="A57" s="6">
        <v>846</v>
      </c>
      <c r="B57" s="6">
        <v>1000</v>
      </c>
      <c r="C57" s="6">
        <v>5085</v>
      </c>
      <c r="D57" s="9">
        <f>SUM(C57/B57)*100</f>
        <v>508.5</v>
      </c>
      <c r="E57" s="6" t="s">
        <v>19</v>
      </c>
      <c r="F57" s="6">
        <v>48</v>
      </c>
      <c r="G57" s="10">
        <f>C57/F57</f>
        <v>105.9375</v>
      </c>
      <c r="H57" s="6" t="s">
        <v>31</v>
      </c>
      <c r="I57" s="6" t="s">
        <v>32</v>
      </c>
    </row>
    <row r="58" spans="1:9" ht="25" customHeight="1" x14ac:dyDescent="0.2">
      <c r="A58" s="6">
        <v>879</v>
      </c>
      <c r="B58" s="6">
        <v>1000</v>
      </c>
      <c r="C58" s="6">
        <v>5438</v>
      </c>
      <c r="D58" s="9">
        <f>SUM(C58/B58)*100</f>
        <v>543.79999999999995</v>
      </c>
      <c r="E58" s="6" t="s">
        <v>19</v>
      </c>
      <c r="F58" s="6">
        <v>53</v>
      </c>
      <c r="G58" s="10">
        <f>C58/F58</f>
        <v>102.60377358490567</v>
      </c>
      <c r="H58" s="6" t="s">
        <v>31</v>
      </c>
      <c r="I58" s="6" t="s">
        <v>32</v>
      </c>
    </row>
    <row r="59" spans="1:9" ht="25" customHeight="1" x14ac:dyDescent="0.2">
      <c r="A59" s="6">
        <v>978</v>
      </c>
      <c r="B59" s="6">
        <v>1000</v>
      </c>
      <c r="C59" s="6">
        <v>8641</v>
      </c>
      <c r="D59" s="9">
        <f>SUM(C59/B59)*100</f>
        <v>864.1</v>
      </c>
      <c r="E59" s="6" t="s">
        <v>19</v>
      </c>
      <c r="F59" s="6">
        <v>92</v>
      </c>
      <c r="G59" s="10">
        <f>C59/F59</f>
        <v>93.923913043478265</v>
      </c>
      <c r="H59" s="6" t="s">
        <v>31</v>
      </c>
      <c r="I59" s="6" t="s">
        <v>32</v>
      </c>
    </row>
    <row r="60" spans="1:9" ht="25" customHeight="1" x14ac:dyDescent="0.2">
      <c r="A60" s="6">
        <v>80</v>
      </c>
      <c r="B60" s="6">
        <v>1100</v>
      </c>
      <c r="C60" s="6">
        <v>7012</v>
      </c>
      <c r="D60" s="9">
        <f>SUM(C60/B60)*100</f>
        <v>637.4545454545455</v>
      </c>
      <c r="E60" s="6" t="s">
        <v>19</v>
      </c>
      <c r="F60" s="6">
        <v>127</v>
      </c>
      <c r="G60" s="10">
        <f>C60/F60</f>
        <v>55.212598425196852</v>
      </c>
      <c r="H60" s="6" t="s">
        <v>31</v>
      </c>
      <c r="I60" s="6" t="s">
        <v>32</v>
      </c>
    </row>
    <row r="61" spans="1:9" ht="25" customHeight="1" x14ac:dyDescent="0.2">
      <c r="A61" s="6">
        <v>613</v>
      </c>
      <c r="B61" s="6">
        <v>1100</v>
      </c>
      <c r="C61" s="6">
        <v>1914</v>
      </c>
      <c r="D61" s="9">
        <f>SUM(C61/B61)*100</f>
        <v>174</v>
      </c>
      <c r="E61" s="6" t="s">
        <v>19</v>
      </c>
      <c r="F61" s="6">
        <v>26</v>
      </c>
      <c r="G61" s="10">
        <f>C61/F61</f>
        <v>73.615384615384613</v>
      </c>
      <c r="H61" s="6" t="s">
        <v>37</v>
      </c>
      <c r="I61" s="6" t="s">
        <v>38</v>
      </c>
    </row>
    <row r="62" spans="1:9" ht="25" customHeight="1" x14ac:dyDescent="0.2">
      <c r="A62" s="6">
        <v>764</v>
      </c>
      <c r="B62" s="6">
        <v>1100</v>
      </c>
      <c r="C62" s="6">
        <v>8010</v>
      </c>
      <c r="D62" s="9">
        <f>SUM(C62/B62)*100</f>
        <v>728.18181818181824</v>
      </c>
      <c r="E62" s="6" t="s">
        <v>19</v>
      </c>
      <c r="F62" s="6">
        <v>148</v>
      </c>
      <c r="G62" s="10">
        <f>C62/F62</f>
        <v>54.121621621621621</v>
      </c>
      <c r="H62" s="6" t="s">
        <v>31</v>
      </c>
      <c r="I62" s="6" t="s">
        <v>32</v>
      </c>
    </row>
    <row r="63" spans="1:9" ht="25" customHeight="1" x14ac:dyDescent="0.2">
      <c r="A63" s="6">
        <v>793</v>
      </c>
      <c r="B63" s="6">
        <v>1100</v>
      </c>
      <c r="C63" s="6">
        <v>13045</v>
      </c>
      <c r="D63" s="9">
        <f>SUM(C63/B63)*100</f>
        <v>1185.909090909091</v>
      </c>
      <c r="E63" s="6" t="s">
        <v>19</v>
      </c>
      <c r="F63" s="6">
        <v>181</v>
      </c>
      <c r="G63" s="10">
        <f>C63/F63</f>
        <v>72.071823204419886</v>
      </c>
      <c r="H63" s="6" t="s">
        <v>41</v>
      </c>
      <c r="I63" s="6" t="s">
        <v>42</v>
      </c>
    </row>
    <row r="64" spans="1:9" ht="25" customHeight="1" x14ac:dyDescent="0.2">
      <c r="A64" s="6">
        <v>958</v>
      </c>
      <c r="B64" s="6">
        <v>1100</v>
      </c>
      <c r="C64" s="6">
        <v>8081</v>
      </c>
      <c r="D64" s="9">
        <f>SUM(C64/B64)*100</f>
        <v>734.63636363636363</v>
      </c>
      <c r="E64" s="6" t="s">
        <v>19</v>
      </c>
      <c r="F64" s="6">
        <v>112</v>
      </c>
      <c r="G64" s="10">
        <f>C64/F64</f>
        <v>72.151785714285708</v>
      </c>
      <c r="H64" s="6" t="s">
        <v>31</v>
      </c>
      <c r="I64" s="6" t="s">
        <v>32</v>
      </c>
    </row>
    <row r="65" spans="1:9" ht="25" customHeight="1" x14ac:dyDescent="0.2">
      <c r="A65" s="6">
        <v>466</v>
      </c>
      <c r="B65" s="6">
        <v>1200</v>
      </c>
      <c r="C65" s="6">
        <v>3984</v>
      </c>
      <c r="D65" s="9">
        <f>SUM(C65/B65)*100</f>
        <v>332</v>
      </c>
      <c r="E65" s="6" t="s">
        <v>19</v>
      </c>
      <c r="F65" s="6">
        <v>42</v>
      </c>
      <c r="G65" s="10">
        <f>C65/F65</f>
        <v>94.857142857142861</v>
      </c>
      <c r="H65" s="6" t="s">
        <v>31</v>
      </c>
      <c r="I65" s="6" t="s">
        <v>32</v>
      </c>
    </row>
    <row r="66" spans="1:9" ht="25" customHeight="1" x14ac:dyDescent="0.2">
      <c r="A66" s="6">
        <v>741</v>
      </c>
      <c r="B66" s="6">
        <v>1200</v>
      </c>
      <c r="C66" s="6">
        <v>14150</v>
      </c>
      <c r="D66" s="9">
        <f>SUM(C66/B66)*100</f>
        <v>1179.1666666666665</v>
      </c>
      <c r="E66" s="6" t="s">
        <v>19</v>
      </c>
      <c r="F66" s="6">
        <v>130</v>
      </c>
      <c r="G66" s="10">
        <f>C66/F66</f>
        <v>108.84615384615384</v>
      </c>
      <c r="H66" s="6" t="s">
        <v>31</v>
      </c>
      <c r="I66" s="6" t="s">
        <v>32</v>
      </c>
    </row>
    <row r="67" spans="1:9" ht="25" customHeight="1" x14ac:dyDescent="0.2">
      <c r="A67" s="6">
        <v>742</v>
      </c>
      <c r="B67" s="6">
        <v>1200</v>
      </c>
      <c r="C67" s="6">
        <v>13513</v>
      </c>
      <c r="D67" s="9">
        <f>SUM(C67/B67)*100</f>
        <v>1126.0833333333335</v>
      </c>
      <c r="E67" s="6" t="s">
        <v>19</v>
      </c>
      <c r="F67" s="6">
        <v>122</v>
      </c>
      <c r="G67" s="10">
        <f>C67/F67</f>
        <v>110.76229508196721</v>
      </c>
      <c r="H67" s="6" t="s">
        <v>31</v>
      </c>
      <c r="I67" s="6" t="s">
        <v>32</v>
      </c>
    </row>
    <row r="68" spans="1:9" ht="25" customHeight="1" x14ac:dyDescent="0.2">
      <c r="A68" s="6">
        <v>97</v>
      </c>
      <c r="B68" s="6">
        <v>1300</v>
      </c>
      <c r="C68" s="6">
        <v>12047</v>
      </c>
      <c r="D68" s="9">
        <f>SUM(C68/B68)*100</f>
        <v>926.69230769230762</v>
      </c>
      <c r="E68" s="6" t="s">
        <v>19</v>
      </c>
      <c r="F68" s="6">
        <v>113</v>
      </c>
      <c r="G68" s="10">
        <f>C68/F68</f>
        <v>106.61061946902655</v>
      </c>
      <c r="H68" s="6" t="s">
        <v>31</v>
      </c>
      <c r="I68" s="6" t="s">
        <v>32</v>
      </c>
    </row>
    <row r="69" spans="1:9" ht="25" customHeight="1" x14ac:dyDescent="0.2">
      <c r="A69" s="6">
        <v>205</v>
      </c>
      <c r="B69" s="6">
        <v>1300</v>
      </c>
      <c r="C69" s="6">
        <v>5614</v>
      </c>
      <c r="D69" s="9">
        <f>SUM(C69/B69)*100</f>
        <v>431.84615384615387</v>
      </c>
      <c r="E69" s="6" t="s">
        <v>19</v>
      </c>
      <c r="F69" s="6">
        <v>80</v>
      </c>
      <c r="G69" s="10">
        <f>C69/F69</f>
        <v>70.174999999999997</v>
      </c>
      <c r="H69" s="6" t="s">
        <v>31</v>
      </c>
      <c r="I69" s="6" t="s">
        <v>32</v>
      </c>
    </row>
    <row r="70" spans="1:9" ht="25" customHeight="1" x14ac:dyDescent="0.2">
      <c r="A70" s="6">
        <v>436</v>
      </c>
      <c r="B70" s="6">
        <v>1300</v>
      </c>
      <c r="C70" s="6">
        <v>13678</v>
      </c>
      <c r="D70" s="9">
        <f>SUM(C70/B70)*100</f>
        <v>1052.1538461538462</v>
      </c>
      <c r="E70" s="6" t="s">
        <v>19</v>
      </c>
      <c r="F70" s="6">
        <v>249</v>
      </c>
      <c r="G70" s="10">
        <f>C70/F70</f>
        <v>54.931726907630519</v>
      </c>
      <c r="H70" s="6" t="s">
        <v>31</v>
      </c>
      <c r="I70" s="6" t="s">
        <v>32</v>
      </c>
    </row>
    <row r="71" spans="1:9" ht="25" customHeight="1" x14ac:dyDescent="0.2">
      <c r="A71" s="6">
        <v>502</v>
      </c>
      <c r="B71" s="6">
        <v>1300</v>
      </c>
      <c r="C71" s="6">
        <v>6889</v>
      </c>
      <c r="D71" s="9">
        <f>SUM(C71/B71)*100</f>
        <v>529.92307692307691</v>
      </c>
      <c r="E71" s="6" t="s">
        <v>19</v>
      </c>
      <c r="F71" s="6">
        <v>186</v>
      </c>
      <c r="G71" s="10">
        <f>C71/F71</f>
        <v>37.037634408602152</v>
      </c>
      <c r="H71" s="6" t="s">
        <v>35</v>
      </c>
      <c r="I71" s="6" t="s">
        <v>36</v>
      </c>
    </row>
    <row r="72" spans="1:9" ht="25" customHeight="1" x14ac:dyDescent="0.2">
      <c r="A72" s="6">
        <v>547</v>
      </c>
      <c r="B72" s="6">
        <v>1300</v>
      </c>
      <c r="C72" s="6">
        <v>12597</v>
      </c>
      <c r="D72" s="9">
        <f>SUM(C72/B72)*100</f>
        <v>969</v>
      </c>
      <c r="E72" s="6" t="s">
        <v>19</v>
      </c>
      <c r="F72" s="6">
        <v>156</v>
      </c>
      <c r="G72" s="10">
        <f>C72/F72</f>
        <v>80.75</v>
      </c>
      <c r="H72" s="6" t="s">
        <v>31</v>
      </c>
      <c r="I72" s="6" t="s">
        <v>32</v>
      </c>
    </row>
    <row r="73" spans="1:9" ht="25" customHeight="1" x14ac:dyDescent="0.2">
      <c r="A73" s="6">
        <v>756</v>
      </c>
      <c r="B73" s="6">
        <v>1300</v>
      </c>
      <c r="C73" s="6">
        <v>10037</v>
      </c>
      <c r="D73" s="9">
        <f>SUM(C73/B73)*100</f>
        <v>772.07692307692309</v>
      </c>
      <c r="E73" s="6" t="s">
        <v>19</v>
      </c>
      <c r="F73" s="6">
        <v>148</v>
      </c>
      <c r="G73" s="10">
        <f>C73/F73</f>
        <v>67.817567567567565</v>
      </c>
      <c r="H73" s="6" t="s">
        <v>31</v>
      </c>
      <c r="I73" s="6" t="s">
        <v>32</v>
      </c>
    </row>
    <row r="74" spans="1:9" ht="25" customHeight="1" x14ac:dyDescent="0.2">
      <c r="A74" s="6">
        <v>778</v>
      </c>
      <c r="B74" s="6">
        <v>1300</v>
      </c>
      <c r="C74" s="6">
        <v>10243</v>
      </c>
      <c r="D74" s="9">
        <f>SUM(C74/B74)*100</f>
        <v>787.92307692307691</v>
      </c>
      <c r="E74" s="6" t="s">
        <v>19</v>
      </c>
      <c r="F74" s="6">
        <v>174</v>
      </c>
      <c r="G74" s="10">
        <f>C74/F74</f>
        <v>58.867816091954026</v>
      </c>
      <c r="H74" s="6" t="s">
        <v>41</v>
      </c>
      <c r="I74" s="6" t="s">
        <v>42</v>
      </c>
    </row>
    <row r="75" spans="1:9" ht="25" customHeight="1" x14ac:dyDescent="0.2">
      <c r="A75" s="6">
        <v>1</v>
      </c>
      <c r="B75" s="6">
        <v>1400</v>
      </c>
      <c r="C75" s="6">
        <v>14560</v>
      </c>
      <c r="D75" s="9">
        <f>SUM(C75/B75)*100</f>
        <v>1040</v>
      </c>
      <c r="E75" s="6" t="s">
        <v>19</v>
      </c>
      <c r="F75" s="6">
        <v>158</v>
      </c>
      <c r="G75" s="10">
        <f>C75/F75</f>
        <v>92.151898734177209</v>
      </c>
      <c r="H75" s="6" t="s">
        <v>31</v>
      </c>
      <c r="I75" s="6" t="s">
        <v>32</v>
      </c>
    </row>
    <row r="76" spans="1:9" ht="25" customHeight="1" x14ac:dyDescent="0.2">
      <c r="A76" s="6">
        <v>59</v>
      </c>
      <c r="B76" s="6">
        <v>1400</v>
      </c>
      <c r="C76" s="6">
        <v>3851</v>
      </c>
      <c r="D76" s="9">
        <f>SUM(C76/B76)*100</f>
        <v>275.07142857142861</v>
      </c>
      <c r="E76" s="6" t="s">
        <v>19</v>
      </c>
      <c r="F76" s="6">
        <v>128</v>
      </c>
      <c r="G76" s="10">
        <f>C76/F76</f>
        <v>30.0859375</v>
      </c>
      <c r="H76" s="6" t="s">
        <v>31</v>
      </c>
      <c r="I76" s="6" t="s">
        <v>32</v>
      </c>
    </row>
    <row r="77" spans="1:9" ht="25" customHeight="1" x14ac:dyDescent="0.2">
      <c r="A77" s="6">
        <v>73</v>
      </c>
      <c r="B77" s="6">
        <v>1400</v>
      </c>
      <c r="C77" s="6">
        <v>9253</v>
      </c>
      <c r="D77" s="9">
        <f>SUM(C77/B77)*100</f>
        <v>660.92857142857144</v>
      </c>
      <c r="E77" s="6" t="s">
        <v>19</v>
      </c>
      <c r="F77" s="6">
        <v>88</v>
      </c>
      <c r="G77" s="10">
        <f>C77/F77</f>
        <v>105.14772727272727</v>
      </c>
      <c r="H77" s="6" t="s">
        <v>31</v>
      </c>
      <c r="I77" s="6" t="s">
        <v>32</v>
      </c>
    </row>
    <row r="78" spans="1:9" ht="25" customHeight="1" x14ac:dyDescent="0.2">
      <c r="A78" s="6">
        <v>214</v>
      </c>
      <c r="B78" s="6">
        <v>1400</v>
      </c>
      <c r="C78" s="6">
        <v>14324</v>
      </c>
      <c r="D78" s="9">
        <f>SUM(C78/B78)*100</f>
        <v>1023.1428571428571</v>
      </c>
      <c r="E78" s="6" t="s">
        <v>19</v>
      </c>
      <c r="F78" s="6">
        <v>165</v>
      </c>
      <c r="G78" s="10">
        <f>C78/F78</f>
        <v>86.812121212121212</v>
      </c>
      <c r="H78" s="6" t="s">
        <v>31</v>
      </c>
      <c r="I78" s="6" t="s">
        <v>32</v>
      </c>
    </row>
    <row r="79" spans="1:9" ht="25" customHeight="1" x14ac:dyDescent="0.2">
      <c r="A79" s="6">
        <v>314</v>
      </c>
      <c r="B79" s="6">
        <v>1400</v>
      </c>
      <c r="C79" s="6">
        <v>4126</v>
      </c>
      <c r="D79" s="9">
        <f>SUM(C79/B79)*100</f>
        <v>294.71428571428572</v>
      </c>
      <c r="E79" s="6" t="s">
        <v>19</v>
      </c>
      <c r="F79" s="6">
        <v>133</v>
      </c>
      <c r="G79" s="10">
        <f>C79/F79</f>
        <v>31.022556390977442</v>
      </c>
      <c r="H79" s="6" t="s">
        <v>31</v>
      </c>
      <c r="I79" s="6" t="s">
        <v>32</v>
      </c>
    </row>
    <row r="80" spans="1:9" ht="25" customHeight="1" x14ac:dyDescent="0.2">
      <c r="A80" s="6">
        <v>467</v>
      </c>
      <c r="B80" s="6">
        <v>1400</v>
      </c>
      <c r="C80" s="6">
        <v>8053</v>
      </c>
      <c r="D80" s="9">
        <f>SUM(C80/B80)*100</f>
        <v>575.21428571428578</v>
      </c>
      <c r="E80" s="6" t="s">
        <v>19</v>
      </c>
      <c r="F80" s="6">
        <v>139</v>
      </c>
      <c r="G80" s="10">
        <f>C80/F80</f>
        <v>57.935251798561154</v>
      </c>
      <c r="H80" s="6" t="s">
        <v>37</v>
      </c>
      <c r="I80" s="6" t="s">
        <v>38</v>
      </c>
    </row>
    <row r="81" spans="1:9" ht="25" customHeight="1" x14ac:dyDescent="0.2">
      <c r="A81" s="6">
        <v>617</v>
      </c>
      <c r="B81" s="6">
        <v>1400</v>
      </c>
      <c r="C81" s="6">
        <v>3496</v>
      </c>
      <c r="D81" s="9">
        <f>SUM(C81/B81)*100</f>
        <v>249.71428571428572</v>
      </c>
      <c r="E81" s="6" t="s">
        <v>19</v>
      </c>
      <c r="F81" s="6">
        <v>55</v>
      </c>
      <c r="G81" s="10">
        <f>C81/F81</f>
        <v>63.563636363636363</v>
      </c>
      <c r="H81" s="6" t="s">
        <v>31</v>
      </c>
      <c r="I81" s="6" t="s">
        <v>32</v>
      </c>
    </row>
    <row r="82" spans="1:9" ht="25" customHeight="1" x14ac:dyDescent="0.2">
      <c r="A82" s="6">
        <v>679</v>
      </c>
      <c r="B82" s="6">
        <v>1400</v>
      </c>
      <c r="C82" s="6">
        <v>14511</v>
      </c>
      <c r="D82" s="9">
        <f>SUM(C82/B82)*100</f>
        <v>1036.5</v>
      </c>
      <c r="E82" s="6" t="s">
        <v>19</v>
      </c>
      <c r="F82" s="6">
        <v>363</v>
      </c>
      <c r="G82" s="10">
        <f>C82/F82</f>
        <v>39.97520661157025</v>
      </c>
      <c r="H82" s="6" t="s">
        <v>31</v>
      </c>
      <c r="I82" s="6" t="s">
        <v>32</v>
      </c>
    </row>
    <row r="83" spans="1:9" ht="25" customHeight="1" x14ac:dyDescent="0.2">
      <c r="A83" s="6">
        <v>684</v>
      </c>
      <c r="B83" s="6">
        <v>1400</v>
      </c>
      <c r="C83" s="6">
        <v>7600</v>
      </c>
      <c r="D83" s="9">
        <f>SUM(C83/B83)*100</f>
        <v>542.85714285714289</v>
      </c>
      <c r="E83" s="6" t="s">
        <v>19</v>
      </c>
      <c r="F83" s="6">
        <v>110</v>
      </c>
      <c r="G83" s="10">
        <f>C83/F83</f>
        <v>69.090909090909093</v>
      </c>
      <c r="H83" s="6" t="s">
        <v>37</v>
      </c>
      <c r="I83" s="6" t="s">
        <v>38</v>
      </c>
    </row>
    <row r="84" spans="1:9" ht="25" customHeight="1" x14ac:dyDescent="0.2">
      <c r="A84" s="6">
        <v>757</v>
      </c>
      <c r="B84" s="6">
        <v>1400</v>
      </c>
      <c r="C84" s="6">
        <v>5696</v>
      </c>
      <c r="D84" s="9">
        <f>SUM(C84/B84)*100</f>
        <v>406.85714285714283</v>
      </c>
      <c r="E84" s="6" t="s">
        <v>19</v>
      </c>
      <c r="F84" s="6">
        <v>114</v>
      </c>
      <c r="G84" s="10">
        <f>C84/F84</f>
        <v>49.964912280701753</v>
      </c>
      <c r="H84" s="6" t="s">
        <v>31</v>
      </c>
      <c r="I84" s="6" t="s">
        <v>32</v>
      </c>
    </row>
    <row r="85" spans="1:9" ht="25" customHeight="1" x14ac:dyDescent="0.2">
      <c r="A85" s="6">
        <v>863</v>
      </c>
      <c r="B85" s="6">
        <v>1400</v>
      </c>
      <c r="C85" s="6">
        <v>5415</v>
      </c>
      <c r="D85" s="9">
        <f>SUM(C85/B85)*100</f>
        <v>386.78571428571428</v>
      </c>
      <c r="E85" s="6" t="s">
        <v>19</v>
      </c>
      <c r="F85" s="6">
        <v>217</v>
      </c>
      <c r="G85" s="10">
        <f>C85/F85</f>
        <v>24.953917050691246</v>
      </c>
      <c r="H85" s="6" t="s">
        <v>31</v>
      </c>
      <c r="I85" s="6" t="s">
        <v>32</v>
      </c>
    </row>
    <row r="86" spans="1:9" ht="25" customHeight="1" x14ac:dyDescent="0.2">
      <c r="A86" s="6">
        <v>902</v>
      </c>
      <c r="B86" s="6">
        <v>1400</v>
      </c>
      <c r="C86" s="6">
        <v>3534</v>
      </c>
      <c r="D86" s="9">
        <f>SUM(C86/B86)*100</f>
        <v>252.42857142857144</v>
      </c>
      <c r="E86" s="6" t="s">
        <v>19</v>
      </c>
      <c r="F86" s="6">
        <v>110</v>
      </c>
      <c r="G86" s="10">
        <f>C86/F86</f>
        <v>32.127272727272725</v>
      </c>
      <c r="H86" s="6" t="s">
        <v>31</v>
      </c>
      <c r="I86" s="6" t="s">
        <v>32</v>
      </c>
    </row>
    <row r="87" spans="1:9" ht="25" customHeight="1" x14ac:dyDescent="0.2">
      <c r="A87" s="6">
        <v>47</v>
      </c>
      <c r="B87" s="6">
        <v>1500</v>
      </c>
      <c r="C87" s="6">
        <v>7129</v>
      </c>
      <c r="D87" s="9">
        <f>SUM(C87/B87)*100</f>
        <v>475.26666666666665</v>
      </c>
      <c r="E87" s="6" t="s">
        <v>19</v>
      </c>
      <c r="F87" s="6">
        <v>149</v>
      </c>
      <c r="G87" s="10">
        <f>C87/F87</f>
        <v>47.845637583892618</v>
      </c>
      <c r="H87" s="6" t="s">
        <v>31</v>
      </c>
      <c r="I87" s="6" t="s">
        <v>32</v>
      </c>
    </row>
    <row r="88" spans="1:9" ht="25" customHeight="1" x14ac:dyDescent="0.2">
      <c r="A88" s="6">
        <v>108</v>
      </c>
      <c r="B88" s="6">
        <v>1500</v>
      </c>
      <c r="C88" s="6">
        <v>8929</v>
      </c>
      <c r="D88" s="9">
        <f>SUM(C88/B88)*100</f>
        <v>595.26666666666665</v>
      </c>
      <c r="E88" s="6" t="s">
        <v>19</v>
      </c>
      <c r="F88" s="6">
        <v>83</v>
      </c>
      <c r="G88" s="10">
        <f>C88/F88</f>
        <v>107.57831325301204</v>
      </c>
      <c r="H88" s="6" t="s">
        <v>31</v>
      </c>
      <c r="I88" s="6" t="s">
        <v>32</v>
      </c>
    </row>
    <row r="89" spans="1:9" ht="25" customHeight="1" x14ac:dyDescent="0.2">
      <c r="A89" s="6">
        <v>268</v>
      </c>
      <c r="B89" s="6">
        <v>1500</v>
      </c>
      <c r="C89" s="6">
        <v>2708</v>
      </c>
      <c r="D89" s="9">
        <f>SUM(C89/B89)*100</f>
        <v>180.53333333333333</v>
      </c>
      <c r="E89" s="6" t="s">
        <v>19</v>
      </c>
      <c r="F89" s="6">
        <v>48</v>
      </c>
      <c r="G89" s="10">
        <f>C89/F89</f>
        <v>56.416666666666664</v>
      </c>
      <c r="H89" s="6" t="s">
        <v>31</v>
      </c>
      <c r="I89" s="6" t="s">
        <v>32</v>
      </c>
    </row>
    <row r="90" spans="1:9" ht="25" customHeight="1" x14ac:dyDescent="0.2">
      <c r="A90" s="6">
        <v>687</v>
      </c>
      <c r="B90" s="6">
        <v>1500</v>
      </c>
      <c r="C90" s="6">
        <v>13980</v>
      </c>
      <c r="D90" s="9">
        <f>SUM(C90/B90)*100</f>
        <v>932</v>
      </c>
      <c r="E90" s="6" t="s">
        <v>19</v>
      </c>
      <c r="F90" s="6">
        <v>269</v>
      </c>
      <c r="G90" s="10">
        <f>C90/F90</f>
        <v>51.970260223048328</v>
      </c>
      <c r="H90" s="6" t="s">
        <v>31</v>
      </c>
      <c r="I90" s="6" t="s">
        <v>32</v>
      </c>
    </row>
    <row r="91" spans="1:9" ht="25" customHeight="1" x14ac:dyDescent="0.2">
      <c r="A91" s="6">
        <v>786</v>
      </c>
      <c r="B91" s="6">
        <v>1500</v>
      </c>
      <c r="C91" s="6">
        <v>10946</v>
      </c>
      <c r="D91" s="9">
        <f>SUM(C91/B91)*100</f>
        <v>729.73333333333335</v>
      </c>
      <c r="E91" s="6" t="s">
        <v>19</v>
      </c>
      <c r="F91" s="6">
        <v>207</v>
      </c>
      <c r="G91" s="10">
        <f>C91/F91</f>
        <v>52.879227053140099</v>
      </c>
      <c r="H91" s="6" t="s">
        <v>39</v>
      </c>
      <c r="I91" s="6" t="s">
        <v>40</v>
      </c>
    </row>
    <row r="92" spans="1:9" ht="25" customHeight="1" x14ac:dyDescent="0.2">
      <c r="A92" s="6">
        <v>820</v>
      </c>
      <c r="B92" s="6">
        <v>1500</v>
      </c>
      <c r="C92" s="6">
        <v>12009</v>
      </c>
      <c r="D92" s="9">
        <f>SUM(C92/B92)*100</f>
        <v>800.6</v>
      </c>
      <c r="E92" s="6" t="s">
        <v>19</v>
      </c>
      <c r="F92" s="6">
        <v>279</v>
      </c>
      <c r="G92" s="10">
        <f>C92/F92</f>
        <v>43.043010752688176</v>
      </c>
      <c r="H92" s="6" t="s">
        <v>33</v>
      </c>
      <c r="I92" s="6" t="s">
        <v>34</v>
      </c>
    </row>
    <row r="93" spans="1:9" ht="25" customHeight="1" x14ac:dyDescent="0.2">
      <c r="A93" s="6">
        <v>842</v>
      </c>
      <c r="B93" s="6">
        <v>1500</v>
      </c>
      <c r="C93" s="6">
        <v>8447</v>
      </c>
      <c r="D93" s="9">
        <f>SUM(C93/B93)*100</f>
        <v>563.13333333333333</v>
      </c>
      <c r="E93" s="6" t="s">
        <v>19</v>
      </c>
      <c r="F93" s="6">
        <v>132</v>
      </c>
      <c r="G93" s="10">
        <f>C93/F93</f>
        <v>63.992424242424242</v>
      </c>
      <c r="H93" s="6" t="s">
        <v>39</v>
      </c>
      <c r="I93" s="6" t="s">
        <v>40</v>
      </c>
    </row>
    <row r="94" spans="1:9" ht="25" customHeight="1" x14ac:dyDescent="0.2">
      <c r="A94" s="6">
        <v>44</v>
      </c>
      <c r="B94" s="6">
        <v>1600</v>
      </c>
      <c r="C94" s="6">
        <v>10541</v>
      </c>
      <c r="D94" s="9">
        <f>SUM(C94/B94)*100</f>
        <v>658.8125</v>
      </c>
      <c r="E94" s="6" t="s">
        <v>19</v>
      </c>
      <c r="F94" s="6">
        <v>98</v>
      </c>
      <c r="G94" s="10">
        <f>C94/F94</f>
        <v>107.56122448979592</v>
      </c>
      <c r="H94" s="6" t="s">
        <v>43</v>
      </c>
      <c r="I94" s="6" t="s">
        <v>44</v>
      </c>
    </row>
    <row r="95" spans="1:9" ht="25" customHeight="1" x14ac:dyDescent="0.2">
      <c r="A95" s="6">
        <v>365</v>
      </c>
      <c r="B95" s="6">
        <v>1600</v>
      </c>
      <c r="C95" s="6">
        <v>11735</v>
      </c>
      <c r="D95" s="9">
        <f>SUM(C95/B95)*100</f>
        <v>733.4375</v>
      </c>
      <c r="E95" s="6" t="s">
        <v>19</v>
      </c>
      <c r="F95" s="6">
        <v>112</v>
      </c>
      <c r="G95" s="10">
        <f>C95/F95</f>
        <v>104.77678571428571</v>
      </c>
      <c r="H95" s="6" t="s">
        <v>35</v>
      </c>
      <c r="I95" s="6" t="s">
        <v>36</v>
      </c>
    </row>
    <row r="96" spans="1:9" ht="25" customHeight="1" x14ac:dyDescent="0.2">
      <c r="A96" s="6">
        <v>532</v>
      </c>
      <c r="B96" s="6">
        <v>1600</v>
      </c>
      <c r="C96" s="6">
        <v>8046</v>
      </c>
      <c r="D96" s="9">
        <f>SUM(C96/B96)*100</f>
        <v>502.87499999999994</v>
      </c>
      <c r="E96" s="6" t="s">
        <v>19</v>
      </c>
      <c r="F96" s="6">
        <v>126</v>
      </c>
      <c r="G96" s="10">
        <f>C96/F96</f>
        <v>63.857142857142854</v>
      </c>
      <c r="H96" s="6" t="s">
        <v>37</v>
      </c>
      <c r="I96" s="6" t="s">
        <v>38</v>
      </c>
    </row>
    <row r="97" spans="1:9" ht="25" customHeight="1" x14ac:dyDescent="0.2">
      <c r="A97" s="6">
        <v>627</v>
      </c>
      <c r="B97" s="6">
        <v>1600</v>
      </c>
      <c r="C97" s="6">
        <v>11108</v>
      </c>
      <c r="D97" s="9">
        <f>SUM(C97/B97)*100</f>
        <v>694.25</v>
      </c>
      <c r="E97" s="6" t="s">
        <v>19</v>
      </c>
      <c r="F97" s="6">
        <v>154</v>
      </c>
      <c r="G97" s="10">
        <f>C97/F97</f>
        <v>72.129870129870127</v>
      </c>
      <c r="H97" s="6" t="s">
        <v>33</v>
      </c>
      <c r="I97" s="6" t="s">
        <v>34</v>
      </c>
    </row>
    <row r="98" spans="1:9" ht="25" customHeight="1" x14ac:dyDescent="0.2">
      <c r="A98" s="6">
        <v>16</v>
      </c>
      <c r="B98" s="6">
        <v>1700</v>
      </c>
      <c r="C98" s="6">
        <v>11041</v>
      </c>
      <c r="D98" s="9">
        <f>SUM(C98/B98)*100</f>
        <v>649.47058823529414</v>
      </c>
      <c r="E98" s="6" t="s">
        <v>19</v>
      </c>
      <c r="F98" s="6">
        <v>100</v>
      </c>
      <c r="G98" s="10">
        <f>C98/F98</f>
        <v>110.41</v>
      </c>
      <c r="H98" s="6" t="s">
        <v>31</v>
      </c>
      <c r="I98" s="6" t="s">
        <v>32</v>
      </c>
    </row>
    <row r="99" spans="1:9" ht="25" customHeight="1" x14ac:dyDescent="0.2">
      <c r="A99" s="6">
        <v>262</v>
      </c>
      <c r="B99" s="6">
        <v>1700</v>
      </c>
      <c r="C99" s="6">
        <v>5328</v>
      </c>
      <c r="D99" s="9">
        <f>SUM(C99/B99)*100</f>
        <v>313.41176470588238</v>
      </c>
      <c r="E99" s="6" t="s">
        <v>19</v>
      </c>
      <c r="F99" s="6">
        <v>107</v>
      </c>
      <c r="G99" s="10">
        <f>C99/F99</f>
        <v>49.794392523364486</v>
      </c>
      <c r="H99" s="6" t="s">
        <v>31</v>
      </c>
      <c r="I99" s="6" t="s">
        <v>32</v>
      </c>
    </row>
    <row r="100" spans="1:9" ht="25" customHeight="1" x14ac:dyDescent="0.2">
      <c r="A100" s="6">
        <v>398</v>
      </c>
      <c r="B100" s="6">
        <v>1700</v>
      </c>
      <c r="C100" s="6">
        <v>12202</v>
      </c>
      <c r="D100" s="9">
        <f>SUM(C100/B100)*100</f>
        <v>717.76470588235293</v>
      </c>
      <c r="E100" s="6" t="s">
        <v>19</v>
      </c>
      <c r="F100" s="6">
        <v>123</v>
      </c>
      <c r="G100" s="10">
        <f>C100/F100</f>
        <v>99.203252032520325</v>
      </c>
      <c r="H100" s="6" t="s">
        <v>39</v>
      </c>
      <c r="I100" s="6" t="s">
        <v>40</v>
      </c>
    </row>
    <row r="101" spans="1:9" ht="25" customHeight="1" x14ac:dyDescent="0.2">
      <c r="A101" s="6">
        <v>417</v>
      </c>
      <c r="B101" s="6">
        <v>1700</v>
      </c>
      <c r="C101" s="6">
        <v>943</v>
      </c>
      <c r="D101" s="9">
        <f>SUM(C101/B101)*100</f>
        <v>55.470588235294116</v>
      </c>
      <c r="E101" s="6" t="s">
        <v>20</v>
      </c>
      <c r="F101" s="6">
        <v>15</v>
      </c>
      <c r="G101" s="10">
        <f>C101/F101</f>
        <v>62.866666666666667</v>
      </c>
      <c r="H101" s="6" t="s">
        <v>31</v>
      </c>
      <c r="I101" s="6" t="s">
        <v>32</v>
      </c>
    </row>
    <row r="102" spans="1:9" ht="25" customHeight="1" x14ac:dyDescent="0.2">
      <c r="A102" s="6">
        <v>708</v>
      </c>
      <c r="B102" s="6">
        <v>1700</v>
      </c>
      <c r="C102" s="6">
        <v>12020</v>
      </c>
      <c r="D102" s="9">
        <f>SUM(C102/B102)*100</f>
        <v>707.05882352941171</v>
      </c>
      <c r="E102" s="6" t="s">
        <v>19</v>
      </c>
      <c r="F102" s="6">
        <v>137</v>
      </c>
      <c r="G102" s="10">
        <f>C102/F102</f>
        <v>87.737226277372258</v>
      </c>
      <c r="H102" s="6" t="s">
        <v>41</v>
      </c>
      <c r="I102" s="6" t="s">
        <v>42</v>
      </c>
    </row>
    <row r="103" spans="1:9" ht="25" customHeight="1" x14ac:dyDescent="0.2">
      <c r="A103" s="6">
        <v>894</v>
      </c>
      <c r="B103" s="6">
        <v>1700</v>
      </c>
      <c r="C103" s="6">
        <v>3208</v>
      </c>
      <c r="D103" s="9">
        <f>SUM(C103/B103)*100</f>
        <v>188.70588235294116</v>
      </c>
      <c r="E103" s="6" t="s">
        <v>19</v>
      </c>
      <c r="F103" s="6">
        <v>56</v>
      </c>
      <c r="G103" s="10">
        <f>C103/F103</f>
        <v>57.285714285714285</v>
      </c>
      <c r="H103" s="6" t="s">
        <v>33</v>
      </c>
      <c r="I103" s="6" t="s">
        <v>34</v>
      </c>
    </row>
    <row r="104" spans="1:9" ht="25" customHeight="1" x14ac:dyDescent="0.2">
      <c r="A104" s="6">
        <v>923</v>
      </c>
      <c r="B104" s="6">
        <v>1700</v>
      </c>
      <c r="C104" s="6">
        <v>4044</v>
      </c>
      <c r="D104" s="9">
        <f>SUM(C104/B104)*100</f>
        <v>237.88235294117646</v>
      </c>
      <c r="E104" s="6" t="s">
        <v>19</v>
      </c>
      <c r="F104" s="6">
        <v>40</v>
      </c>
      <c r="G104" s="10">
        <f>C104/F104</f>
        <v>101.1</v>
      </c>
      <c r="H104" s="6" t="s">
        <v>31</v>
      </c>
      <c r="I104" s="6" t="s">
        <v>32</v>
      </c>
    </row>
    <row r="105" spans="1:9" ht="25" customHeight="1" x14ac:dyDescent="0.2">
      <c r="A105" s="6">
        <v>966</v>
      </c>
      <c r="B105" s="6">
        <v>1700</v>
      </c>
      <c r="C105" s="6">
        <v>13468</v>
      </c>
      <c r="D105" s="9">
        <f>SUM(C105/B105)*100</f>
        <v>792.23529411764707</v>
      </c>
      <c r="E105" s="6" t="s">
        <v>19</v>
      </c>
      <c r="F105" s="6">
        <v>245</v>
      </c>
      <c r="G105" s="10">
        <f>C105/F105</f>
        <v>54.971428571428568</v>
      </c>
      <c r="H105" s="6" t="s">
        <v>31</v>
      </c>
      <c r="I105" s="6" t="s">
        <v>32</v>
      </c>
    </row>
    <row r="106" spans="1:9" ht="25" customHeight="1" x14ac:dyDescent="0.2">
      <c r="A106" s="6">
        <v>42</v>
      </c>
      <c r="B106" s="6">
        <v>1800</v>
      </c>
      <c r="C106" s="6">
        <v>7991</v>
      </c>
      <c r="D106" s="9">
        <f>SUM(C106/B106)*100</f>
        <v>443.94444444444446</v>
      </c>
      <c r="E106" s="6" t="s">
        <v>19</v>
      </c>
      <c r="F106" s="6">
        <v>222</v>
      </c>
      <c r="G106" s="10">
        <f>C106/F106</f>
        <v>35.995495495495497</v>
      </c>
      <c r="H106" s="6" t="s">
        <v>31</v>
      </c>
      <c r="I106" s="6" t="s">
        <v>32</v>
      </c>
    </row>
    <row r="107" spans="1:9" ht="25" customHeight="1" x14ac:dyDescent="0.2">
      <c r="A107" s="6">
        <v>137</v>
      </c>
      <c r="B107" s="6">
        <v>1800</v>
      </c>
      <c r="C107" s="6">
        <v>4712</v>
      </c>
      <c r="D107" s="9">
        <f>SUM(C107/B107)*100</f>
        <v>261.77777777777777</v>
      </c>
      <c r="E107" s="6" t="s">
        <v>19</v>
      </c>
      <c r="F107" s="6">
        <v>50</v>
      </c>
      <c r="G107" s="10">
        <f>C107/F107</f>
        <v>94.24</v>
      </c>
      <c r="H107" s="6" t="s">
        <v>31</v>
      </c>
      <c r="I107" s="6" t="s">
        <v>32</v>
      </c>
    </row>
    <row r="108" spans="1:9" ht="25" customHeight="1" x14ac:dyDescent="0.2">
      <c r="A108" s="6">
        <v>199</v>
      </c>
      <c r="B108" s="6">
        <v>1800</v>
      </c>
      <c r="C108" s="6">
        <v>968</v>
      </c>
      <c r="D108" s="9">
        <f>SUM(C108/B108)*100</f>
        <v>53.777777777777779</v>
      </c>
      <c r="E108" s="6" t="s">
        <v>20</v>
      </c>
      <c r="F108" s="6">
        <v>13</v>
      </c>
      <c r="G108" s="10">
        <f>C108/F108</f>
        <v>74.461538461538467</v>
      </c>
      <c r="H108" s="6" t="s">
        <v>31</v>
      </c>
      <c r="I108" s="6" t="s">
        <v>32</v>
      </c>
    </row>
    <row r="109" spans="1:9" ht="25" customHeight="1" x14ac:dyDescent="0.2">
      <c r="A109" s="6">
        <v>259</v>
      </c>
      <c r="B109" s="6">
        <v>1800</v>
      </c>
      <c r="C109" s="6">
        <v>10755</v>
      </c>
      <c r="D109" s="9">
        <f>SUM(C109/B109)*100</f>
        <v>597.5</v>
      </c>
      <c r="E109" s="6" t="s">
        <v>19</v>
      </c>
      <c r="F109" s="6">
        <v>138</v>
      </c>
      <c r="G109" s="10">
        <f>C109/F109</f>
        <v>77.934782608695656</v>
      </c>
      <c r="H109" s="6" t="s">
        <v>31</v>
      </c>
      <c r="I109" s="6" t="s">
        <v>32</v>
      </c>
    </row>
    <row r="110" spans="1:9" ht="25" customHeight="1" x14ac:dyDescent="0.2">
      <c r="A110" s="6">
        <v>291</v>
      </c>
      <c r="B110" s="6">
        <v>1800</v>
      </c>
      <c r="C110" s="6">
        <v>8219</v>
      </c>
      <c r="D110" s="9">
        <f>SUM(C110/B110)*100</f>
        <v>456.61111111111109</v>
      </c>
      <c r="E110" s="6" t="s">
        <v>19</v>
      </c>
      <c r="F110" s="6">
        <v>107</v>
      </c>
      <c r="G110" s="10">
        <f>C110/F110</f>
        <v>76.813084112149539</v>
      </c>
      <c r="H110" s="6" t="s">
        <v>31</v>
      </c>
      <c r="I110" s="6" t="s">
        <v>32</v>
      </c>
    </row>
    <row r="111" spans="1:9" ht="25" customHeight="1" x14ac:dyDescent="0.2">
      <c r="A111" s="6">
        <v>366</v>
      </c>
      <c r="B111" s="6">
        <v>1800</v>
      </c>
      <c r="C111" s="6">
        <v>10658</v>
      </c>
      <c r="D111" s="9">
        <f>SUM(C111/B111)*100</f>
        <v>592.11111111111109</v>
      </c>
      <c r="E111" s="6" t="s">
        <v>19</v>
      </c>
      <c r="F111" s="6">
        <v>101</v>
      </c>
      <c r="G111" s="10">
        <f>C111/F111</f>
        <v>105.52475247524752</v>
      </c>
      <c r="H111" s="6" t="s">
        <v>31</v>
      </c>
      <c r="I111" s="6" t="s">
        <v>32</v>
      </c>
    </row>
    <row r="112" spans="1:9" ht="25" customHeight="1" x14ac:dyDescent="0.2">
      <c r="A112" s="6">
        <v>426</v>
      </c>
      <c r="B112" s="6">
        <v>1800</v>
      </c>
      <c r="C112" s="6">
        <v>10313</v>
      </c>
      <c r="D112" s="9">
        <f>SUM(C112/B112)*100</f>
        <v>572.94444444444446</v>
      </c>
      <c r="E112" s="6" t="s">
        <v>19</v>
      </c>
      <c r="F112" s="6">
        <v>219</v>
      </c>
      <c r="G112" s="10">
        <f>C112/F112</f>
        <v>47.091324200913242</v>
      </c>
      <c r="H112" s="6" t="s">
        <v>31</v>
      </c>
      <c r="I112" s="6" t="s">
        <v>32</v>
      </c>
    </row>
    <row r="113" spans="1:9" ht="25" customHeight="1" x14ac:dyDescent="0.2">
      <c r="A113" s="6">
        <v>885</v>
      </c>
      <c r="B113" s="6">
        <v>1800</v>
      </c>
      <c r="C113" s="6">
        <v>2129</v>
      </c>
      <c r="D113" s="9">
        <f>SUM(C113/B113)*100</f>
        <v>118.27777777777777</v>
      </c>
      <c r="E113" s="6" t="s">
        <v>19</v>
      </c>
      <c r="F113" s="6">
        <v>52</v>
      </c>
      <c r="G113" s="10">
        <f>C113/F113</f>
        <v>40.942307692307693</v>
      </c>
      <c r="H113" s="6" t="s">
        <v>31</v>
      </c>
      <c r="I113" s="6" t="s">
        <v>32</v>
      </c>
    </row>
    <row r="114" spans="1:9" ht="25" customHeight="1" x14ac:dyDescent="0.2">
      <c r="A114" s="6">
        <v>909</v>
      </c>
      <c r="B114" s="6">
        <v>1800</v>
      </c>
      <c r="C114" s="6">
        <v>8621</v>
      </c>
      <c r="D114" s="9">
        <f>SUM(C114/B114)*100</f>
        <v>478.94444444444446</v>
      </c>
      <c r="E114" s="6" t="s">
        <v>19</v>
      </c>
      <c r="F114" s="6">
        <v>80</v>
      </c>
      <c r="G114" s="10">
        <f>C114/F114</f>
        <v>107.7625</v>
      </c>
      <c r="H114" s="6" t="s">
        <v>37</v>
      </c>
      <c r="I114" s="6" t="s">
        <v>38</v>
      </c>
    </row>
    <row r="115" spans="1:9" ht="25" customHeight="1" x14ac:dyDescent="0.2">
      <c r="A115" s="6">
        <v>912</v>
      </c>
      <c r="B115" s="6">
        <v>1800</v>
      </c>
      <c r="C115" s="6">
        <v>14310</v>
      </c>
      <c r="D115" s="9">
        <f>SUM(C115/B115)*100</f>
        <v>795</v>
      </c>
      <c r="E115" s="6" t="s">
        <v>19</v>
      </c>
      <c r="F115" s="6">
        <v>179</v>
      </c>
      <c r="G115" s="10">
        <f>C115/F115</f>
        <v>79.944134078212286</v>
      </c>
      <c r="H115" s="6" t="s">
        <v>31</v>
      </c>
      <c r="I115" s="6" t="s">
        <v>32</v>
      </c>
    </row>
    <row r="116" spans="1:9" ht="25" customHeight="1" x14ac:dyDescent="0.2">
      <c r="A116" s="6">
        <v>114</v>
      </c>
      <c r="B116" s="6">
        <v>1900</v>
      </c>
      <c r="C116" s="6">
        <v>13816</v>
      </c>
      <c r="D116" s="9">
        <f>SUM(C116/B116)*100</f>
        <v>727.15789473684208</v>
      </c>
      <c r="E116" s="6" t="s">
        <v>19</v>
      </c>
      <c r="F116" s="6">
        <v>126</v>
      </c>
      <c r="G116" s="10">
        <f>C116/F116</f>
        <v>109.65079365079364</v>
      </c>
      <c r="H116" s="6" t="s">
        <v>31</v>
      </c>
      <c r="I116" s="6" t="s">
        <v>32</v>
      </c>
    </row>
    <row r="117" spans="1:9" ht="25" customHeight="1" x14ac:dyDescent="0.2">
      <c r="A117" s="6">
        <v>628</v>
      </c>
      <c r="B117" s="6">
        <v>1900</v>
      </c>
      <c r="C117" s="6">
        <v>2884</v>
      </c>
      <c r="D117" s="9">
        <f>SUM(C117/B117)*100</f>
        <v>151.78947368421052</v>
      </c>
      <c r="E117" s="6" t="s">
        <v>19</v>
      </c>
      <c r="F117" s="6">
        <v>96</v>
      </c>
      <c r="G117" s="10">
        <f>C117/F117</f>
        <v>30.041666666666668</v>
      </c>
      <c r="H117" s="6" t="s">
        <v>31</v>
      </c>
      <c r="I117" s="6" t="s">
        <v>32</v>
      </c>
    </row>
    <row r="118" spans="1:9" ht="25" customHeight="1" x14ac:dyDescent="0.2">
      <c r="A118" s="6">
        <v>27</v>
      </c>
      <c r="B118" s="6">
        <v>2000</v>
      </c>
      <c r="C118" s="6">
        <v>1599</v>
      </c>
      <c r="D118" s="9">
        <f>SUM(C118/B118)*100</f>
        <v>79.95</v>
      </c>
      <c r="E118" s="6" t="s">
        <v>20</v>
      </c>
      <c r="F118" s="6">
        <v>15</v>
      </c>
      <c r="G118" s="10">
        <f>C118/F118</f>
        <v>106.6</v>
      </c>
      <c r="H118" s="6" t="s">
        <v>31</v>
      </c>
      <c r="I118" s="6" t="s">
        <v>32</v>
      </c>
    </row>
    <row r="119" spans="1:9" ht="25" customHeight="1" x14ac:dyDescent="0.2">
      <c r="A119" s="6">
        <v>62</v>
      </c>
      <c r="B119" s="6">
        <v>2000</v>
      </c>
      <c r="C119" s="6">
        <v>14452</v>
      </c>
      <c r="D119" s="9">
        <f>SUM(C119/B119)*100</f>
        <v>722.6</v>
      </c>
      <c r="E119" s="6" t="s">
        <v>19</v>
      </c>
      <c r="F119" s="6">
        <v>249</v>
      </c>
      <c r="G119" s="10">
        <f>C119/F119</f>
        <v>58.040160642570278</v>
      </c>
      <c r="H119" s="6" t="s">
        <v>31</v>
      </c>
      <c r="I119" s="6" t="s">
        <v>32</v>
      </c>
    </row>
    <row r="120" spans="1:9" ht="25" customHeight="1" x14ac:dyDescent="0.2">
      <c r="A120" s="6">
        <v>716</v>
      </c>
      <c r="B120" s="6">
        <v>2000</v>
      </c>
      <c r="C120" s="6">
        <v>10353</v>
      </c>
      <c r="D120" s="9">
        <f>SUM(C120/B120)*100</f>
        <v>517.65</v>
      </c>
      <c r="E120" s="6" t="s">
        <v>19</v>
      </c>
      <c r="F120" s="6">
        <v>157</v>
      </c>
      <c r="G120" s="10">
        <f>C120/F120</f>
        <v>65.942675159235662</v>
      </c>
      <c r="H120" s="6" t="s">
        <v>31</v>
      </c>
      <c r="I120" s="6" t="s">
        <v>32</v>
      </c>
    </row>
    <row r="121" spans="1:9" ht="25" customHeight="1" x14ac:dyDescent="0.2">
      <c r="A121" s="6">
        <v>744</v>
      </c>
      <c r="B121" s="6">
        <v>2000</v>
      </c>
      <c r="C121" s="6">
        <v>14240</v>
      </c>
      <c r="D121" s="9">
        <f>SUM(C121/B121)*100</f>
        <v>712</v>
      </c>
      <c r="E121" s="6" t="s">
        <v>19</v>
      </c>
      <c r="F121" s="6">
        <v>140</v>
      </c>
      <c r="G121" s="10">
        <f>C121/F121</f>
        <v>101.71428571428571</v>
      </c>
      <c r="H121" s="6" t="s">
        <v>31</v>
      </c>
      <c r="I121" s="6" t="s">
        <v>32</v>
      </c>
    </row>
    <row r="122" spans="1:9" ht="25" customHeight="1" x14ac:dyDescent="0.2">
      <c r="A122" s="6">
        <v>792</v>
      </c>
      <c r="B122" s="6">
        <v>2000</v>
      </c>
      <c r="C122" s="6">
        <v>680</v>
      </c>
      <c r="D122" s="9">
        <f>SUM(C122/B122)*100</f>
        <v>34</v>
      </c>
      <c r="E122" s="6" t="s">
        <v>20</v>
      </c>
      <c r="F122" s="6">
        <v>7</v>
      </c>
      <c r="G122" s="10">
        <f>C122/F122</f>
        <v>97.142857142857139</v>
      </c>
      <c r="H122" s="6" t="s">
        <v>31</v>
      </c>
      <c r="I122" s="6" t="s">
        <v>32</v>
      </c>
    </row>
    <row r="123" spans="1:9" ht="25" customHeight="1" x14ac:dyDescent="0.2">
      <c r="A123" s="6">
        <v>860</v>
      </c>
      <c r="B123" s="6">
        <v>2000</v>
      </c>
      <c r="C123" s="6">
        <v>5033</v>
      </c>
      <c r="D123" s="9">
        <f>SUM(C123/B123)*100</f>
        <v>251.65</v>
      </c>
      <c r="E123" s="6" t="s">
        <v>19</v>
      </c>
      <c r="F123" s="6">
        <v>65</v>
      </c>
      <c r="G123" s="10">
        <f>C123/F123</f>
        <v>77.430769230769229</v>
      </c>
      <c r="H123" s="6" t="s">
        <v>31</v>
      </c>
      <c r="I123" s="6" t="s">
        <v>32</v>
      </c>
    </row>
    <row r="124" spans="1:9" ht="25" customHeight="1" x14ac:dyDescent="0.2">
      <c r="A124" s="6">
        <v>158</v>
      </c>
      <c r="B124" s="6">
        <v>2100</v>
      </c>
      <c r="C124" s="6">
        <v>4640</v>
      </c>
      <c r="D124" s="9">
        <f>SUM(C124/B124)*100</f>
        <v>220.95238095238096</v>
      </c>
      <c r="E124" s="6" t="s">
        <v>19</v>
      </c>
      <c r="F124" s="6">
        <v>41</v>
      </c>
      <c r="G124" s="10">
        <f>C124/F124</f>
        <v>113.17073170731707</v>
      </c>
      <c r="H124" s="6" t="s">
        <v>31</v>
      </c>
      <c r="I124" s="6" t="s">
        <v>32</v>
      </c>
    </row>
    <row r="125" spans="1:9" ht="25" customHeight="1" x14ac:dyDescent="0.2">
      <c r="A125" s="6">
        <v>201</v>
      </c>
      <c r="B125" s="6">
        <v>2100</v>
      </c>
      <c r="C125" s="6">
        <v>14305</v>
      </c>
      <c r="D125" s="9">
        <f>SUM(C125/B125)*100</f>
        <v>681.19047619047615</v>
      </c>
      <c r="E125" s="6" t="s">
        <v>19</v>
      </c>
      <c r="F125" s="6">
        <v>157</v>
      </c>
      <c r="G125" s="10">
        <f>C125/F125</f>
        <v>91.114649681528661</v>
      </c>
      <c r="H125" s="6" t="s">
        <v>31</v>
      </c>
      <c r="I125" s="6" t="s">
        <v>32</v>
      </c>
    </row>
    <row r="126" spans="1:9" ht="25" customHeight="1" x14ac:dyDescent="0.2">
      <c r="A126" s="6">
        <v>304</v>
      </c>
      <c r="B126" s="6">
        <v>2100</v>
      </c>
      <c r="C126" s="6">
        <v>11469</v>
      </c>
      <c r="D126" s="9">
        <f>SUM(C126/B126)*100</f>
        <v>546.14285714285722</v>
      </c>
      <c r="E126" s="6" t="s">
        <v>19</v>
      </c>
      <c r="F126" s="6">
        <v>142</v>
      </c>
      <c r="G126" s="10">
        <f>C126/F126</f>
        <v>80.767605633802816</v>
      </c>
      <c r="H126" s="6" t="s">
        <v>31</v>
      </c>
      <c r="I126" s="6" t="s">
        <v>32</v>
      </c>
    </row>
    <row r="127" spans="1:9" ht="25" customHeight="1" x14ac:dyDescent="0.2">
      <c r="A127" s="6">
        <v>412</v>
      </c>
      <c r="B127" s="6">
        <v>2100</v>
      </c>
      <c r="C127" s="6">
        <v>14046</v>
      </c>
      <c r="D127" s="9">
        <f>SUM(C127/B127)*100</f>
        <v>668.85714285714289</v>
      </c>
      <c r="E127" s="6" t="s">
        <v>19</v>
      </c>
      <c r="F127" s="6">
        <v>134</v>
      </c>
      <c r="G127" s="10">
        <f>C127/F127</f>
        <v>104.82089552238806</v>
      </c>
      <c r="H127" s="6" t="s">
        <v>31</v>
      </c>
      <c r="I127" s="6" t="s">
        <v>32</v>
      </c>
    </row>
    <row r="128" spans="1:9" ht="25" customHeight="1" x14ac:dyDescent="0.2">
      <c r="A128" s="6">
        <v>445</v>
      </c>
      <c r="B128" s="6">
        <v>2100</v>
      </c>
      <c r="C128" s="6">
        <v>10739</v>
      </c>
      <c r="D128" s="9">
        <f>SUM(C128/B128)*100</f>
        <v>511.38095238095235</v>
      </c>
      <c r="E128" s="6" t="s">
        <v>19</v>
      </c>
      <c r="F128" s="6">
        <v>170</v>
      </c>
      <c r="G128" s="10">
        <f>C128/F128</f>
        <v>63.170588235294119</v>
      </c>
      <c r="H128" s="6" t="s">
        <v>31</v>
      </c>
      <c r="I128" s="6" t="s">
        <v>32</v>
      </c>
    </row>
    <row r="129" spans="1:9" ht="25" customHeight="1" x14ac:dyDescent="0.2">
      <c r="A129" s="6">
        <v>507</v>
      </c>
      <c r="B129" s="6">
        <v>2100</v>
      </c>
      <c r="C129" s="6">
        <v>837</v>
      </c>
      <c r="D129" s="9">
        <f>SUM(C129/B129)*100</f>
        <v>39.857142857142861</v>
      </c>
      <c r="E129" s="6" t="s">
        <v>20</v>
      </c>
      <c r="F129" s="6">
        <v>19</v>
      </c>
      <c r="G129" s="10">
        <f>C129/F129</f>
        <v>44.05263157894737</v>
      </c>
      <c r="H129" s="6" t="s">
        <v>31</v>
      </c>
      <c r="I129" s="6" t="s">
        <v>32</v>
      </c>
    </row>
    <row r="130" spans="1:9" ht="25" customHeight="1" x14ac:dyDescent="0.2">
      <c r="A130" s="6">
        <v>525</v>
      </c>
      <c r="B130" s="6">
        <v>2100</v>
      </c>
      <c r="C130" s="6">
        <v>1768</v>
      </c>
      <c r="D130" s="9">
        <f>SUM(C130/B130)*100</f>
        <v>84.19047619047619</v>
      </c>
      <c r="E130" s="6" t="s">
        <v>20</v>
      </c>
      <c r="F130" s="6">
        <v>63</v>
      </c>
      <c r="G130" s="10">
        <f>C130/F130</f>
        <v>28.063492063492063</v>
      </c>
      <c r="H130" s="6" t="s">
        <v>31</v>
      </c>
      <c r="I130" s="6" t="s">
        <v>32</v>
      </c>
    </row>
    <row r="131" spans="1:9" ht="25" customHeight="1" x14ac:dyDescent="0.2">
      <c r="A131" s="6">
        <v>791</v>
      </c>
      <c r="B131" s="6">
        <v>2100</v>
      </c>
      <c r="C131" s="6">
        <v>540</v>
      </c>
      <c r="D131" s="9">
        <f>SUM(C131/B131)*100</f>
        <v>25.714285714285712</v>
      </c>
      <c r="E131" s="6" t="s">
        <v>20</v>
      </c>
      <c r="F131" s="6">
        <v>6</v>
      </c>
      <c r="G131" s="10">
        <f>C131/F131</f>
        <v>90</v>
      </c>
      <c r="H131" s="6" t="s">
        <v>31</v>
      </c>
      <c r="I131" s="6" t="s">
        <v>32</v>
      </c>
    </row>
    <row r="132" spans="1:9" ht="25" customHeight="1" x14ac:dyDescent="0.2">
      <c r="A132" s="6">
        <v>313</v>
      </c>
      <c r="B132" s="6">
        <v>2200</v>
      </c>
      <c r="C132" s="6">
        <v>8697</v>
      </c>
      <c r="D132" s="9">
        <f>SUM(C132/B132)*100</f>
        <v>395.31818181818181</v>
      </c>
      <c r="E132" s="6" t="s">
        <v>19</v>
      </c>
      <c r="F132" s="6">
        <v>223</v>
      </c>
      <c r="G132" s="10">
        <f>C132/F132</f>
        <v>39</v>
      </c>
      <c r="H132" s="6" t="s">
        <v>31</v>
      </c>
      <c r="I132" s="6" t="s">
        <v>32</v>
      </c>
    </row>
    <row r="133" spans="1:9" ht="25" customHeight="1" x14ac:dyDescent="0.2">
      <c r="A133" s="6">
        <v>761</v>
      </c>
      <c r="B133" s="6">
        <v>2200</v>
      </c>
      <c r="C133" s="6">
        <v>14420</v>
      </c>
      <c r="D133" s="9">
        <f>SUM(C133/B133)*100</f>
        <v>655.4545454545455</v>
      </c>
      <c r="E133" s="6" t="s">
        <v>19</v>
      </c>
      <c r="F133" s="6">
        <v>166</v>
      </c>
      <c r="G133" s="10">
        <f>C133/F133</f>
        <v>86.867469879518069</v>
      </c>
      <c r="H133" s="6" t="s">
        <v>31</v>
      </c>
      <c r="I133" s="6" t="s">
        <v>32</v>
      </c>
    </row>
    <row r="134" spans="1:9" ht="25" customHeight="1" x14ac:dyDescent="0.2">
      <c r="A134" s="6">
        <v>965</v>
      </c>
      <c r="B134" s="6">
        <v>2200</v>
      </c>
      <c r="C134" s="6">
        <v>8501</v>
      </c>
      <c r="D134" s="9">
        <f>SUM(C134/B134)*100</f>
        <v>386.40909090909093</v>
      </c>
      <c r="E134" s="6" t="s">
        <v>19</v>
      </c>
      <c r="F134" s="6">
        <v>207</v>
      </c>
      <c r="G134" s="10">
        <f>C134/F134</f>
        <v>41.067632850241544</v>
      </c>
      <c r="H134" s="6" t="s">
        <v>33</v>
      </c>
      <c r="I134" s="6" t="s">
        <v>34</v>
      </c>
    </row>
    <row r="135" spans="1:9" ht="25" customHeight="1" x14ac:dyDescent="0.2">
      <c r="A135" s="6">
        <v>243</v>
      </c>
      <c r="B135" s="6">
        <v>2300</v>
      </c>
      <c r="C135" s="6">
        <v>10240</v>
      </c>
      <c r="D135" s="9">
        <f>SUM(C135/B135)*100</f>
        <v>445.21739130434781</v>
      </c>
      <c r="E135" s="6" t="s">
        <v>19</v>
      </c>
      <c r="F135" s="6">
        <v>238</v>
      </c>
      <c r="G135" s="10">
        <f>C135/F135</f>
        <v>43.025210084033617</v>
      </c>
      <c r="H135" s="6" t="s">
        <v>31</v>
      </c>
      <c r="I135" s="6" t="s">
        <v>32</v>
      </c>
    </row>
    <row r="136" spans="1:9" ht="25" customHeight="1" x14ac:dyDescent="0.2">
      <c r="A136" s="6">
        <v>357</v>
      </c>
      <c r="B136" s="6">
        <v>2300</v>
      </c>
      <c r="C136" s="6">
        <v>4253</v>
      </c>
      <c r="D136" s="9">
        <f>SUM(C136/B136)*100</f>
        <v>184.91304347826087</v>
      </c>
      <c r="E136" s="6" t="s">
        <v>19</v>
      </c>
      <c r="F136" s="6">
        <v>41</v>
      </c>
      <c r="G136" s="10">
        <f>C136/F136</f>
        <v>103.73170731707317</v>
      </c>
      <c r="H136" s="6" t="s">
        <v>31</v>
      </c>
      <c r="I136" s="6" t="s">
        <v>32</v>
      </c>
    </row>
    <row r="137" spans="1:9" ht="25" customHeight="1" x14ac:dyDescent="0.2">
      <c r="A137" s="6">
        <v>683</v>
      </c>
      <c r="B137" s="6">
        <v>2300</v>
      </c>
      <c r="C137" s="6">
        <v>8244</v>
      </c>
      <c r="D137" s="9">
        <f>SUM(C137/B137)*100</f>
        <v>358.43478260869563</v>
      </c>
      <c r="E137" s="6" t="s">
        <v>19</v>
      </c>
      <c r="F137" s="6">
        <v>147</v>
      </c>
      <c r="G137" s="10">
        <f>C137/F137</f>
        <v>56.081632653061227</v>
      </c>
      <c r="H137" s="6" t="s">
        <v>31</v>
      </c>
      <c r="I137" s="6" t="s">
        <v>32</v>
      </c>
    </row>
    <row r="138" spans="1:9" ht="25" customHeight="1" x14ac:dyDescent="0.2">
      <c r="A138" s="6">
        <v>801</v>
      </c>
      <c r="B138" s="6">
        <v>2300</v>
      </c>
      <c r="C138" s="6">
        <v>4667</v>
      </c>
      <c r="D138" s="9">
        <f>SUM(C138/B138)*100</f>
        <v>202.9130434782609</v>
      </c>
      <c r="E138" s="6" t="s">
        <v>19</v>
      </c>
      <c r="F138" s="6">
        <v>106</v>
      </c>
      <c r="G138" s="10">
        <f>C138/F138</f>
        <v>44.028301886792455</v>
      </c>
      <c r="H138" s="6" t="s">
        <v>31</v>
      </c>
      <c r="I138" s="6" t="s">
        <v>32</v>
      </c>
    </row>
    <row r="139" spans="1:9" ht="25" customHeight="1" x14ac:dyDescent="0.2">
      <c r="A139" s="6">
        <v>816</v>
      </c>
      <c r="B139" s="6">
        <v>2300</v>
      </c>
      <c r="C139" s="6">
        <v>14150</v>
      </c>
      <c r="D139" s="9">
        <f>SUM(C139/B139)*100</f>
        <v>615.21739130434787</v>
      </c>
      <c r="E139" s="6" t="s">
        <v>19</v>
      </c>
      <c r="F139" s="6">
        <v>133</v>
      </c>
      <c r="G139" s="10">
        <f>C139/F139</f>
        <v>106.39097744360902</v>
      </c>
      <c r="H139" s="6" t="s">
        <v>31</v>
      </c>
      <c r="I139" s="6" t="s">
        <v>32</v>
      </c>
    </row>
    <row r="140" spans="1:9" ht="25" customHeight="1" x14ac:dyDescent="0.2">
      <c r="A140" s="6">
        <v>827</v>
      </c>
      <c r="B140" s="6">
        <v>2300</v>
      </c>
      <c r="C140" s="6">
        <v>6134</v>
      </c>
      <c r="D140" s="9">
        <f>SUM(C140/B140)*100</f>
        <v>266.69565217391306</v>
      </c>
      <c r="E140" s="6" t="s">
        <v>19</v>
      </c>
      <c r="F140" s="6">
        <v>82</v>
      </c>
      <c r="G140" s="10">
        <f>C140/F140</f>
        <v>74.804878048780495</v>
      </c>
      <c r="H140" s="6" t="s">
        <v>35</v>
      </c>
      <c r="I140" s="6" t="s">
        <v>36</v>
      </c>
    </row>
    <row r="141" spans="1:9" ht="25" customHeight="1" x14ac:dyDescent="0.2">
      <c r="A141" s="6">
        <v>932</v>
      </c>
      <c r="B141" s="6">
        <v>2300</v>
      </c>
      <c r="C141" s="6">
        <v>4883</v>
      </c>
      <c r="D141" s="9">
        <f>SUM(C141/B141)*100</f>
        <v>212.30434782608697</v>
      </c>
      <c r="E141" s="6" t="s">
        <v>19</v>
      </c>
      <c r="F141" s="6">
        <v>144</v>
      </c>
      <c r="G141" s="10">
        <f>C141/F141</f>
        <v>33.909722222222221</v>
      </c>
      <c r="H141" s="6" t="s">
        <v>31</v>
      </c>
      <c r="I141" s="6" t="s">
        <v>32</v>
      </c>
    </row>
    <row r="142" spans="1:9" ht="25" customHeight="1" x14ac:dyDescent="0.2">
      <c r="A142" s="6">
        <v>230</v>
      </c>
      <c r="B142" s="6">
        <v>2400</v>
      </c>
      <c r="C142" s="6">
        <v>10084</v>
      </c>
      <c r="D142" s="9">
        <f>SUM(C142/B142)*100</f>
        <v>420.16666666666669</v>
      </c>
      <c r="E142" s="6" t="s">
        <v>19</v>
      </c>
      <c r="F142" s="6">
        <v>101</v>
      </c>
      <c r="G142" s="10">
        <f>C142/F142</f>
        <v>99.841584158415841</v>
      </c>
      <c r="H142" s="6" t="s">
        <v>31</v>
      </c>
      <c r="I142" s="6" t="s">
        <v>32</v>
      </c>
    </row>
    <row r="143" spans="1:9" ht="25" customHeight="1" x14ac:dyDescent="0.2">
      <c r="A143" s="6">
        <v>238</v>
      </c>
      <c r="B143" s="6">
        <v>2400</v>
      </c>
      <c r="C143" s="6">
        <v>10138</v>
      </c>
      <c r="D143" s="9">
        <f>SUM(C143/B143)*100</f>
        <v>422.41666666666669</v>
      </c>
      <c r="E143" s="6" t="s">
        <v>19</v>
      </c>
      <c r="F143" s="6">
        <v>97</v>
      </c>
      <c r="G143" s="10">
        <f>C143/F143</f>
        <v>104.51546391752578</v>
      </c>
      <c r="H143" s="6" t="s">
        <v>43</v>
      </c>
      <c r="I143" s="6" t="s">
        <v>44</v>
      </c>
    </row>
    <row r="144" spans="1:9" ht="25" customHeight="1" x14ac:dyDescent="0.2">
      <c r="A144" s="6">
        <v>274</v>
      </c>
      <c r="B144" s="6">
        <v>2400</v>
      </c>
      <c r="C144" s="6">
        <v>773</v>
      </c>
      <c r="D144" s="9">
        <f>SUM(C144/B144)*100</f>
        <v>32.208333333333336</v>
      </c>
      <c r="E144" s="6" t="s">
        <v>20</v>
      </c>
      <c r="F144" s="6">
        <v>15</v>
      </c>
      <c r="G144" s="10">
        <f>C144/F144</f>
        <v>51.533333333333331</v>
      </c>
      <c r="H144" s="6" t="s">
        <v>31</v>
      </c>
      <c r="I144" s="6" t="s">
        <v>32</v>
      </c>
    </row>
    <row r="145" spans="1:9" ht="25" customHeight="1" x14ac:dyDescent="0.2">
      <c r="A145" s="6">
        <v>390</v>
      </c>
      <c r="B145" s="6">
        <v>2400</v>
      </c>
      <c r="C145" s="6">
        <v>4477</v>
      </c>
      <c r="D145" s="9">
        <f>SUM(C145/B145)*100</f>
        <v>186.54166666666669</v>
      </c>
      <c r="E145" s="6" t="s">
        <v>19</v>
      </c>
      <c r="F145" s="6">
        <v>50</v>
      </c>
      <c r="G145" s="10">
        <f>C145/F145</f>
        <v>89.54</v>
      </c>
      <c r="H145" s="6" t="s">
        <v>31</v>
      </c>
      <c r="I145" s="6" t="s">
        <v>32</v>
      </c>
    </row>
    <row r="146" spans="1:9" ht="25" customHeight="1" x14ac:dyDescent="0.2">
      <c r="A146" s="6">
        <v>460</v>
      </c>
      <c r="B146" s="6">
        <v>2400</v>
      </c>
      <c r="C146" s="6">
        <v>4119</v>
      </c>
      <c r="D146" s="9">
        <f>SUM(C146/B146)*100</f>
        <v>171.625</v>
      </c>
      <c r="E146" s="6" t="s">
        <v>19</v>
      </c>
      <c r="F146" s="6">
        <v>50</v>
      </c>
      <c r="G146" s="10">
        <f>C146/F146</f>
        <v>82.38</v>
      </c>
      <c r="H146" s="6" t="s">
        <v>31</v>
      </c>
      <c r="I146" s="6" t="s">
        <v>32</v>
      </c>
    </row>
    <row r="147" spans="1:9" ht="25" customHeight="1" x14ac:dyDescent="0.2">
      <c r="A147" s="6">
        <v>479</v>
      </c>
      <c r="B147" s="6">
        <v>2400</v>
      </c>
      <c r="C147" s="6">
        <v>12310</v>
      </c>
      <c r="D147" s="9">
        <f>SUM(C147/B147)*100</f>
        <v>512.91666666666663</v>
      </c>
      <c r="E147" s="6" t="s">
        <v>19</v>
      </c>
      <c r="F147" s="6">
        <v>173</v>
      </c>
      <c r="G147" s="10">
        <f>C147/F147</f>
        <v>71.156069364161851</v>
      </c>
      <c r="H147" s="6" t="s">
        <v>33</v>
      </c>
      <c r="I147" s="6" t="s">
        <v>34</v>
      </c>
    </row>
    <row r="148" spans="1:9" ht="25" customHeight="1" x14ac:dyDescent="0.2">
      <c r="A148" s="6">
        <v>490</v>
      </c>
      <c r="B148" s="6">
        <v>2400</v>
      </c>
      <c r="C148" s="6">
        <v>4596</v>
      </c>
      <c r="D148" s="9">
        <f>SUM(C148/B148)*100</f>
        <v>191.5</v>
      </c>
      <c r="E148" s="6" t="s">
        <v>19</v>
      </c>
      <c r="F148" s="6">
        <v>144</v>
      </c>
      <c r="G148" s="10">
        <f>C148/F148</f>
        <v>31.916666666666668</v>
      </c>
      <c r="H148" s="6" t="s">
        <v>31</v>
      </c>
      <c r="I148" s="6" t="s">
        <v>32</v>
      </c>
    </row>
    <row r="149" spans="1:9" ht="25" customHeight="1" x14ac:dyDescent="0.2">
      <c r="A149" s="6">
        <v>856</v>
      </c>
      <c r="B149" s="6">
        <v>2400</v>
      </c>
      <c r="C149" s="6">
        <v>8558</v>
      </c>
      <c r="D149" s="9">
        <f>SUM(C149/B149)*100</f>
        <v>356.58333333333331</v>
      </c>
      <c r="E149" s="6" t="s">
        <v>19</v>
      </c>
      <c r="F149" s="6">
        <v>158</v>
      </c>
      <c r="G149" s="10">
        <f>C149/F149</f>
        <v>54.164556962025316</v>
      </c>
      <c r="H149" s="6" t="s">
        <v>31</v>
      </c>
      <c r="I149" s="6" t="s">
        <v>32</v>
      </c>
    </row>
    <row r="150" spans="1:9" ht="25" customHeight="1" x14ac:dyDescent="0.2">
      <c r="A150" s="6">
        <v>968</v>
      </c>
      <c r="B150" s="6">
        <v>2400</v>
      </c>
      <c r="C150" s="6">
        <v>8117</v>
      </c>
      <c r="D150" s="9">
        <f>SUM(C150/B150)*100</f>
        <v>338.20833333333337</v>
      </c>
      <c r="E150" s="6" t="s">
        <v>19</v>
      </c>
      <c r="F150" s="6">
        <v>114</v>
      </c>
      <c r="G150" s="10">
        <f>C150/F150</f>
        <v>71.201754385964918</v>
      </c>
      <c r="H150" s="6" t="s">
        <v>31</v>
      </c>
      <c r="I150" s="6" t="s">
        <v>32</v>
      </c>
    </row>
    <row r="151" spans="1:9" ht="25" customHeight="1" x14ac:dyDescent="0.2">
      <c r="A151" s="6">
        <v>989</v>
      </c>
      <c r="B151" s="6">
        <v>2400</v>
      </c>
      <c r="C151" s="6">
        <v>11990</v>
      </c>
      <c r="D151" s="9">
        <f>SUM(C151/B151)*100</f>
        <v>499.58333333333337</v>
      </c>
      <c r="E151" s="6" t="s">
        <v>19</v>
      </c>
      <c r="F151" s="6">
        <v>226</v>
      </c>
      <c r="G151" s="10">
        <f>C151/F151</f>
        <v>53.053097345132741</v>
      </c>
      <c r="H151" s="6" t="s">
        <v>31</v>
      </c>
      <c r="I151" s="6" t="s">
        <v>32</v>
      </c>
    </row>
    <row r="152" spans="1:9" ht="25" customHeight="1" x14ac:dyDescent="0.2">
      <c r="A152" s="6">
        <v>280</v>
      </c>
      <c r="B152" s="6">
        <v>2500</v>
      </c>
      <c r="C152" s="6">
        <v>14536</v>
      </c>
      <c r="D152" s="9">
        <f>SUM(C152/B152)*100</f>
        <v>581.44000000000005</v>
      </c>
      <c r="E152" s="6" t="s">
        <v>19</v>
      </c>
      <c r="F152" s="6">
        <v>393</v>
      </c>
      <c r="G152" s="10">
        <f>C152/F152</f>
        <v>36.987277353689571</v>
      </c>
      <c r="H152" s="6" t="s">
        <v>31</v>
      </c>
      <c r="I152" s="6" t="s">
        <v>32</v>
      </c>
    </row>
    <row r="153" spans="1:9" ht="25" customHeight="1" x14ac:dyDescent="0.2">
      <c r="A153" s="6">
        <v>380</v>
      </c>
      <c r="B153" s="6">
        <v>2500</v>
      </c>
      <c r="C153" s="6">
        <v>4008</v>
      </c>
      <c r="D153" s="9">
        <f>SUM(C153/B153)*100</f>
        <v>160.32</v>
      </c>
      <c r="E153" s="6" t="s">
        <v>19</v>
      </c>
      <c r="F153" s="6">
        <v>84</v>
      </c>
      <c r="G153" s="10">
        <f>C153/F153</f>
        <v>47.714285714285715</v>
      </c>
      <c r="H153" s="6" t="s">
        <v>31</v>
      </c>
      <c r="I153" s="6" t="s">
        <v>32</v>
      </c>
    </row>
    <row r="154" spans="1:9" ht="25" customHeight="1" x14ac:dyDescent="0.2">
      <c r="A154" s="6">
        <v>494</v>
      </c>
      <c r="B154" s="6">
        <v>2500</v>
      </c>
      <c r="C154" s="6">
        <v>13684</v>
      </c>
      <c r="D154" s="9">
        <f>SUM(C154/B154)*100</f>
        <v>547.36</v>
      </c>
      <c r="E154" s="6" t="s">
        <v>19</v>
      </c>
      <c r="F154" s="6">
        <v>268</v>
      </c>
      <c r="G154" s="10">
        <f>C154/F154</f>
        <v>51.059701492537314</v>
      </c>
      <c r="H154" s="6" t="s">
        <v>31</v>
      </c>
      <c r="I154" s="6" t="s">
        <v>32</v>
      </c>
    </row>
    <row r="155" spans="1:9" ht="25" customHeight="1" x14ac:dyDescent="0.2">
      <c r="A155" s="6">
        <v>124</v>
      </c>
      <c r="B155" s="6">
        <v>2600</v>
      </c>
      <c r="C155" s="6">
        <v>9562</v>
      </c>
      <c r="D155" s="9">
        <f>SUM(C155/B155)*100</f>
        <v>367.76923076923077</v>
      </c>
      <c r="E155" s="6" t="s">
        <v>19</v>
      </c>
      <c r="F155" s="6">
        <v>94</v>
      </c>
      <c r="G155" s="10">
        <f>C155/F155</f>
        <v>101.72340425531915</v>
      </c>
      <c r="H155" s="6" t="s">
        <v>39</v>
      </c>
      <c r="I155" s="6" t="s">
        <v>40</v>
      </c>
    </row>
    <row r="156" spans="1:9" ht="25" customHeight="1" x14ac:dyDescent="0.2">
      <c r="A156" s="6">
        <v>167</v>
      </c>
      <c r="B156" s="6">
        <v>2600</v>
      </c>
      <c r="C156" s="6">
        <v>10804</v>
      </c>
      <c r="D156" s="9">
        <f>SUM(C156/B156)*100</f>
        <v>415.53846153846149</v>
      </c>
      <c r="E156" s="6" t="s">
        <v>19</v>
      </c>
      <c r="F156" s="6">
        <v>146</v>
      </c>
      <c r="G156" s="10">
        <f>C156/F156</f>
        <v>74</v>
      </c>
      <c r="H156" s="6" t="s">
        <v>35</v>
      </c>
      <c r="I156" s="6" t="s">
        <v>36</v>
      </c>
    </row>
    <row r="157" spans="1:9" ht="25" customHeight="1" x14ac:dyDescent="0.2">
      <c r="A157" s="6">
        <v>327</v>
      </c>
      <c r="B157" s="6">
        <v>2600</v>
      </c>
      <c r="C157" s="6">
        <v>1002</v>
      </c>
      <c r="D157" s="9">
        <f>SUM(C157/B157)*100</f>
        <v>38.53846153846154</v>
      </c>
      <c r="E157" s="6" t="s">
        <v>20</v>
      </c>
      <c r="F157" s="6">
        <v>33</v>
      </c>
      <c r="G157" s="10">
        <f>C157/F157</f>
        <v>30.363636363636363</v>
      </c>
      <c r="H157" s="6" t="s">
        <v>31</v>
      </c>
      <c r="I157" s="6" t="s">
        <v>32</v>
      </c>
    </row>
    <row r="158" spans="1:9" ht="25" customHeight="1" x14ac:dyDescent="0.2">
      <c r="A158" s="6">
        <v>535</v>
      </c>
      <c r="B158" s="6">
        <v>2600</v>
      </c>
      <c r="C158" s="6">
        <v>12533</v>
      </c>
      <c r="D158" s="9">
        <f>SUM(C158/B158)*100</f>
        <v>482.03846153846149</v>
      </c>
      <c r="E158" s="6" t="s">
        <v>19</v>
      </c>
      <c r="F158" s="6">
        <v>202</v>
      </c>
      <c r="G158" s="10">
        <f>C158/F158</f>
        <v>62.044554455445542</v>
      </c>
      <c r="H158" s="6" t="s">
        <v>39</v>
      </c>
      <c r="I158" s="6" t="s">
        <v>40</v>
      </c>
    </row>
    <row r="159" spans="1:9" ht="25" customHeight="1" x14ac:dyDescent="0.2">
      <c r="A159" s="6">
        <v>804</v>
      </c>
      <c r="B159" s="6">
        <v>2600</v>
      </c>
      <c r="C159" s="6">
        <v>6987</v>
      </c>
      <c r="D159" s="9">
        <f>SUM(C159/B159)*100</f>
        <v>268.73076923076923</v>
      </c>
      <c r="E159" s="6" t="s">
        <v>19</v>
      </c>
      <c r="F159" s="6">
        <v>218</v>
      </c>
      <c r="G159" s="10">
        <f>C159/F159</f>
        <v>32.050458715596328</v>
      </c>
      <c r="H159" s="6" t="s">
        <v>31</v>
      </c>
      <c r="I159" s="6" t="s">
        <v>32</v>
      </c>
    </row>
    <row r="160" spans="1:9" ht="25" customHeight="1" x14ac:dyDescent="0.2">
      <c r="A160" s="6">
        <v>58</v>
      </c>
      <c r="B160" s="6">
        <v>2700</v>
      </c>
      <c r="C160" s="6">
        <v>6132</v>
      </c>
      <c r="D160" s="9">
        <f>SUM(C160/B160)*100</f>
        <v>227.11111111111114</v>
      </c>
      <c r="E160" s="6" t="s">
        <v>19</v>
      </c>
      <c r="F160" s="6">
        <v>211</v>
      </c>
      <c r="G160" s="10">
        <f>C160/F160</f>
        <v>29.061611374407583</v>
      </c>
      <c r="H160" s="6" t="s">
        <v>31</v>
      </c>
      <c r="I160" s="6" t="s">
        <v>32</v>
      </c>
    </row>
    <row r="161" spans="1:9" ht="25" customHeight="1" x14ac:dyDescent="0.2">
      <c r="A161" s="6">
        <v>278</v>
      </c>
      <c r="B161" s="6">
        <v>2700</v>
      </c>
      <c r="C161" s="6">
        <v>8799</v>
      </c>
      <c r="D161" s="9">
        <f>SUM(C161/B161)*100</f>
        <v>325.88888888888891</v>
      </c>
      <c r="E161" s="6" t="s">
        <v>19</v>
      </c>
      <c r="F161" s="6">
        <v>91</v>
      </c>
      <c r="G161" s="10">
        <f>C161/F161</f>
        <v>96.692307692307693</v>
      </c>
      <c r="H161" s="6" t="s">
        <v>31</v>
      </c>
      <c r="I161" s="6" t="s">
        <v>32</v>
      </c>
    </row>
    <row r="162" spans="1:9" ht="25" customHeight="1" x14ac:dyDescent="0.2">
      <c r="A162" s="6">
        <v>375</v>
      </c>
      <c r="B162" s="6">
        <v>2700</v>
      </c>
      <c r="C162" s="6">
        <v>1479</v>
      </c>
      <c r="D162" s="9">
        <f>SUM(C162/B162)*100</f>
        <v>54.777777777777779</v>
      </c>
      <c r="E162" s="6" t="s">
        <v>20</v>
      </c>
      <c r="F162" s="6">
        <v>25</v>
      </c>
      <c r="G162" s="10">
        <f>C162/F162</f>
        <v>59.16</v>
      </c>
      <c r="H162" s="6" t="s">
        <v>31</v>
      </c>
      <c r="I162" s="6" t="s">
        <v>32</v>
      </c>
    </row>
    <row r="163" spans="1:9" ht="25" customHeight="1" x14ac:dyDescent="0.2">
      <c r="A163" s="6">
        <v>425</v>
      </c>
      <c r="B163" s="6">
        <v>2700</v>
      </c>
      <c r="C163" s="6">
        <v>7767</v>
      </c>
      <c r="D163" s="9">
        <f>SUM(C163/B163)*100</f>
        <v>287.66666666666663</v>
      </c>
      <c r="E163" s="6" t="s">
        <v>19</v>
      </c>
      <c r="F163" s="6">
        <v>92</v>
      </c>
      <c r="G163" s="10">
        <f>C163/F163</f>
        <v>84.423913043478265</v>
      </c>
      <c r="H163" s="6" t="s">
        <v>31</v>
      </c>
      <c r="I163" s="6" t="s">
        <v>32</v>
      </c>
    </row>
    <row r="164" spans="1:9" ht="25" customHeight="1" x14ac:dyDescent="0.2">
      <c r="A164" s="6">
        <v>574</v>
      </c>
      <c r="B164" s="6">
        <v>2700</v>
      </c>
      <c r="C164" s="6">
        <v>9967</v>
      </c>
      <c r="D164" s="9">
        <f>SUM(C164/B164)*100</f>
        <v>369.14814814814815</v>
      </c>
      <c r="E164" s="6" t="s">
        <v>19</v>
      </c>
      <c r="F164" s="6">
        <v>144</v>
      </c>
      <c r="G164" s="10">
        <f>C164/F164</f>
        <v>69.215277777777771</v>
      </c>
      <c r="H164" s="6" t="s">
        <v>31</v>
      </c>
      <c r="I164" s="6" t="s">
        <v>32</v>
      </c>
    </row>
    <row r="165" spans="1:9" ht="25" customHeight="1" x14ac:dyDescent="0.2">
      <c r="A165" s="6">
        <v>878</v>
      </c>
      <c r="B165" s="6">
        <v>2700</v>
      </c>
      <c r="C165" s="6">
        <v>1012</v>
      </c>
      <c r="D165" s="9">
        <f>SUM(C165/B165)*100</f>
        <v>37.481481481481481</v>
      </c>
      <c r="E165" s="6" t="s">
        <v>20</v>
      </c>
      <c r="F165" s="6">
        <v>12</v>
      </c>
      <c r="G165" s="10">
        <f>C165/F165</f>
        <v>84.333333333333329</v>
      </c>
      <c r="H165" s="6" t="s">
        <v>39</v>
      </c>
      <c r="I165" s="6" t="s">
        <v>40</v>
      </c>
    </row>
    <row r="166" spans="1:9" ht="25" customHeight="1" x14ac:dyDescent="0.2">
      <c r="A166" s="6">
        <v>64</v>
      </c>
      <c r="B166" s="6">
        <v>2800</v>
      </c>
      <c r="C166" s="6">
        <v>2734</v>
      </c>
      <c r="D166" s="9">
        <f>SUM(C166/B166)*100</f>
        <v>97.642857142857139</v>
      </c>
      <c r="E166" s="6" t="s">
        <v>20</v>
      </c>
      <c r="F166" s="6">
        <v>38</v>
      </c>
      <c r="G166" s="10">
        <f>C166/F166</f>
        <v>71.94736842105263</v>
      </c>
      <c r="H166" s="6" t="s">
        <v>31</v>
      </c>
      <c r="I166" s="6" t="s">
        <v>32</v>
      </c>
    </row>
    <row r="167" spans="1:9" ht="25" customHeight="1" x14ac:dyDescent="0.2">
      <c r="A167" s="6">
        <v>305</v>
      </c>
      <c r="B167" s="6">
        <v>2800</v>
      </c>
      <c r="C167" s="6">
        <v>8014</v>
      </c>
      <c r="D167" s="9">
        <f>SUM(C167/B167)*100</f>
        <v>286.21428571428572</v>
      </c>
      <c r="E167" s="6" t="s">
        <v>19</v>
      </c>
      <c r="F167" s="6">
        <v>85</v>
      </c>
      <c r="G167" s="10">
        <f>C167/F167</f>
        <v>94.28235294117647</v>
      </c>
      <c r="H167" s="6" t="s">
        <v>31</v>
      </c>
      <c r="I167" s="6" t="s">
        <v>32</v>
      </c>
    </row>
    <row r="168" spans="1:9" ht="25" customHeight="1" x14ac:dyDescent="0.2">
      <c r="A168" s="6">
        <v>352</v>
      </c>
      <c r="B168" s="6">
        <v>2800</v>
      </c>
      <c r="C168" s="6">
        <v>977</v>
      </c>
      <c r="D168" s="9">
        <f>SUM(C168/B168)*100</f>
        <v>34.892857142857139</v>
      </c>
      <c r="E168" s="6" t="s">
        <v>20</v>
      </c>
      <c r="F168" s="6">
        <v>33</v>
      </c>
      <c r="G168" s="10">
        <f>C168/F168</f>
        <v>29.606060606060606</v>
      </c>
      <c r="H168" s="6" t="s">
        <v>37</v>
      </c>
      <c r="I168" s="6" t="s">
        <v>38</v>
      </c>
    </row>
    <row r="169" spans="1:9" ht="25" customHeight="1" x14ac:dyDescent="0.2">
      <c r="A169" s="6">
        <v>544</v>
      </c>
      <c r="B169" s="6">
        <v>2800</v>
      </c>
      <c r="C169" s="6">
        <v>7742</v>
      </c>
      <c r="D169" s="9">
        <f>SUM(C169/B169)*100</f>
        <v>276.5</v>
      </c>
      <c r="E169" s="6" t="s">
        <v>19</v>
      </c>
      <c r="F169" s="6">
        <v>84</v>
      </c>
      <c r="G169" s="10">
        <f>C169/F169</f>
        <v>92.166666666666671</v>
      </c>
      <c r="H169" s="6" t="s">
        <v>31</v>
      </c>
      <c r="I169" s="6" t="s">
        <v>32</v>
      </c>
    </row>
    <row r="170" spans="1:9" ht="25" customHeight="1" x14ac:dyDescent="0.2">
      <c r="A170" s="6">
        <v>826</v>
      </c>
      <c r="B170" s="6">
        <v>2800</v>
      </c>
      <c r="C170" s="6">
        <v>12797</v>
      </c>
      <c r="D170" s="9">
        <f>SUM(C170/B170)*100</f>
        <v>457.03571428571428</v>
      </c>
      <c r="E170" s="6" t="s">
        <v>19</v>
      </c>
      <c r="F170" s="6">
        <v>194</v>
      </c>
      <c r="G170" s="10">
        <f>C170/F170</f>
        <v>65.963917525773198</v>
      </c>
      <c r="H170" s="6" t="s">
        <v>31</v>
      </c>
      <c r="I170" s="6" t="s">
        <v>32</v>
      </c>
    </row>
    <row r="171" spans="1:9" ht="25" customHeight="1" x14ac:dyDescent="0.2">
      <c r="A171" s="6">
        <v>57</v>
      </c>
      <c r="B171" s="6">
        <v>2900</v>
      </c>
      <c r="C171" s="6">
        <v>6243</v>
      </c>
      <c r="D171" s="9">
        <f>SUM(C171/B171)*100</f>
        <v>215.27586206896552</v>
      </c>
      <c r="E171" s="6" t="s">
        <v>19</v>
      </c>
      <c r="F171" s="6">
        <v>201</v>
      </c>
      <c r="G171" s="10">
        <f>C171/F171</f>
        <v>31.059701492537314</v>
      </c>
      <c r="H171" s="6" t="s">
        <v>31</v>
      </c>
      <c r="I171" s="6" t="s">
        <v>32</v>
      </c>
    </row>
    <row r="172" spans="1:9" ht="25" customHeight="1" x14ac:dyDescent="0.2">
      <c r="A172" s="6">
        <v>66</v>
      </c>
      <c r="B172" s="6">
        <v>2900</v>
      </c>
      <c r="C172" s="6">
        <v>1307</v>
      </c>
      <c r="D172" s="9">
        <f>SUM(C172/B172)*100</f>
        <v>45.068965517241381</v>
      </c>
      <c r="E172" s="6" t="s">
        <v>20</v>
      </c>
      <c r="F172" s="6">
        <v>12</v>
      </c>
      <c r="G172" s="10">
        <f>C172/F172</f>
        <v>108.91666666666667</v>
      </c>
      <c r="H172" s="6" t="s">
        <v>31</v>
      </c>
      <c r="I172" s="6" t="s">
        <v>32</v>
      </c>
    </row>
    <row r="173" spans="1:9" ht="25" customHeight="1" x14ac:dyDescent="0.2">
      <c r="A173" s="6">
        <v>94</v>
      </c>
      <c r="B173" s="6">
        <v>2900</v>
      </c>
      <c r="C173" s="6">
        <v>8807</v>
      </c>
      <c r="D173" s="9">
        <f>SUM(C173/B173)*100</f>
        <v>303.68965517241378</v>
      </c>
      <c r="E173" s="6" t="s">
        <v>19</v>
      </c>
      <c r="F173" s="6">
        <v>180</v>
      </c>
      <c r="G173" s="10">
        <f>C173/F173</f>
        <v>48.927777777777777</v>
      </c>
      <c r="H173" s="6" t="s">
        <v>33</v>
      </c>
      <c r="I173" s="6" t="s">
        <v>34</v>
      </c>
    </row>
    <row r="174" spans="1:9" ht="25" customHeight="1" x14ac:dyDescent="0.2">
      <c r="A174" s="6">
        <v>245</v>
      </c>
      <c r="B174" s="6">
        <v>2900</v>
      </c>
      <c r="C174" s="6">
        <v>14771</v>
      </c>
      <c r="D174" s="9">
        <f>SUM(C174/B174)*100</f>
        <v>509.34482758620686</v>
      </c>
      <c r="E174" s="6" t="s">
        <v>19</v>
      </c>
      <c r="F174" s="6">
        <v>214</v>
      </c>
      <c r="G174" s="10">
        <f>C174/F174</f>
        <v>69.023364485981304</v>
      </c>
      <c r="H174" s="6" t="s">
        <v>31</v>
      </c>
      <c r="I174" s="6" t="s">
        <v>32</v>
      </c>
    </row>
    <row r="175" spans="1:9" ht="25" customHeight="1" x14ac:dyDescent="0.2">
      <c r="A175" s="6">
        <v>263</v>
      </c>
      <c r="B175" s="6">
        <v>2900</v>
      </c>
      <c r="C175" s="6">
        <v>10756</v>
      </c>
      <c r="D175" s="9">
        <f>SUM(C175/B175)*100</f>
        <v>370.89655172413791</v>
      </c>
      <c r="E175" s="6" t="s">
        <v>19</v>
      </c>
      <c r="F175" s="6">
        <v>199</v>
      </c>
      <c r="G175" s="10">
        <f>C175/F175</f>
        <v>54.050251256281406</v>
      </c>
      <c r="H175" s="6" t="s">
        <v>31</v>
      </c>
      <c r="I175" s="6" t="s">
        <v>32</v>
      </c>
    </row>
    <row r="176" spans="1:9" ht="25" customHeight="1" x14ac:dyDescent="0.2">
      <c r="A176" s="6">
        <v>688</v>
      </c>
      <c r="B176" s="6">
        <v>2900</v>
      </c>
      <c r="C176" s="6">
        <v>12449</v>
      </c>
      <c r="D176" s="9">
        <f>SUM(C176/B176)*100</f>
        <v>429.27586206896552</v>
      </c>
      <c r="E176" s="6" t="s">
        <v>19</v>
      </c>
      <c r="F176" s="6">
        <v>175</v>
      </c>
      <c r="G176" s="10">
        <f>C176/F176</f>
        <v>71.137142857142862</v>
      </c>
      <c r="H176" s="6" t="s">
        <v>31</v>
      </c>
      <c r="I176" s="6" t="s">
        <v>32</v>
      </c>
    </row>
    <row r="177" spans="1:9" ht="25" customHeight="1" x14ac:dyDescent="0.2">
      <c r="A177" s="6">
        <v>226</v>
      </c>
      <c r="B177" s="6">
        <v>3000</v>
      </c>
      <c r="C177" s="6">
        <v>10999</v>
      </c>
      <c r="D177" s="9">
        <f>SUM(C177/B177)*100</f>
        <v>366.63333333333333</v>
      </c>
      <c r="E177" s="6" t="s">
        <v>19</v>
      </c>
      <c r="F177" s="6">
        <v>112</v>
      </c>
      <c r="G177" s="10">
        <f>C177/F177</f>
        <v>98.205357142857139</v>
      </c>
      <c r="H177" s="6" t="s">
        <v>31</v>
      </c>
      <c r="I177" s="6" t="s">
        <v>32</v>
      </c>
    </row>
    <row r="178" spans="1:9" ht="25" customHeight="1" x14ac:dyDescent="0.2">
      <c r="A178" s="6">
        <v>561</v>
      </c>
      <c r="B178" s="6">
        <v>3000</v>
      </c>
      <c r="C178" s="6">
        <v>11091</v>
      </c>
      <c r="D178" s="9">
        <f>SUM(C178/B178)*100</f>
        <v>369.7</v>
      </c>
      <c r="E178" s="6" t="s">
        <v>19</v>
      </c>
      <c r="F178" s="6">
        <v>198</v>
      </c>
      <c r="G178" s="10">
        <f>C178/F178</f>
        <v>56.015151515151516</v>
      </c>
      <c r="H178" s="6" t="s">
        <v>41</v>
      </c>
      <c r="I178" s="6" t="s">
        <v>42</v>
      </c>
    </row>
    <row r="179" spans="1:9" ht="25" customHeight="1" x14ac:dyDescent="0.2">
      <c r="A179" s="6">
        <v>891</v>
      </c>
      <c r="B179" s="6">
        <v>3000</v>
      </c>
      <c r="C179" s="6">
        <v>7758</v>
      </c>
      <c r="D179" s="9">
        <f>SUM(C179/B179)*100</f>
        <v>258.59999999999997</v>
      </c>
      <c r="E179" s="6" t="s">
        <v>19</v>
      </c>
      <c r="F179" s="6">
        <v>165</v>
      </c>
      <c r="G179" s="10">
        <f>C179/F179</f>
        <v>47.018181818181816</v>
      </c>
      <c r="H179" s="6" t="s">
        <v>37</v>
      </c>
      <c r="I179" s="6" t="s">
        <v>38</v>
      </c>
    </row>
    <row r="180" spans="1:9" ht="25" customHeight="1" x14ac:dyDescent="0.2">
      <c r="A180" s="6">
        <v>925</v>
      </c>
      <c r="B180" s="6">
        <v>3000</v>
      </c>
      <c r="C180" s="6">
        <v>6722</v>
      </c>
      <c r="D180" s="9">
        <f>SUM(C180/B180)*100</f>
        <v>224.06666666666669</v>
      </c>
      <c r="E180" s="6" t="s">
        <v>19</v>
      </c>
      <c r="F180" s="6">
        <v>65</v>
      </c>
      <c r="G180" s="10">
        <f>C180/F180</f>
        <v>103.41538461538461</v>
      </c>
      <c r="H180" s="6" t="s">
        <v>31</v>
      </c>
      <c r="I180" s="6" t="s">
        <v>32</v>
      </c>
    </row>
    <row r="181" spans="1:9" ht="25" customHeight="1" x14ac:dyDescent="0.2">
      <c r="A181" s="6">
        <v>38</v>
      </c>
      <c r="B181" s="6">
        <v>3100</v>
      </c>
      <c r="C181" s="6">
        <v>10085</v>
      </c>
      <c r="D181" s="9">
        <f>SUM(C181/B181)*100</f>
        <v>325.32258064516128</v>
      </c>
      <c r="E181" s="6" t="s">
        <v>19</v>
      </c>
      <c r="F181" s="6">
        <v>134</v>
      </c>
      <c r="G181" s="10">
        <f>C181/F181</f>
        <v>75.261194029850742</v>
      </c>
      <c r="H181" s="6" t="s">
        <v>31</v>
      </c>
      <c r="I181" s="6" t="s">
        <v>32</v>
      </c>
    </row>
    <row r="182" spans="1:9" ht="25" customHeight="1" x14ac:dyDescent="0.2">
      <c r="A182" s="6">
        <v>471</v>
      </c>
      <c r="B182" s="6">
        <v>3100</v>
      </c>
      <c r="C182" s="6">
        <v>9889</v>
      </c>
      <c r="D182" s="9">
        <f>SUM(C182/B182)*100</f>
        <v>319</v>
      </c>
      <c r="E182" s="6" t="s">
        <v>19</v>
      </c>
      <c r="F182" s="6">
        <v>194</v>
      </c>
      <c r="G182" s="10">
        <f>C182/F182</f>
        <v>50.97422680412371</v>
      </c>
      <c r="H182" s="6" t="s">
        <v>33</v>
      </c>
      <c r="I182" s="6" t="s">
        <v>34</v>
      </c>
    </row>
    <row r="183" spans="1:9" ht="25" customHeight="1" x14ac:dyDescent="0.2">
      <c r="A183" s="6">
        <v>666</v>
      </c>
      <c r="B183" s="6">
        <v>3100</v>
      </c>
      <c r="C183" s="6">
        <v>1985</v>
      </c>
      <c r="D183" s="9">
        <f>SUM(C183/B183)*100</f>
        <v>64.032258064516128</v>
      </c>
      <c r="E183" s="6" t="s">
        <v>21</v>
      </c>
      <c r="F183" s="6">
        <v>25</v>
      </c>
      <c r="G183" s="10">
        <f>C183/F183</f>
        <v>79.400000000000006</v>
      </c>
      <c r="H183" s="6" t="s">
        <v>31</v>
      </c>
      <c r="I183" s="6" t="s">
        <v>32</v>
      </c>
    </row>
    <row r="184" spans="1:9" ht="25" customHeight="1" x14ac:dyDescent="0.2">
      <c r="A184" s="6">
        <v>899</v>
      </c>
      <c r="B184" s="6">
        <v>3100</v>
      </c>
      <c r="C184" s="6">
        <v>12620</v>
      </c>
      <c r="D184" s="9">
        <f>SUM(C184/B184)*100</f>
        <v>407.09677419354841</v>
      </c>
      <c r="E184" s="6" t="s">
        <v>19</v>
      </c>
      <c r="F184" s="6">
        <v>123</v>
      </c>
      <c r="G184" s="10">
        <f>C184/F184</f>
        <v>102.60162601626017</v>
      </c>
      <c r="H184" s="6" t="s">
        <v>41</v>
      </c>
      <c r="I184" s="6" t="s">
        <v>42</v>
      </c>
    </row>
    <row r="185" spans="1:9" ht="25" customHeight="1" x14ac:dyDescent="0.2">
      <c r="A185" s="6">
        <v>992</v>
      </c>
      <c r="B185" s="6">
        <v>3100</v>
      </c>
      <c r="C185" s="6">
        <v>13223</v>
      </c>
      <c r="D185" s="9">
        <f>SUM(C185/B185)*100</f>
        <v>426.54838709677421</v>
      </c>
      <c r="E185" s="6" t="s">
        <v>19</v>
      </c>
      <c r="F185" s="6">
        <v>132</v>
      </c>
      <c r="G185" s="10">
        <f>C185/F185</f>
        <v>100.17424242424242</v>
      </c>
      <c r="H185" s="6" t="s">
        <v>31</v>
      </c>
      <c r="I185" s="6" t="s">
        <v>32</v>
      </c>
    </row>
    <row r="186" spans="1:9" ht="25" customHeight="1" x14ac:dyDescent="0.2">
      <c r="A186" s="6">
        <v>239</v>
      </c>
      <c r="B186" s="6">
        <v>3200</v>
      </c>
      <c r="C186" s="6">
        <v>3127</v>
      </c>
      <c r="D186" s="9">
        <f>SUM(C186/B186)*100</f>
        <v>97.71875</v>
      </c>
      <c r="E186" s="6" t="s">
        <v>20</v>
      </c>
      <c r="F186" s="6">
        <v>41</v>
      </c>
      <c r="G186" s="10">
        <f>C186/F186</f>
        <v>76.268292682926827</v>
      </c>
      <c r="H186" s="6" t="s">
        <v>31</v>
      </c>
      <c r="I186" s="6" t="s">
        <v>32</v>
      </c>
    </row>
    <row r="187" spans="1:9" ht="25" customHeight="1" x14ac:dyDescent="0.2">
      <c r="A187" s="6">
        <v>495</v>
      </c>
      <c r="B187" s="6">
        <v>3200</v>
      </c>
      <c r="C187" s="6">
        <v>13264</v>
      </c>
      <c r="D187" s="9">
        <f>SUM(C187/B187)*100</f>
        <v>414.49999999999994</v>
      </c>
      <c r="E187" s="6" t="s">
        <v>19</v>
      </c>
      <c r="F187" s="6">
        <v>195</v>
      </c>
      <c r="G187" s="10">
        <f>C187/F187</f>
        <v>68.02051282051282</v>
      </c>
      <c r="H187" s="6" t="s">
        <v>43</v>
      </c>
      <c r="I187" s="6" t="s">
        <v>44</v>
      </c>
    </row>
    <row r="188" spans="1:9" ht="25" customHeight="1" x14ac:dyDescent="0.2">
      <c r="A188" s="6">
        <v>813</v>
      </c>
      <c r="B188" s="6">
        <v>3200</v>
      </c>
      <c r="C188" s="6">
        <v>7661</v>
      </c>
      <c r="D188" s="9">
        <f>SUM(C188/B188)*100</f>
        <v>239.40625</v>
      </c>
      <c r="E188" s="6" t="s">
        <v>19</v>
      </c>
      <c r="F188" s="6">
        <v>68</v>
      </c>
      <c r="G188" s="10">
        <f>C188/F188</f>
        <v>112.66176470588235</v>
      </c>
      <c r="H188" s="6" t="s">
        <v>31</v>
      </c>
      <c r="I188" s="6" t="s">
        <v>32</v>
      </c>
    </row>
    <row r="189" spans="1:9" ht="25" customHeight="1" x14ac:dyDescent="0.2">
      <c r="A189" s="6">
        <v>814</v>
      </c>
      <c r="B189" s="6">
        <v>3200</v>
      </c>
      <c r="C189" s="6">
        <v>2950</v>
      </c>
      <c r="D189" s="9">
        <f>SUM(C189/B189)*100</f>
        <v>92.1875</v>
      </c>
      <c r="E189" s="6" t="s">
        <v>20</v>
      </c>
      <c r="F189" s="6">
        <v>36</v>
      </c>
      <c r="G189" s="10">
        <f>C189/F189</f>
        <v>81.944444444444443</v>
      </c>
      <c r="H189" s="6" t="s">
        <v>43</v>
      </c>
      <c r="I189" s="6" t="s">
        <v>44</v>
      </c>
    </row>
    <row r="190" spans="1:9" ht="25" customHeight="1" x14ac:dyDescent="0.2">
      <c r="A190" s="6">
        <v>848</v>
      </c>
      <c r="B190" s="6">
        <v>3200</v>
      </c>
      <c r="C190" s="6">
        <v>10831</v>
      </c>
      <c r="D190" s="9">
        <f>SUM(C190/B190)*100</f>
        <v>338.46875</v>
      </c>
      <c r="E190" s="6" t="s">
        <v>19</v>
      </c>
      <c r="F190" s="6">
        <v>172</v>
      </c>
      <c r="G190" s="10">
        <f>C190/F190</f>
        <v>62.970930232558139</v>
      </c>
      <c r="H190" s="6" t="s">
        <v>31</v>
      </c>
      <c r="I190" s="6" t="s">
        <v>32</v>
      </c>
    </row>
    <row r="191" spans="1:9" ht="25" customHeight="1" x14ac:dyDescent="0.2">
      <c r="A191" s="6">
        <v>113</v>
      </c>
      <c r="B191" s="6">
        <v>3300</v>
      </c>
      <c r="C191" s="6">
        <v>12437</v>
      </c>
      <c r="D191" s="9">
        <f>SUM(C191/B191)*100</f>
        <v>376.87878787878788</v>
      </c>
      <c r="E191" s="6" t="s">
        <v>19</v>
      </c>
      <c r="F191" s="6">
        <v>131</v>
      </c>
      <c r="G191" s="10">
        <f>C191/F191</f>
        <v>94.938931297709928</v>
      </c>
      <c r="H191" s="6" t="s">
        <v>31</v>
      </c>
      <c r="I191" s="6" t="s">
        <v>32</v>
      </c>
    </row>
    <row r="192" spans="1:9" ht="25" customHeight="1" x14ac:dyDescent="0.2">
      <c r="A192" s="6">
        <v>132</v>
      </c>
      <c r="B192" s="6">
        <v>3300</v>
      </c>
      <c r="C192" s="6">
        <v>3834</v>
      </c>
      <c r="D192" s="9">
        <f>SUM(C192/B192)*100</f>
        <v>116.18181818181819</v>
      </c>
      <c r="E192" s="6" t="s">
        <v>19</v>
      </c>
      <c r="F192" s="6">
        <v>89</v>
      </c>
      <c r="G192" s="10">
        <f>C192/F192</f>
        <v>43.078651685393261</v>
      </c>
      <c r="H192" s="6" t="s">
        <v>31</v>
      </c>
      <c r="I192" s="6" t="s">
        <v>32</v>
      </c>
    </row>
    <row r="193" spans="1:9" ht="25" customHeight="1" x14ac:dyDescent="0.2">
      <c r="A193" s="6">
        <v>331</v>
      </c>
      <c r="B193" s="6">
        <v>3300</v>
      </c>
      <c r="C193" s="6">
        <v>14643</v>
      </c>
      <c r="D193" s="9">
        <f>SUM(C193/B193)*100</f>
        <v>443.72727272727275</v>
      </c>
      <c r="E193" s="6" t="s">
        <v>19</v>
      </c>
      <c r="F193" s="6">
        <v>190</v>
      </c>
      <c r="G193" s="10">
        <f>C193/F193</f>
        <v>77.068421052631578</v>
      </c>
      <c r="H193" s="6" t="s">
        <v>31</v>
      </c>
      <c r="I193" s="6" t="s">
        <v>32</v>
      </c>
    </row>
    <row r="194" spans="1:9" ht="25" customHeight="1" x14ac:dyDescent="0.2">
      <c r="A194" s="6">
        <v>605</v>
      </c>
      <c r="B194" s="6">
        <v>3300</v>
      </c>
      <c r="C194" s="6">
        <v>6178</v>
      </c>
      <c r="D194" s="9">
        <f>SUM(C194/B194)*100</f>
        <v>187.21212121212122</v>
      </c>
      <c r="E194" s="6" t="s">
        <v>19</v>
      </c>
      <c r="F194" s="6">
        <v>107</v>
      </c>
      <c r="G194" s="10">
        <f>C194/F194</f>
        <v>57.738317757009348</v>
      </c>
      <c r="H194" s="6" t="s">
        <v>31</v>
      </c>
      <c r="I194" s="6" t="s">
        <v>32</v>
      </c>
    </row>
    <row r="195" spans="1:9" ht="25" customHeight="1" x14ac:dyDescent="0.2">
      <c r="A195" s="6">
        <v>953</v>
      </c>
      <c r="B195" s="6">
        <v>3300</v>
      </c>
      <c r="C195" s="6">
        <v>1980</v>
      </c>
      <c r="D195" s="9">
        <f>SUM(C195/B195)*100</f>
        <v>60</v>
      </c>
      <c r="E195" s="6" t="s">
        <v>20</v>
      </c>
      <c r="F195" s="6">
        <v>21</v>
      </c>
      <c r="G195" s="10">
        <f>C195/F195</f>
        <v>94.285714285714292</v>
      </c>
      <c r="H195" s="6" t="s">
        <v>31</v>
      </c>
      <c r="I195" s="6" t="s">
        <v>32</v>
      </c>
    </row>
    <row r="196" spans="1:9" ht="25" customHeight="1" x14ac:dyDescent="0.2">
      <c r="A196" s="6">
        <v>89</v>
      </c>
      <c r="B196" s="6">
        <v>3400</v>
      </c>
      <c r="C196" s="6">
        <v>8588</v>
      </c>
      <c r="D196" s="9">
        <f>SUM(C196/B196)*100</f>
        <v>252.58823529411765</v>
      </c>
      <c r="E196" s="6" t="s">
        <v>19</v>
      </c>
      <c r="F196" s="6">
        <v>96</v>
      </c>
      <c r="G196" s="10">
        <f>C196/F196</f>
        <v>89.458333333333329</v>
      </c>
      <c r="H196" s="6" t="s">
        <v>31</v>
      </c>
      <c r="I196" s="6" t="s">
        <v>32</v>
      </c>
    </row>
    <row r="197" spans="1:9" ht="25" customHeight="1" x14ac:dyDescent="0.2">
      <c r="A197" s="6">
        <v>232</v>
      </c>
      <c r="B197" s="6">
        <v>3400</v>
      </c>
      <c r="C197" s="6">
        <v>5823</v>
      </c>
      <c r="D197" s="9">
        <f>SUM(C197/B197)*100</f>
        <v>171.26470588235293</v>
      </c>
      <c r="E197" s="6" t="s">
        <v>19</v>
      </c>
      <c r="F197" s="6">
        <v>92</v>
      </c>
      <c r="G197" s="10">
        <f>C197/F197</f>
        <v>63.293478260869563</v>
      </c>
      <c r="H197" s="6" t="s">
        <v>31</v>
      </c>
      <c r="I197" s="6" t="s">
        <v>32</v>
      </c>
    </row>
    <row r="198" spans="1:9" ht="25" customHeight="1" x14ac:dyDescent="0.2">
      <c r="A198" s="6">
        <v>303</v>
      </c>
      <c r="B198" s="6">
        <v>3400</v>
      </c>
      <c r="C198" s="6">
        <v>2809</v>
      </c>
      <c r="D198" s="9">
        <f>SUM(C198/B198)*100</f>
        <v>82.617647058823536</v>
      </c>
      <c r="E198" s="6" t="s">
        <v>20</v>
      </c>
      <c r="F198" s="6">
        <v>32</v>
      </c>
      <c r="G198" s="10">
        <f>C198/F198</f>
        <v>87.78125</v>
      </c>
      <c r="H198" s="6" t="s">
        <v>31</v>
      </c>
      <c r="I198" s="6" t="s">
        <v>32</v>
      </c>
    </row>
    <row r="199" spans="1:9" ht="25" customHeight="1" x14ac:dyDescent="0.2">
      <c r="A199" s="6">
        <v>376</v>
      </c>
      <c r="B199" s="6">
        <v>3400</v>
      </c>
      <c r="C199" s="6">
        <v>12275</v>
      </c>
      <c r="D199" s="9">
        <f>SUM(C199/B199)*100</f>
        <v>361.02941176470591</v>
      </c>
      <c r="E199" s="6" t="s">
        <v>19</v>
      </c>
      <c r="F199" s="6">
        <v>131</v>
      </c>
      <c r="G199" s="10">
        <f>C199/F199</f>
        <v>93.702290076335885</v>
      </c>
      <c r="H199" s="6" t="s">
        <v>31</v>
      </c>
      <c r="I199" s="6" t="s">
        <v>32</v>
      </c>
    </row>
    <row r="200" spans="1:9" ht="25" customHeight="1" x14ac:dyDescent="0.2">
      <c r="A200" s="6">
        <v>407</v>
      </c>
      <c r="B200" s="6">
        <v>3400</v>
      </c>
      <c r="C200" s="6">
        <v>12100</v>
      </c>
      <c r="D200" s="9">
        <f>SUM(C200/B200)*100</f>
        <v>355.88235294117646</v>
      </c>
      <c r="E200" s="6" t="s">
        <v>19</v>
      </c>
      <c r="F200" s="6">
        <v>484</v>
      </c>
      <c r="G200" s="10">
        <f>C200/F200</f>
        <v>25</v>
      </c>
      <c r="H200" s="6" t="s">
        <v>43</v>
      </c>
      <c r="I200" s="6" t="s">
        <v>44</v>
      </c>
    </row>
    <row r="201" spans="1:9" ht="25" customHeight="1" x14ac:dyDescent="0.2">
      <c r="A201" s="6">
        <v>606</v>
      </c>
      <c r="B201" s="6">
        <v>3400</v>
      </c>
      <c r="C201" s="6">
        <v>6405</v>
      </c>
      <c r="D201" s="9">
        <f>SUM(C201/B201)*100</f>
        <v>188.38235294117646</v>
      </c>
      <c r="E201" s="6" t="s">
        <v>19</v>
      </c>
      <c r="F201" s="6">
        <v>160</v>
      </c>
      <c r="G201" s="10">
        <f>C201/F201</f>
        <v>40.03125</v>
      </c>
      <c r="H201" s="6" t="s">
        <v>33</v>
      </c>
      <c r="I201" s="6" t="s">
        <v>34</v>
      </c>
    </row>
    <row r="202" spans="1:9" ht="25" customHeight="1" x14ac:dyDescent="0.2">
      <c r="A202" s="6">
        <v>798</v>
      </c>
      <c r="B202" s="6">
        <v>3400</v>
      </c>
      <c r="C202" s="6">
        <v>6408</v>
      </c>
      <c r="D202" s="9">
        <f>SUM(C202/B202)*100</f>
        <v>188.47058823529412</v>
      </c>
      <c r="E202" s="6" t="s">
        <v>19</v>
      </c>
      <c r="F202" s="6">
        <v>121</v>
      </c>
      <c r="G202" s="10">
        <f>C202/F202</f>
        <v>52.958677685950413</v>
      </c>
      <c r="H202" s="6" t="s">
        <v>31</v>
      </c>
      <c r="I202" s="6" t="s">
        <v>32</v>
      </c>
    </row>
    <row r="203" spans="1:9" ht="25" customHeight="1" x14ac:dyDescent="0.2">
      <c r="A203" s="6">
        <v>883</v>
      </c>
      <c r="B203" s="6">
        <v>3400</v>
      </c>
      <c r="C203" s="6">
        <v>8089</v>
      </c>
      <c r="D203" s="9">
        <f>SUM(C203/B203)*100</f>
        <v>237.91176470588232</v>
      </c>
      <c r="E203" s="6" t="s">
        <v>19</v>
      </c>
      <c r="F203" s="6">
        <v>193</v>
      </c>
      <c r="G203" s="10">
        <f>C203/F203</f>
        <v>41.911917098445599</v>
      </c>
      <c r="H203" s="6" t="s">
        <v>31</v>
      </c>
      <c r="I203" s="6" t="s">
        <v>32</v>
      </c>
    </row>
    <row r="204" spans="1:9" ht="25" customHeight="1" x14ac:dyDescent="0.2">
      <c r="A204" s="6">
        <v>31</v>
      </c>
      <c r="B204" s="6">
        <v>3500</v>
      </c>
      <c r="C204" s="6">
        <v>10850</v>
      </c>
      <c r="D204" s="9">
        <f>SUM(C204/B204)*100</f>
        <v>310</v>
      </c>
      <c r="E204" s="6" t="s">
        <v>19</v>
      </c>
      <c r="F204" s="6">
        <v>226</v>
      </c>
      <c r="G204" s="10">
        <f>C204/F204</f>
        <v>48.008849557522126</v>
      </c>
      <c r="H204" s="6" t="s">
        <v>33</v>
      </c>
      <c r="I204" s="6" t="s">
        <v>34</v>
      </c>
    </row>
    <row r="205" spans="1:9" ht="25" customHeight="1" x14ac:dyDescent="0.2">
      <c r="A205" s="6">
        <v>107</v>
      </c>
      <c r="B205" s="6">
        <v>3500</v>
      </c>
      <c r="C205" s="6">
        <v>6527</v>
      </c>
      <c r="D205" s="9">
        <f>SUM(C205/B205)*100</f>
        <v>186.48571428571427</v>
      </c>
      <c r="E205" s="6" t="s">
        <v>19</v>
      </c>
      <c r="F205" s="6">
        <v>86</v>
      </c>
      <c r="G205" s="10">
        <f>C205/F205</f>
        <v>75.895348837209298</v>
      </c>
      <c r="H205" s="6" t="s">
        <v>31</v>
      </c>
      <c r="I205" s="6" t="s">
        <v>32</v>
      </c>
    </row>
    <row r="206" spans="1:9" ht="25" customHeight="1" x14ac:dyDescent="0.2">
      <c r="A206" s="6">
        <v>163</v>
      </c>
      <c r="B206" s="6">
        <v>3500</v>
      </c>
      <c r="C206" s="6">
        <v>8864</v>
      </c>
      <c r="D206" s="9">
        <f>SUM(C206/B206)*100</f>
        <v>253.25714285714284</v>
      </c>
      <c r="E206" s="6" t="s">
        <v>19</v>
      </c>
      <c r="F206" s="6">
        <v>246</v>
      </c>
      <c r="G206" s="10">
        <f>C206/F206</f>
        <v>36.032520325203251</v>
      </c>
      <c r="H206" s="6" t="s">
        <v>31</v>
      </c>
      <c r="I206" s="6" t="s">
        <v>32</v>
      </c>
    </row>
    <row r="207" spans="1:9" ht="25" customHeight="1" x14ac:dyDescent="0.2">
      <c r="A207" s="6">
        <v>269</v>
      </c>
      <c r="B207" s="6">
        <v>3500</v>
      </c>
      <c r="C207" s="6">
        <v>8842</v>
      </c>
      <c r="D207" s="9">
        <f>SUM(C207/B207)*100</f>
        <v>252.62857142857143</v>
      </c>
      <c r="E207" s="6" t="s">
        <v>19</v>
      </c>
      <c r="F207" s="6">
        <v>87</v>
      </c>
      <c r="G207" s="10">
        <f>C207/F207</f>
        <v>101.63218390804597</v>
      </c>
      <c r="H207" s="6" t="s">
        <v>31</v>
      </c>
      <c r="I207" s="6" t="s">
        <v>32</v>
      </c>
    </row>
    <row r="208" spans="1:9" ht="25" customHeight="1" x14ac:dyDescent="0.2">
      <c r="A208" s="6">
        <v>298</v>
      </c>
      <c r="B208" s="6">
        <v>3500</v>
      </c>
      <c r="C208" s="6">
        <v>5037</v>
      </c>
      <c r="D208" s="9">
        <f>SUM(C208/B208)*100</f>
        <v>143.91428571428571</v>
      </c>
      <c r="E208" s="6" t="s">
        <v>19</v>
      </c>
      <c r="F208" s="6">
        <v>72</v>
      </c>
      <c r="G208" s="10">
        <f>C208/F208</f>
        <v>69.958333333333329</v>
      </c>
      <c r="H208" s="6" t="s">
        <v>31</v>
      </c>
      <c r="I208" s="6" t="s">
        <v>32</v>
      </c>
    </row>
    <row r="209" spans="1:9" ht="25" customHeight="1" x14ac:dyDescent="0.2">
      <c r="A209" s="6">
        <v>571</v>
      </c>
      <c r="B209" s="6">
        <v>3500</v>
      </c>
      <c r="C209" s="6">
        <v>3295</v>
      </c>
      <c r="D209" s="9">
        <f>SUM(C209/B209)*100</f>
        <v>94.142857142857139</v>
      </c>
      <c r="E209" s="6" t="s">
        <v>20</v>
      </c>
      <c r="F209" s="6">
        <v>35</v>
      </c>
      <c r="G209" s="10">
        <f>C209/F209</f>
        <v>94.142857142857139</v>
      </c>
      <c r="H209" s="6" t="s">
        <v>39</v>
      </c>
      <c r="I209" s="6" t="s">
        <v>40</v>
      </c>
    </row>
    <row r="210" spans="1:9" ht="25" customHeight="1" x14ac:dyDescent="0.2">
      <c r="A210" s="6">
        <v>762</v>
      </c>
      <c r="B210" s="6">
        <v>3500</v>
      </c>
      <c r="C210" s="6">
        <v>6204</v>
      </c>
      <c r="D210" s="9">
        <f>SUM(C210/B210)*100</f>
        <v>177.25714285714284</v>
      </c>
      <c r="E210" s="6" t="s">
        <v>19</v>
      </c>
      <c r="F210" s="6">
        <v>100</v>
      </c>
      <c r="G210" s="10">
        <f>C210/F210</f>
        <v>62.04</v>
      </c>
      <c r="H210" s="6" t="s">
        <v>35</v>
      </c>
      <c r="I210" s="6" t="s">
        <v>36</v>
      </c>
    </row>
    <row r="211" spans="1:9" ht="25" customHeight="1" x14ac:dyDescent="0.2">
      <c r="A211" s="6">
        <v>862</v>
      </c>
      <c r="B211" s="6">
        <v>3500</v>
      </c>
      <c r="C211" s="6">
        <v>6560</v>
      </c>
      <c r="D211" s="9">
        <f>SUM(C211/B211)*100</f>
        <v>187.42857142857144</v>
      </c>
      <c r="E211" s="6" t="s">
        <v>19</v>
      </c>
      <c r="F211" s="6">
        <v>85</v>
      </c>
      <c r="G211" s="10">
        <f>C211/F211</f>
        <v>77.17647058823529</v>
      </c>
      <c r="H211" s="6" t="s">
        <v>31</v>
      </c>
      <c r="I211" s="6" t="s">
        <v>32</v>
      </c>
    </row>
    <row r="212" spans="1:9" ht="25" customHeight="1" x14ac:dyDescent="0.2">
      <c r="A212" s="6">
        <v>930</v>
      </c>
      <c r="B212" s="6">
        <v>3500</v>
      </c>
      <c r="C212" s="6">
        <v>3930</v>
      </c>
      <c r="D212" s="9">
        <f>SUM(C212/B212)*100</f>
        <v>112.28571428571428</v>
      </c>
      <c r="E212" s="6" t="s">
        <v>19</v>
      </c>
      <c r="F212" s="6">
        <v>85</v>
      </c>
      <c r="G212" s="10">
        <f>C212/F212</f>
        <v>46.235294117647058</v>
      </c>
      <c r="H212" s="6" t="s">
        <v>31</v>
      </c>
      <c r="I212" s="6" t="s">
        <v>32</v>
      </c>
    </row>
    <row r="213" spans="1:9" ht="25" customHeight="1" x14ac:dyDescent="0.2">
      <c r="A213" s="6">
        <v>184</v>
      </c>
      <c r="B213" s="6">
        <v>3600</v>
      </c>
      <c r="C213" s="6">
        <v>10550</v>
      </c>
      <c r="D213" s="9">
        <f>SUM(C213/B213)*100</f>
        <v>293.05555555555554</v>
      </c>
      <c r="E213" s="6" t="s">
        <v>19</v>
      </c>
      <c r="F213" s="6">
        <v>340</v>
      </c>
      <c r="G213" s="10">
        <f>C213/F213</f>
        <v>31.029411764705884</v>
      </c>
      <c r="H213" s="6" t="s">
        <v>31</v>
      </c>
      <c r="I213" s="6" t="s">
        <v>32</v>
      </c>
    </row>
    <row r="214" spans="1:9" ht="25" customHeight="1" x14ac:dyDescent="0.2">
      <c r="A214" s="6">
        <v>470</v>
      </c>
      <c r="B214" s="6">
        <v>3600</v>
      </c>
      <c r="C214" s="6">
        <v>10289</v>
      </c>
      <c r="D214" s="9">
        <f>SUM(C214/B214)*100</f>
        <v>285.80555555555554</v>
      </c>
      <c r="E214" s="6" t="s">
        <v>19</v>
      </c>
      <c r="F214" s="6">
        <v>381</v>
      </c>
      <c r="G214" s="10">
        <f>C214/F214</f>
        <v>27.00524934383202</v>
      </c>
      <c r="H214" s="6" t="s">
        <v>31</v>
      </c>
      <c r="I214" s="6" t="s">
        <v>32</v>
      </c>
    </row>
    <row r="215" spans="1:9" ht="25" customHeight="1" x14ac:dyDescent="0.2">
      <c r="A215" s="6">
        <v>690</v>
      </c>
      <c r="B215" s="6">
        <v>3600</v>
      </c>
      <c r="C215" s="6">
        <v>8158</v>
      </c>
      <c r="D215" s="9">
        <f>SUM(C215/B215)*100</f>
        <v>226.61111111111109</v>
      </c>
      <c r="E215" s="6" t="s">
        <v>19</v>
      </c>
      <c r="F215" s="6">
        <v>190</v>
      </c>
      <c r="G215" s="10">
        <f>C215/F215</f>
        <v>42.93684210526316</v>
      </c>
      <c r="H215" s="6" t="s">
        <v>31</v>
      </c>
      <c r="I215" s="6" t="s">
        <v>32</v>
      </c>
    </row>
    <row r="216" spans="1:9" ht="25" customHeight="1" x14ac:dyDescent="0.2">
      <c r="A216" s="6">
        <v>751</v>
      </c>
      <c r="B216" s="6">
        <v>3600</v>
      </c>
      <c r="C216" s="6">
        <v>8363</v>
      </c>
      <c r="D216" s="9">
        <f>SUM(C216/B216)*100</f>
        <v>232.30555555555554</v>
      </c>
      <c r="E216" s="6" t="s">
        <v>19</v>
      </c>
      <c r="F216" s="6">
        <v>270</v>
      </c>
      <c r="G216" s="10">
        <f>C216/F216</f>
        <v>30.974074074074075</v>
      </c>
      <c r="H216" s="6" t="s">
        <v>31</v>
      </c>
      <c r="I216" s="6" t="s">
        <v>32</v>
      </c>
    </row>
    <row r="217" spans="1:9" ht="25" customHeight="1" x14ac:dyDescent="0.2">
      <c r="A217" s="6">
        <v>788</v>
      </c>
      <c r="B217" s="6">
        <v>3600</v>
      </c>
      <c r="C217" s="6">
        <v>3174</v>
      </c>
      <c r="D217" s="9">
        <f>SUM(C217/B217)*100</f>
        <v>88.166666666666671</v>
      </c>
      <c r="E217" s="6" t="s">
        <v>22</v>
      </c>
      <c r="F217" s="6">
        <v>31</v>
      </c>
      <c r="G217" s="10">
        <f>C217/F217</f>
        <v>102.38709677419355</v>
      </c>
      <c r="H217" s="6" t="s">
        <v>31</v>
      </c>
      <c r="I217" s="6" t="s">
        <v>32</v>
      </c>
    </row>
    <row r="218" spans="1:9" ht="25" customHeight="1" x14ac:dyDescent="0.2">
      <c r="A218" s="6">
        <v>825</v>
      </c>
      <c r="B218" s="6">
        <v>3600</v>
      </c>
      <c r="C218" s="6">
        <v>13950</v>
      </c>
      <c r="D218" s="9">
        <f>SUM(C218/B218)*100</f>
        <v>387.5</v>
      </c>
      <c r="E218" s="6" t="s">
        <v>19</v>
      </c>
      <c r="F218" s="6">
        <v>157</v>
      </c>
      <c r="G218" s="10">
        <f>C218/F218</f>
        <v>88.853503184713375</v>
      </c>
      <c r="H218" s="6" t="s">
        <v>33</v>
      </c>
      <c r="I218" s="6" t="s">
        <v>34</v>
      </c>
    </row>
    <row r="219" spans="1:9" ht="25" customHeight="1" x14ac:dyDescent="0.2">
      <c r="A219" s="6">
        <v>917</v>
      </c>
      <c r="B219" s="6">
        <v>3600</v>
      </c>
      <c r="C219" s="6">
        <v>2097</v>
      </c>
      <c r="D219" s="9">
        <f>SUM(C219/B219)*100</f>
        <v>58.25</v>
      </c>
      <c r="E219" s="6" t="s">
        <v>22</v>
      </c>
      <c r="F219" s="6">
        <v>27</v>
      </c>
      <c r="G219" s="10">
        <f>C219/F219</f>
        <v>77.666666666666671</v>
      </c>
      <c r="H219" s="6" t="s">
        <v>33</v>
      </c>
      <c r="I219" s="6" t="s">
        <v>34</v>
      </c>
    </row>
    <row r="220" spans="1:9" ht="25" customHeight="1" x14ac:dyDescent="0.2">
      <c r="A220" s="6">
        <v>947</v>
      </c>
      <c r="B220" s="6">
        <v>3600</v>
      </c>
      <c r="C220" s="6">
        <v>961</v>
      </c>
      <c r="D220" s="9">
        <f>SUM(C220/B220)*100</f>
        <v>26.694444444444443</v>
      </c>
      <c r="E220" s="6" t="s">
        <v>20</v>
      </c>
      <c r="F220" s="6">
        <v>13</v>
      </c>
      <c r="G220" s="10">
        <f>C220/F220</f>
        <v>73.92307692307692</v>
      </c>
      <c r="H220" s="6" t="s">
        <v>31</v>
      </c>
      <c r="I220" s="6" t="s">
        <v>32</v>
      </c>
    </row>
    <row r="221" spans="1:9" ht="25" customHeight="1" x14ac:dyDescent="0.2">
      <c r="A221" s="6">
        <v>962</v>
      </c>
      <c r="B221" s="6">
        <v>3600</v>
      </c>
      <c r="C221" s="6">
        <v>10657</v>
      </c>
      <c r="D221" s="9">
        <f>SUM(C221/B221)*100</f>
        <v>296.02777777777777</v>
      </c>
      <c r="E221" s="6" t="s">
        <v>19</v>
      </c>
      <c r="F221" s="6">
        <v>266</v>
      </c>
      <c r="G221" s="10">
        <f>C221/F221</f>
        <v>40.063909774436091</v>
      </c>
      <c r="H221" s="6" t="s">
        <v>31</v>
      </c>
      <c r="I221" s="6" t="s">
        <v>32</v>
      </c>
    </row>
    <row r="222" spans="1:9" ht="25" customHeight="1" x14ac:dyDescent="0.2">
      <c r="A222" s="6">
        <v>46</v>
      </c>
      <c r="B222" s="6">
        <v>3700</v>
      </c>
      <c r="C222" s="6">
        <v>4247</v>
      </c>
      <c r="D222" s="9">
        <f>SUM(C222/B222)*100</f>
        <v>114.78378378378378</v>
      </c>
      <c r="E222" s="6" t="s">
        <v>19</v>
      </c>
      <c r="F222" s="6">
        <v>92</v>
      </c>
      <c r="G222" s="10">
        <f>C222/F222</f>
        <v>46.163043478260867</v>
      </c>
      <c r="H222" s="6" t="s">
        <v>31</v>
      </c>
      <c r="I222" s="6" t="s">
        <v>32</v>
      </c>
    </row>
    <row r="223" spans="1:9" ht="25" customHeight="1" x14ac:dyDescent="0.2">
      <c r="A223" s="6">
        <v>102</v>
      </c>
      <c r="B223" s="6">
        <v>3700</v>
      </c>
      <c r="C223" s="6">
        <v>10422</v>
      </c>
      <c r="D223" s="9">
        <f>SUM(C223/B223)*100</f>
        <v>281.67567567567568</v>
      </c>
      <c r="E223" s="6" t="s">
        <v>19</v>
      </c>
      <c r="F223" s="6">
        <v>336</v>
      </c>
      <c r="G223" s="10">
        <f>C223/F223</f>
        <v>31.017857142857142</v>
      </c>
      <c r="H223" s="6" t="s">
        <v>31</v>
      </c>
      <c r="I223" s="6" t="s">
        <v>32</v>
      </c>
    </row>
    <row r="224" spans="1:9" ht="25" customHeight="1" x14ac:dyDescent="0.2">
      <c r="A224" s="6">
        <v>190</v>
      </c>
      <c r="B224" s="6">
        <v>3700</v>
      </c>
      <c r="C224" s="6">
        <v>2538</v>
      </c>
      <c r="D224" s="9">
        <f>SUM(C224/B224)*100</f>
        <v>68.594594594594597</v>
      </c>
      <c r="E224" s="6" t="s">
        <v>20</v>
      </c>
      <c r="F224" s="6">
        <v>24</v>
      </c>
      <c r="G224" s="10">
        <f>C224/F224</f>
        <v>105.75</v>
      </c>
      <c r="H224" s="6" t="s">
        <v>31</v>
      </c>
      <c r="I224" s="6" t="s">
        <v>32</v>
      </c>
    </row>
    <row r="225" spans="1:9" ht="25" customHeight="1" x14ac:dyDescent="0.2">
      <c r="A225" s="6">
        <v>362</v>
      </c>
      <c r="B225" s="6">
        <v>3700</v>
      </c>
      <c r="C225" s="6">
        <v>13755</v>
      </c>
      <c r="D225" s="9">
        <f>SUM(C225/B225)*100</f>
        <v>371.75675675675677</v>
      </c>
      <c r="E225" s="6" t="s">
        <v>19</v>
      </c>
      <c r="F225" s="6">
        <v>191</v>
      </c>
      <c r="G225" s="10">
        <f>C225/F225</f>
        <v>72.015706806282722</v>
      </c>
      <c r="H225" s="6" t="s">
        <v>31</v>
      </c>
      <c r="I225" s="6" t="s">
        <v>32</v>
      </c>
    </row>
    <row r="226" spans="1:9" ht="25" customHeight="1" x14ac:dyDescent="0.2">
      <c r="A226" s="6">
        <v>563</v>
      </c>
      <c r="B226" s="6">
        <v>3700</v>
      </c>
      <c r="C226" s="6">
        <v>5107</v>
      </c>
      <c r="D226" s="9">
        <f>SUM(C226/B226)*100</f>
        <v>138.02702702702703</v>
      </c>
      <c r="E226" s="6" t="s">
        <v>19</v>
      </c>
      <c r="F226" s="6">
        <v>85</v>
      </c>
      <c r="G226" s="10">
        <f>C226/F226</f>
        <v>60.082352941176474</v>
      </c>
      <c r="H226" s="6" t="s">
        <v>35</v>
      </c>
      <c r="I226" s="6" t="s">
        <v>36</v>
      </c>
    </row>
    <row r="227" spans="1:9" ht="25" customHeight="1" x14ac:dyDescent="0.2">
      <c r="A227" s="6">
        <v>737</v>
      </c>
      <c r="B227" s="6">
        <v>3700</v>
      </c>
      <c r="C227" s="6">
        <v>5028</v>
      </c>
      <c r="D227" s="9">
        <f>SUM(C227/B227)*100</f>
        <v>135.8918918918919</v>
      </c>
      <c r="E227" s="6" t="s">
        <v>19</v>
      </c>
      <c r="F227" s="6">
        <v>180</v>
      </c>
      <c r="G227" s="10">
        <f>C227/F227</f>
        <v>27.933333333333334</v>
      </c>
      <c r="H227" s="6" t="s">
        <v>31</v>
      </c>
      <c r="I227" s="6" t="s">
        <v>32</v>
      </c>
    </row>
    <row r="228" spans="1:9" ht="25" customHeight="1" x14ac:dyDescent="0.2">
      <c r="A228" s="6">
        <v>916</v>
      </c>
      <c r="B228" s="6">
        <v>3700</v>
      </c>
      <c r="C228" s="6">
        <v>1343</v>
      </c>
      <c r="D228" s="9">
        <f>SUM(C228/B228)*100</f>
        <v>36.297297297297298</v>
      </c>
      <c r="E228" s="6" t="s">
        <v>20</v>
      </c>
      <c r="F228" s="6">
        <v>52</v>
      </c>
      <c r="G228" s="10">
        <f>C228/F228</f>
        <v>25.826923076923077</v>
      </c>
      <c r="H228" s="6" t="s">
        <v>31</v>
      </c>
      <c r="I228" s="6" t="s">
        <v>32</v>
      </c>
    </row>
    <row r="229" spans="1:9" ht="25" customHeight="1" x14ac:dyDescent="0.2">
      <c r="A229" s="6">
        <v>964</v>
      </c>
      <c r="B229" s="6">
        <v>3700</v>
      </c>
      <c r="C229" s="6">
        <v>13164</v>
      </c>
      <c r="D229" s="9">
        <f>SUM(C229/B229)*100</f>
        <v>355.7837837837838</v>
      </c>
      <c r="E229" s="6" t="s">
        <v>19</v>
      </c>
      <c r="F229" s="6">
        <v>155</v>
      </c>
      <c r="G229" s="10">
        <f>C229/F229</f>
        <v>84.92903225806451</v>
      </c>
      <c r="H229" s="6" t="s">
        <v>31</v>
      </c>
      <c r="I229" s="6" t="s">
        <v>32</v>
      </c>
    </row>
    <row r="230" spans="1:9" ht="25" customHeight="1" x14ac:dyDescent="0.2">
      <c r="A230" s="6">
        <v>233</v>
      </c>
      <c r="B230" s="6">
        <v>3800</v>
      </c>
      <c r="C230" s="6">
        <v>6000</v>
      </c>
      <c r="D230" s="9">
        <f>SUM(C230/B230)*100</f>
        <v>157.89473684210526</v>
      </c>
      <c r="E230" s="6" t="s">
        <v>19</v>
      </c>
      <c r="F230" s="6">
        <v>62</v>
      </c>
      <c r="G230" s="10">
        <f>C230/F230</f>
        <v>96.774193548387103</v>
      </c>
      <c r="H230" s="6" t="s">
        <v>31</v>
      </c>
      <c r="I230" s="6" t="s">
        <v>32</v>
      </c>
    </row>
    <row r="231" spans="1:9" ht="25" customHeight="1" x14ac:dyDescent="0.2">
      <c r="A231" s="6">
        <v>299</v>
      </c>
      <c r="B231" s="6">
        <v>3800</v>
      </c>
      <c r="C231" s="6">
        <v>1954</v>
      </c>
      <c r="D231" s="9">
        <f>SUM(C231/B231)*100</f>
        <v>51.421052631578945</v>
      </c>
      <c r="E231" s="6" t="s">
        <v>20</v>
      </c>
      <c r="F231" s="6">
        <v>49</v>
      </c>
      <c r="G231" s="10">
        <f>C231/F231</f>
        <v>39.877551020408163</v>
      </c>
      <c r="H231" s="6" t="s">
        <v>31</v>
      </c>
      <c r="I231" s="6" t="s">
        <v>32</v>
      </c>
    </row>
    <row r="232" spans="1:9" ht="25" customHeight="1" x14ac:dyDescent="0.2">
      <c r="A232" s="6">
        <v>355</v>
      </c>
      <c r="B232" s="6">
        <v>3800</v>
      </c>
      <c r="C232" s="6">
        <v>2241</v>
      </c>
      <c r="D232" s="9">
        <f>SUM(C232/B232)*100</f>
        <v>58.973684210526315</v>
      </c>
      <c r="E232" s="6" t="s">
        <v>22</v>
      </c>
      <c r="F232" s="6">
        <v>86</v>
      </c>
      <c r="G232" s="10">
        <f>C232/F232</f>
        <v>26.058139534883722</v>
      </c>
      <c r="H232" s="6" t="s">
        <v>31</v>
      </c>
      <c r="I232" s="6" t="s">
        <v>32</v>
      </c>
    </row>
    <row r="233" spans="1:9" ht="25" customHeight="1" x14ac:dyDescent="0.2">
      <c r="A233" s="6">
        <v>918</v>
      </c>
      <c r="B233" s="6">
        <v>3800</v>
      </c>
      <c r="C233" s="6">
        <v>9021</v>
      </c>
      <c r="D233" s="9">
        <f>SUM(C233/B233)*100</f>
        <v>237.39473684210526</v>
      </c>
      <c r="E233" s="6" t="s">
        <v>19</v>
      </c>
      <c r="F233" s="6">
        <v>156</v>
      </c>
      <c r="G233" s="10">
        <f>C233/F233</f>
        <v>57.82692307692308</v>
      </c>
      <c r="H233" s="6" t="s">
        <v>41</v>
      </c>
      <c r="I233" s="6" t="s">
        <v>42</v>
      </c>
    </row>
    <row r="234" spans="1:9" ht="25" customHeight="1" x14ac:dyDescent="0.2">
      <c r="A234" s="6">
        <v>74</v>
      </c>
      <c r="B234" s="6">
        <v>3900</v>
      </c>
      <c r="C234" s="6">
        <v>4776</v>
      </c>
      <c r="D234" s="9">
        <f>SUM(C234/B234)*100</f>
        <v>122.46153846153847</v>
      </c>
      <c r="E234" s="6" t="s">
        <v>19</v>
      </c>
      <c r="F234" s="6">
        <v>85</v>
      </c>
      <c r="G234" s="10">
        <f>C234/F234</f>
        <v>56.188235294117646</v>
      </c>
      <c r="H234" s="6" t="s">
        <v>33</v>
      </c>
      <c r="I234" s="6" t="s">
        <v>34</v>
      </c>
    </row>
    <row r="235" spans="1:9" ht="25" customHeight="1" x14ac:dyDescent="0.2">
      <c r="A235" s="6">
        <v>106</v>
      </c>
      <c r="B235" s="6">
        <v>3900</v>
      </c>
      <c r="C235" s="6">
        <v>14006</v>
      </c>
      <c r="D235" s="9">
        <f>SUM(C235/B235)*100</f>
        <v>359.12820512820514</v>
      </c>
      <c r="E235" s="6" t="s">
        <v>19</v>
      </c>
      <c r="F235" s="6">
        <v>147</v>
      </c>
      <c r="G235" s="10">
        <f>C235/F235</f>
        <v>95.278911564625844</v>
      </c>
      <c r="H235" s="6" t="s">
        <v>31</v>
      </c>
      <c r="I235" s="6" t="s">
        <v>32</v>
      </c>
    </row>
    <row r="236" spans="1:9" ht="25" customHeight="1" x14ac:dyDescent="0.2">
      <c r="A236" s="6">
        <v>275</v>
      </c>
      <c r="B236" s="6">
        <v>3900</v>
      </c>
      <c r="C236" s="6">
        <v>9419</v>
      </c>
      <c r="D236" s="9">
        <f>SUM(C236/B236)*100</f>
        <v>241.51282051282053</v>
      </c>
      <c r="E236" s="6" t="s">
        <v>19</v>
      </c>
      <c r="F236" s="6">
        <v>116</v>
      </c>
      <c r="G236" s="10">
        <f>C236/F236</f>
        <v>81.198275862068968</v>
      </c>
      <c r="H236" s="6" t="s">
        <v>31</v>
      </c>
      <c r="I236" s="6" t="s">
        <v>32</v>
      </c>
    </row>
    <row r="237" spans="1:9" ht="25" customHeight="1" x14ac:dyDescent="0.2">
      <c r="A237" s="6">
        <v>608</v>
      </c>
      <c r="B237" s="6">
        <v>3900</v>
      </c>
      <c r="C237" s="6">
        <v>11075</v>
      </c>
      <c r="D237" s="9">
        <f>SUM(C237/B237)*100</f>
        <v>283.97435897435901</v>
      </c>
      <c r="E237" s="6" t="s">
        <v>19</v>
      </c>
      <c r="F237" s="6">
        <v>316</v>
      </c>
      <c r="G237" s="10">
        <f>C237/F237</f>
        <v>35.047468354430379</v>
      </c>
      <c r="H237" s="6" t="s">
        <v>31</v>
      </c>
      <c r="I237" s="6" t="s">
        <v>32</v>
      </c>
    </row>
    <row r="238" spans="1:9" ht="25" customHeight="1" x14ac:dyDescent="0.2">
      <c r="A238" s="6">
        <v>743</v>
      </c>
      <c r="B238" s="6">
        <v>3900</v>
      </c>
      <c r="C238" s="6">
        <v>504</v>
      </c>
      <c r="D238" s="9">
        <f>SUM(C238/B238)*100</f>
        <v>12.923076923076923</v>
      </c>
      <c r="E238" s="6" t="s">
        <v>20</v>
      </c>
      <c r="F238" s="6">
        <v>17</v>
      </c>
      <c r="G238" s="10">
        <f>C238/F238</f>
        <v>29.647058823529413</v>
      </c>
      <c r="H238" s="6" t="s">
        <v>31</v>
      </c>
      <c r="I238" s="6" t="s">
        <v>32</v>
      </c>
    </row>
    <row r="239" spans="1:9" ht="25" customHeight="1" x14ac:dyDescent="0.2">
      <c r="A239" s="6">
        <v>765</v>
      </c>
      <c r="B239" s="6">
        <v>3900</v>
      </c>
      <c r="C239" s="6">
        <v>8125</v>
      </c>
      <c r="D239" s="9">
        <f>SUM(C239/B239)*100</f>
        <v>208.33333333333334</v>
      </c>
      <c r="E239" s="6" t="s">
        <v>19</v>
      </c>
      <c r="F239" s="6">
        <v>198</v>
      </c>
      <c r="G239" s="10">
        <f>C239/F239</f>
        <v>41.035353535353536</v>
      </c>
      <c r="H239" s="6" t="s">
        <v>31</v>
      </c>
      <c r="I239" s="6" t="s">
        <v>32</v>
      </c>
    </row>
    <row r="240" spans="1:9" ht="25" customHeight="1" x14ac:dyDescent="0.2">
      <c r="A240" s="6">
        <v>359</v>
      </c>
      <c r="B240" s="6">
        <v>4000</v>
      </c>
      <c r="C240" s="6">
        <v>11948</v>
      </c>
      <c r="D240" s="9">
        <f>SUM(C240/B240)*100</f>
        <v>298.7</v>
      </c>
      <c r="E240" s="6" t="s">
        <v>19</v>
      </c>
      <c r="F240" s="6">
        <v>187</v>
      </c>
      <c r="G240" s="10">
        <f>C240/F240</f>
        <v>63.893048128342244</v>
      </c>
      <c r="H240" s="6" t="s">
        <v>31</v>
      </c>
      <c r="I240" s="6" t="s">
        <v>32</v>
      </c>
    </row>
    <row r="241" spans="1:9" ht="25" customHeight="1" x14ac:dyDescent="0.2">
      <c r="A241" s="6">
        <v>454</v>
      </c>
      <c r="B241" s="6">
        <v>4000</v>
      </c>
      <c r="C241" s="6">
        <v>1763</v>
      </c>
      <c r="D241" s="9">
        <f>SUM(C241/B241)*100</f>
        <v>44.074999999999996</v>
      </c>
      <c r="E241" s="6" t="s">
        <v>20</v>
      </c>
      <c r="F241" s="6">
        <v>39</v>
      </c>
      <c r="G241" s="10">
        <f>C241/F241</f>
        <v>45.205128205128204</v>
      </c>
      <c r="H241" s="6" t="s">
        <v>31</v>
      </c>
      <c r="I241" s="6" t="s">
        <v>32</v>
      </c>
    </row>
    <row r="242" spans="1:9" ht="25" customHeight="1" x14ac:dyDescent="0.2">
      <c r="A242" s="6">
        <v>468</v>
      </c>
      <c r="B242" s="6">
        <v>4000</v>
      </c>
      <c r="C242" s="6">
        <v>1620</v>
      </c>
      <c r="D242" s="9">
        <f>SUM(C242/B242)*100</f>
        <v>40.5</v>
      </c>
      <c r="E242" s="6" t="s">
        <v>20</v>
      </c>
      <c r="F242" s="6">
        <v>16</v>
      </c>
      <c r="G242" s="10">
        <f>C242/F242</f>
        <v>101.25</v>
      </c>
      <c r="H242" s="6" t="s">
        <v>31</v>
      </c>
      <c r="I242" s="6" t="s">
        <v>32</v>
      </c>
    </row>
    <row r="243" spans="1:9" ht="25" customHeight="1" x14ac:dyDescent="0.2">
      <c r="A243" s="6">
        <v>474</v>
      </c>
      <c r="B243" s="6">
        <v>4000</v>
      </c>
      <c r="C243" s="6">
        <v>14606</v>
      </c>
      <c r="D243" s="9">
        <f>SUM(C243/B243)*100</f>
        <v>365.15</v>
      </c>
      <c r="E243" s="6" t="s">
        <v>19</v>
      </c>
      <c r="F243" s="6">
        <v>142</v>
      </c>
      <c r="G243" s="10">
        <f>C243/F243</f>
        <v>102.85915492957747</v>
      </c>
      <c r="H243" s="6" t="s">
        <v>31</v>
      </c>
      <c r="I243" s="6" t="s">
        <v>32</v>
      </c>
    </row>
    <row r="244" spans="1:9" ht="25" customHeight="1" x14ac:dyDescent="0.2">
      <c r="A244" s="6">
        <v>858</v>
      </c>
      <c r="B244" s="6">
        <v>4000</v>
      </c>
      <c r="C244" s="6">
        <v>2778</v>
      </c>
      <c r="D244" s="9">
        <f>SUM(C244/B244)*100</f>
        <v>69.45</v>
      </c>
      <c r="E244" s="6" t="s">
        <v>20</v>
      </c>
      <c r="F244" s="6">
        <v>35</v>
      </c>
      <c r="G244" s="10">
        <f>C244/F244</f>
        <v>79.371428571428567</v>
      </c>
      <c r="H244" s="6" t="s">
        <v>31</v>
      </c>
      <c r="I244" s="6" t="s">
        <v>32</v>
      </c>
    </row>
    <row r="245" spans="1:9" ht="25" customHeight="1" x14ac:dyDescent="0.2">
      <c r="A245" s="6">
        <v>976</v>
      </c>
      <c r="B245" s="6">
        <v>4000</v>
      </c>
      <c r="C245" s="6">
        <v>12886</v>
      </c>
      <c r="D245" s="9">
        <f>SUM(C245/B245)*100</f>
        <v>322.14999999999998</v>
      </c>
      <c r="E245" s="6" t="s">
        <v>19</v>
      </c>
      <c r="F245" s="6">
        <v>140</v>
      </c>
      <c r="G245" s="10">
        <f>C245/F245</f>
        <v>92.042857142857144</v>
      </c>
      <c r="H245" s="6" t="s">
        <v>31</v>
      </c>
      <c r="I245" s="6" t="s">
        <v>32</v>
      </c>
    </row>
    <row r="246" spans="1:9" ht="25" customHeight="1" x14ac:dyDescent="0.2">
      <c r="A246" s="6">
        <v>256</v>
      </c>
      <c r="B246" s="6">
        <v>4100</v>
      </c>
      <c r="C246" s="6">
        <v>959</v>
      </c>
      <c r="D246" s="9">
        <f>SUM(C246/B246)*100</f>
        <v>23.390243902439025</v>
      </c>
      <c r="E246" s="6" t="s">
        <v>20</v>
      </c>
      <c r="F246" s="6">
        <v>15</v>
      </c>
      <c r="G246" s="10">
        <f>C246/F246</f>
        <v>63.93333333333333</v>
      </c>
      <c r="H246" s="6" t="s">
        <v>33</v>
      </c>
      <c r="I246" s="6" t="s">
        <v>34</v>
      </c>
    </row>
    <row r="247" spans="1:9" ht="25" customHeight="1" x14ac:dyDescent="0.2">
      <c r="A247" s="6">
        <v>309</v>
      </c>
      <c r="B247" s="6">
        <v>4100</v>
      </c>
      <c r="C247" s="6">
        <v>3087</v>
      </c>
      <c r="D247" s="9">
        <f>SUM(C247/B247)*100</f>
        <v>75.292682926829272</v>
      </c>
      <c r="E247" s="6" t="s">
        <v>21</v>
      </c>
      <c r="F247" s="6">
        <v>75</v>
      </c>
      <c r="G247" s="10">
        <f>C247/F247</f>
        <v>41.16</v>
      </c>
      <c r="H247" s="6" t="s">
        <v>31</v>
      </c>
      <c r="I247" s="6" t="s">
        <v>32</v>
      </c>
    </row>
    <row r="248" spans="1:9" ht="25" customHeight="1" x14ac:dyDescent="0.2">
      <c r="A248" s="6">
        <v>823</v>
      </c>
      <c r="B248" s="6">
        <v>4100</v>
      </c>
      <c r="C248" s="6">
        <v>14640</v>
      </c>
      <c r="D248" s="9">
        <f>SUM(C248/B248)*100</f>
        <v>357.07317073170731</v>
      </c>
      <c r="E248" s="6" t="s">
        <v>19</v>
      </c>
      <c r="F248" s="6">
        <v>252</v>
      </c>
      <c r="G248" s="10">
        <f>C248/F248</f>
        <v>58.095238095238095</v>
      </c>
      <c r="H248" s="6" t="s">
        <v>31</v>
      </c>
      <c r="I248" s="6" t="s">
        <v>32</v>
      </c>
    </row>
    <row r="249" spans="1:9" ht="25" customHeight="1" x14ac:dyDescent="0.2">
      <c r="A249" s="6">
        <v>3</v>
      </c>
      <c r="B249" s="6">
        <v>4200</v>
      </c>
      <c r="C249" s="6">
        <v>2477</v>
      </c>
      <c r="D249" s="9">
        <f>SUM(C249/B249)*100</f>
        <v>58.976190476190467</v>
      </c>
      <c r="E249" s="6" t="s">
        <v>20</v>
      </c>
      <c r="F249" s="6">
        <v>24</v>
      </c>
      <c r="G249" s="10">
        <f>C249/F249</f>
        <v>103.20833333333333</v>
      </c>
      <c r="H249" s="6" t="s">
        <v>31</v>
      </c>
      <c r="I249" s="6" t="s">
        <v>32</v>
      </c>
    </row>
    <row r="250" spans="1:9" ht="25" customHeight="1" x14ac:dyDescent="0.2">
      <c r="A250" s="6">
        <v>13</v>
      </c>
      <c r="B250" s="6">
        <v>4200</v>
      </c>
      <c r="C250" s="6">
        <v>10295</v>
      </c>
      <c r="D250" s="9">
        <f>SUM(C250/B250)*100</f>
        <v>245.11904761904765</v>
      </c>
      <c r="E250" s="6" t="s">
        <v>19</v>
      </c>
      <c r="F250" s="6">
        <v>98</v>
      </c>
      <c r="G250" s="10">
        <f>C250/F250</f>
        <v>105.05102040816327</v>
      </c>
      <c r="H250" s="6" t="s">
        <v>31</v>
      </c>
      <c r="I250" s="6" t="s">
        <v>32</v>
      </c>
    </row>
    <row r="251" spans="1:9" ht="25" customHeight="1" x14ac:dyDescent="0.2">
      <c r="A251" s="6">
        <v>157</v>
      </c>
      <c r="B251" s="6">
        <v>4200</v>
      </c>
      <c r="C251" s="6">
        <v>2212</v>
      </c>
      <c r="D251" s="9">
        <f>SUM(C251/B251)*100</f>
        <v>52.666666666666664</v>
      </c>
      <c r="E251" s="6" t="s">
        <v>20</v>
      </c>
      <c r="F251" s="6">
        <v>30</v>
      </c>
      <c r="G251" s="10">
        <f>C251/F251</f>
        <v>73.733333333333334</v>
      </c>
      <c r="H251" s="6" t="s">
        <v>35</v>
      </c>
      <c r="I251" s="6" t="s">
        <v>36</v>
      </c>
    </row>
    <row r="252" spans="1:9" ht="25" customHeight="1" x14ac:dyDescent="0.2">
      <c r="A252" s="6">
        <v>482</v>
      </c>
      <c r="B252" s="6">
        <v>4200</v>
      </c>
      <c r="C252" s="6">
        <v>689</v>
      </c>
      <c r="D252" s="9">
        <f>SUM(C252/B252)*100</f>
        <v>16.404761904761905</v>
      </c>
      <c r="E252" s="6" t="s">
        <v>20</v>
      </c>
      <c r="F252" s="6">
        <v>9</v>
      </c>
      <c r="G252" s="10">
        <f>C252/F252</f>
        <v>76.555555555555557</v>
      </c>
      <c r="H252" s="6" t="s">
        <v>31</v>
      </c>
      <c r="I252" s="6" t="s">
        <v>32</v>
      </c>
    </row>
    <row r="253" spans="1:9" ht="25" customHeight="1" x14ac:dyDescent="0.2">
      <c r="A253" s="6">
        <v>546</v>
      </c>
      <c r="B253" s="6">
        <v>4200</v>
      </c>
      <c r="C253" s="6">
        <v>6870</v>
      </c>
      <c r="D253" s="9">
        <f>SUM(C253/B253)*100</f>
        <v>163.57142857142856</v>
      </c>
      <c r="E253" s="6" t="s">
        <v>19</v>
      </c>
      <c r="F253" s="6">
        <v>88</v>
      </c>
      <c r="G253" s="10">
        <f>C253/F253</f>
        <v>78.068181818181813</v>
      </c>
      <c r="H253" s="6" t="s">
        <v>31</v>
      </c>
      <c r="I253" s="6" t="s">
        <v>32</v>
      </c>
    </row>
    <row r="254" spans="1:9" ht="25" customHeight="1" x14ac:dyDescent="0.2">
      <c r="A254" s="6">
        <v>728</v>
      </c>
      <c r="B254" s="6">
        <v>4200</v>
      </c>
      <c r="C254" s="6">
        <v>735</v>
      </c>
      <c r="D254" s="9">
        <f>SUM(C254/B254)*100</f>
        <v>17.5</v>
      </c>
      <c r="E254" s="6" t="s">
        <v>20</v>
      </c>
      <c r="F254" s="6">
        <v>10</v>
      </c>
      <c r="G254" s="10">
        <f>C254/F254</f>
        <v>73.5</v>
      </c>
      <c r="H254" s="6" t="s">
        <v>31</v>
      </c>
      <c r="I254" s="6" t="s">
        <v>32</v>
      </c>
    </row>
    <row r="255" spans="1:9" ht="25" customHeight="1" x14ac:dyDescent="0.2">
      <c r="A255" s="6">
        <v>734</v>
      </c>
      <c r="B255" s="6">
        <v>4200</v>
      </c>
      <c r="C255" s="6">
        <v>13404</v>
      </c>
      <c r="D255" s="9">
        <f>SUM(C255/B255)*100</f>
        <v>319.14285714285711</v>
      </c>
      <c r="E255" s="6" t="s">
        <v>19</v>
      </c>
      <c r="F255" s="6">
        <v>536</v>
      </c>
      <c r="G255" s="10">
        <f>C255/F255</f>
        <v>25.007462686567163</v>
      </c>
      <c r="H255" s="6" t="s">
        <v>31</v>
      </c>
      <c r="I255" s="6" t="s">
        <v>32</v>
      </c>
    </row>
    <row r="256" spans="1:9" ht="25" customHeight="1" x14ac:dyDescent="0.2">
      <c r="A256" s="6">
        <v>864</v>
      </c>
      <c r="B256" s="6">
        <v>4200</v>
      </c>
      <c r="C256" s="6">
        <v>14577</v>
      </c>
      <c r="D256" s="9">
        <f>SUM(C256/B256)*100</f>
        <v>347.07142857142856</v>
      </c>
      <c r="E256" s="6" t="s">
        <v>19</v>
      </c>
      <c r="F256" s="6">
        <v>150</v>
      </c>
      <c r="G256" s="10">
        <f>C256/F256</f>
        <v>97.18</v>
      </c>
      <c r="H256" s="6" t="s">
        <v>31</v>
      </c>
      <c r="I256" s="6" t="s">
        <v>32</v>
      </c>
    </row>
    <row r="257" spans="1:9" ht="25" customHeight="1" x14ac:dyDescent="0.2">
      <c r="A257" s="6">
        <v>620</v>
      </c>
      <c r="B257" s="6">
        <v>4300</v>
      </c>
      <c r="C257" s="6">
        <v>11525</v>
      </c>
      <c r="D257" s="9">
        <f>SUM(C257/B257)*100</f>
        <v>268.02325581395348</v>
      </c>
      <c r="E257" s="6" t="s">
        <v>19</v>
      </c>
      <c r="F257" s="6">
        <v>128</v>
      </c>
      <c r="G257" s="10">
        <f>C257/F257</f>
        <v>90.0390625</v>
      </c>
      <c r="H257" s="6" t="s">
        <v>35</v>
      </c>
      <c r="I257" s="6" t="s">
        <v>36</v>
      </c>
    </row>
    <row r="258" spans="1:9" ht="25" customHeight="1" x14ac:dyDescent="0.2">
      <c r="A258" s="6">
        <v>710</v>
      </c>
      <c r="B258" s="6">
        <v>4300</v>
      </c>
      <c r="C258" s="6">
        <v>6358</v>
      </c>
      <c r="D258" s="9">
        <f>SUM(C258/B258)*100</f>
        <v>147.86046511627907</v>
      </c>
      <c r="E258" s="6" t="s">
        <v>19</v>
      </c>
      <c r="F258" s="6">
        <v>125</v>
      </c>
      <c r="G258" s="10">
        <f>C258/F258</f>
        <v>50.863999999999997</v>
      </c>
      <c r="H258" s="6" t="s">
        <v>31</v>
      </c>
      <c r="I258" s="6" t="s">
        <v>32</v>
      </c>
    </row>
    <row r="259" spans="1:9" ht="25" customHeight="1" x14ac:dyDescent="0.2">
      <c r="A259" s="6">
        <v>770</v>
      </c>
      <c r="B259" s="6">
        <v>4300</v>
      </c>
      <c r="C259" s="6">
        <v>11642</v>
      </c>
      <c r="D259" s="9">
        <f>SUM(C259/B259)*100</f>
        <v>270.74418604651163</v>
      </c>
      <c r="E259" s="6" t="s">
        <v>19</v>
      </c>
      <c r="F259" s="6">
        <v>216</v>
      </c>
      <c r="G259" s="10">
        <f>C259/F259</f>
        <v>53.898148148148145</v>
      </c>
      <c r="H259" s="6" t="s">
        <v>39</v>
      </c>
      <c r="I259" s="6" t="s">
        <v>40</v>
      </c>
    </row>
    <row r="260" spans="1:9" ht="25" customHeight="1" x14ac:dyDescent="0.2">
      <c r="A260" s="6">
        <v>7</v>
      </c>
      <c r="B260" s="6">
        <v>4500</v>
      </c>
      <c r="C260" s="6">
        <v>14741</v>
      </c>
      <c r="D260" s="9">
        <f>SUM(C260/B260)*100</f>
        <v>327.57777777777778</v>
      </c>
      <c r="E260" s="6" t="s">
        <v>19</v>
      </c>
      <c r="F260" s="6">
        <v>227</v>
      </c>
      <c r="G260" s="10">
        <f>C260/F260</f>
        <v>64.93832599118943</v>
      </c>
      <c r="H260" s="6" t="s">
        <v>43</v>
      </c>
      <c r="I260" s="6" t="s">
        <v>44</v>
      </c>
    </row>
    <row r="261" spans="1:9" ht="25" customHeight="1" x14ac:dyDescent="0.2">
      <c r="A261" s="6">
        <v>23</v>
      </c>
      <c r="B261" s="6">
        <v>4500</v>
      </c>
      <c r="C261" s="6">
        <v>14942</v>
      </c>
      <c r="D261" s="9">
        <f>SUM(C261/B261)*100</f>
        <v>332.04444444444448</v>
      </c>
      <c r="E261" s="6" t="s">
        <v>19</v>
      </c>
      <c r="F261" s="6">
        <v>142</v>
      </c>
      <c r="G261" s="10">
        <f>C261/F261</f>
        <v>105.22535211267606</v>
      </c>
      <c r="H261" s="6" t="s">
        <v>33</v>
      </c>
      <c r="I261" s="6" t="s">
        <v>34</v>
      </c>
    </row>
    <row r="262" spans="1:9" ht="25" customHeight="1" x14ac:dyDescent="0.2">
      <c r="A262" s="6">
        <v>78</v>
      </c>
      <c r="B262" s="6">
        <v>4500</v>
      </c>
      <c r="C262" s="6">
        <v>13536</v>
      </c>
      <c r="D262" s="9">
        <f>SUM(C262/B262)*100</f>
        <v>300.8</v>
      </c>
      <c r="E262" s="6" t="s">
        <v>19</v>
      </c>
      <c r="F262" s="6">
        <v>330</v>
      </c>
      <c r="G262" s="10">
        <f>C262/F262</f>
        <v>41.018181818181816</v>
      </c>
      <c r="H262" s="6" t="s">
        <v>31</v>
      </c>
      <c r="I262" s="6" t="s">
        <v>32</v>
      </c>
    </row>
    <row r="263" spans="1:9" ht="25" customHeight="1" x14ac:dyDescent="0.2">
      <c r="A263" s="6">
        <v>133</v>
      </c>
      <c r="B263" s="6">
        <v>4500</v>
      </c>
      <c r="C263" s="6">
        <v>13985</v>
      </c>
      <c r="D263" s="9">
        <f>SUM(C263/B263)*100</f>
        <v>310.77777777777777</v>
      </c>
      <c r="E263" s="6" t="s">
        <v>19</v>
      </c>
      <c r="F263" s="6">
        <v>159</v>
      </c>
      <c r="G263" s="10">
        <f>C263/F263</f>
        <v>87.95597484276729</v>
      </c>
      <c r="H263" s="6" t="s">
        <v>31</v>
      </c>
      <c r="I263" s="6" t="s">
        <v>32</v>
      </c>
    </row>
    <row r="264" spans="1:9" ht="25" customHeight="1" x14ac:dyDescent="0.2">
      <c r="A264" s="6">
        <v>246</v>
      </c>
      <c r="B264" s="6">
        <v>4500</v>
      </c>
      <c r="C264" s="6">
        <v>14649</v>
      </c>
      <c r="D264" s="9">
        <f>SUM(C264/B264)*100</f>
        <v>325.5333333333333</v>
      </c>
      <c r="E264" s="6" t="s">
        <v>19</v>
      </c>
      <c r="F264" s="6">
        <v>222</v>
      </c>
      <c r="G264" s="10">
        <f>C264/F264</f>
        <v>65.986486486486484</v>
      </c>
      <c r="H264" s="6" t="s">
        <v>31</v>
      </c>
      <c r="I264" s="6" t="s">
        <v>32</v>
      </c>
    </row>
    <row r="265" spans="1:9" ht="25" customHeight="1" x14ac:dyDescent="0.2">
      <c r="A265" s="6">
        <v>647</v>
      </c>
      <c r="B265" s="6">
        <v>4500</v>
      </c>
      <c r="C265" s="6">
        <v>1863</v>
      </c>
      <c r="D265" s="9">
        <f>SUM(C265/B265)*100</f>
        <v>41.4</v>
      </c>
      <c r="E265" s="6" t="s">
        <v>20</v>
      </c>
      <c r="F265" s="6">
        <v>18</v>
      </c>
      <c r="G265" s="10">
        <f>C265/F265</f>
        <v>103.5</v>
      </c>
      <c r="H265" s="6" t="s">
        <v>31</v>
      </c>
      <c r="I265" s="6" t="s">
        <v>32</v>
      </c>
    </row>
    <row r="266" spans="1:9" ht="25" customHeight="1" x14ac:dyDescent="0.2">
      <c r="A266" s="6">
        <v>755</v>
      </c>
      <c r="B266" s="6">
        <v>4500</v>
      </c>
      <c r="C266" s="6">
        <v>7496</v>
      </c>
      <c r="D266" s="9">
        <f>SUM(C266/B266)*100</f>
        <v>166.57777777777778</v>
      </c>
      <c r="E266" s="6" t="s">
        <v>19</v>
      </c>
      <c r="F266" s="6">
        <v>288</v>
      </c>
      <c r="G266" s="10">
        <f>C266/F266</f>
        <v>26.027777777777779</v>
      </c>
      <c r="H266" s="6" t="s">
        <v>43</v>
      </c>
      <c r="I266" s="6" t="s">
        <v>44</v>
      </c>
    </row>
    <row r="267" spans="1:9" ht="25" customHeight="1" x14ac:dyDescent="0.2">
      <c r="A267" s="6">
        <v>254</v>
      </c>
      <c r="B267" s="6">
        <v>4600</v>
      </c>
      <c r="C267" s="6">
        <v>8505</v>
      </c>
      <c r="D267" s="9">
        <f>SUM(C267/B267)*100</f>
        <v>184.89130434782609</v>
      </c>
      <c r="E267" s="6" t="s">
        <v>19</v>
      </c>
      <c r="F267" s="6">
        <v>88</v>
      </c>
      <c r="G267" s="10">
        <f>C267/F267</f>
        <v>96.647727272727266</v>
      </c>
      <c r="H267" s="6" t="s">
        <v>31</v>
      </c>
      <c r="I267" s="6" t="s">
        <v>32</v>
      </c>
    </row>
    <row r="268" spans="1:9" ht="25" customHeight="1" x14ac:dyDescent="0.2">
      <c r="A268" s="6">
        <v>63</v>
      </c>
      <c r="B268" s="6">
        <v>4700</v>
      </c>
      <c r="C268" s="6">
        <v>557</v>
      </c>
      <c r="D268" s="9">
        <f>SUM(C268/B268)*100</f>
        <v>11.851063829787234</v>
      </c>
      <c r="E268" s="6" t="s">
        <v>20</v>
      </c>
      <c r="F268" s="6">
        <v>5</v>
      </c>
      <c r="G268" s="10">
        <f>C268/F268</f>
        <v>111.4</v>
      </c>
      <c r="H268" s="6" t="s">
        <v>31</v>
      </c>
      <c r="I268" s="6" t="s">
        <v>32</v>
      </c>
    </row>
    <row r="269" spans="1:9" ht="25" customHeight="1" x14ac:dyDescent="0.2">
      <c r="A269" s="6">
        <v>112</v>
      </c>
      <c r="B269" s="6">
        <v>4700</v>
      </c>
      <c r="C269" s="6">
        <v>12635</v>
      </c>
      <c r="D269" s="9">
        <f>SUM(C269/B269)*100</f>
        <v>268.82978723404256</v>
      </c>
      <c r="E269" s="6" t="s">
        <v>19</v>
      </c>
      <c r="F269" s="6">
        <v>361</v>
      </c>
      <c r="G269" s="10">
        <f>C269/F269</f>
        <v>35</v>
      </c>
      <c r="H269" s="6" t="s">
        <v>35</v>
      </c>
      <c r="I269" s="6" t="s">
        <v>36</v>
      </c>
    </row>
    <row r="270" spans="1:9" ht="25" customHeight="1" x14ac:dyDescent="0.2">
      <c r="A270" s="6">
        <v>465</v>
      </c>
      <c r="B270" s="6">
        <v>4700</v>
      </c>
      <c r="C270" s="6">
        <v>8829</v>
      </c>
      <c r="D270" s="9">
        <f>SUM(C270/B270)*100</f>
        <v>187.85106382978722</v>
      </c>
      <c r="E270" s="6" t="s">
        <v>19</v>
      </c>
      <c r="F270" s="6">
        <v>80</v>
      </c>
      <c r="G270" s="10">
        <f>C270/F270</f>
        <v>110.3625</v>
      </c>
      <c r="H270" s="6" t="s">
        <v>31</v>
      </c>
      <c r="I270" s="6" t="s">
        <v>32</v>
      </c>
    </row>
    <row r="271" spans="1:9" ht="25" customHeight="1" x14ac:dyDescent="0.2">
      <c r="A271" s="6">
        <v>753</v>
      </c>
      <c r="B271" s="6">
        <v>4700</v>
      </c>
      <c r="C271" s="6">
        <v>12065</v>
      </c>
      <c r="D271" s="9">
        <f>SUM(C271/B271)*100</f>
        <v>256.70212765957444</v>
      </c>
      <c r="E271" s="6" t="s">
        <v>19</v>
      </c>
      <c r="F271" s="6">
        <v>137</v>
      </c>
      <c r="G271" s="10">
        <f>C271/F271</f>
        <v>88.065693430656935</v>
      </c>
      <c r="H271" s="6" t="s">
        <v>31</v>
      </c>
      <c r="I271" s="6" t="s">
        <v>32</v>
      </c>
    </row>
    <row r="272" spans="1:9" ht="25" customHeight="1" x14ac:dyDescent="0.2">
      <c r="A272" s="6">
        <v>847</v>
      </c>
      <c r="B272" s="6">
        <v>4700</v>
      </c>
      <c r="C272" s="6">
        <v>11174</v>
      </c>
      <c r="D272" s="9">
        <f>SUM(C272/B272)*100</f>
        <v>237.74468085106383</v>
      </c>
      <c r="E272" s="6" t="s">
        <v>19</v>
      </c>
      <c r="F272" s="6">
        <v>110</v>
      </c>
      <c r="G272" s="10">
        <f>C272/F272</f>
        <v>101.58181818181818</v>
      </c>
      <c r="H272" s="6" t="s">
        <v>31</v>
      </c>
      <c r="I272" s="6" t="s">
        <v>32</v>
      </c>
    </row>
    <row r="273" spans="1:9" ht="25" customHeight="1" x14ac:dyDescent="0.2">
      <c r="A273" s="6">
        <v>872</v>
      </c>
      <c r="B273" s="6">
        <v>4700</v>
      </c>
      <c r="C273" s="6">
        <v>7992</v>
      </c>
      <c r="D273" s="9">
        <f>SUM(C273/B273)*100</f>
        <v>170.04255319148936</v>
      </c>
      <c r="E273" s="6" t="s">
        <v>19</v>
      </c>
      <c r="F273" s="6">
        <v>81</v>
      </c>
      <c r="G273" s="10">
        <f>C273/F273</f>
        <v>98.666666666666671</v>
      </c>
      <c r="H273" s="6" t="s">
        <v>35</v>
      </c>
      <c r="I273" s="6" t="s">
        <v>36</v>
      </c>
    </row>
    <row r="274" spans="1:9" ht="25" customHeight="1" x14ac:dyDescent="0.2">
      <c r="A274" s="6">
        <v>88</v>
      </c>
      <c r="B274" s="6">
        <v>4800</v>
      </c>
      <c r="C274" s="6">
        <v>12516</v>
      </c>
      <c r="D274" s="9">
        <f>SUM(C274/B274)*100</f>
        <v>260.75</v>
      </c>
      <c r="E274" s="6" t="s">
        <v>19</v>
      </c>
      <c r="F274" s="6">
        <v>113</v>
      </c>
      <c r="G274" s="10">
        <f>C274/F274</f>
        <v>110.76106194690266</v>
      </c>
      <c r="H274" s="6" t="s">
        <v>31</v>
      </c>
      <c r="I274" s="6" t="s">
        <v>32</v>
      </c>
    </row>
    <row r="275" spans="1:9" ht="25" customHeight="1" x14ac:dyDescent="0.2">
      <c r="A275" s="6">
        <v>222</v>
      </c>
      <c r="B275" s="6">
        <v>4800</v>
      </c>
      <c r="C275" s="6">
        <v>6623</v>
      </c>
      <c r="D275" s="9">
        <f>SUM(C275/B275)*100</f>
        <v>137.97916666666669</v>
      </c>
      <c r="E275" s="6" t="s">
        <v>19</v>
      </c>
      <c r="F275" s="6">
        <v>138</v>
      </c>
      <c r="G275" s="10">
        <f>C275/F275</f>
        <v>47.992753623188406</v>
      </c>
      <c r="H275" s="6" t="s">
        <v>31</v>
      </c>
      <c r="I275" s="6" t="s">
        <v>32</v>
      </c>
    </row>
    <row r="276" spans="1:9" ht="25" customHeight="1" x14ac:dyDescent="0.2">
      <c r="A276" s="6">
        <v>452</v>
      </c>
      <c r="B276" s="6">
        <v>4800</v>
      </c>
      <c r="C276" s="6">
        <v>3045</v>
      </c>
      <c r="D276" s="9">
        <f>SUM(C276/B276)*100</f>
        <v>63.4375</v>
      </c>
      <c r="E276" s="6" t="s">
        <v>20</v>
      </c>
      <c r="F276" s="6">
        <v>31</v>
      </c>
      <c r="G276" s="10">
        <f>C276/F276</f>
        <v>98.225806451612897</v>
      </c>
      <c r="H276" s="6" t="s">
        <v>31</v>
      </c>
      <c r="I276" s="6" t="s">
        <v>32</v>
      </c>
    </row>
    <row r="277" spans="1:9" ht="25" customHeight="1" x14ac:dyDescent="0.2">
      <c r="A277" s="6">
        <v>768</v>
      </c>
      <c r="B277" s="6">
        <v>4800</v>
      </c>
      <c r="C277" s="6">
        <v>11088</v>
      </c>
      <c r="D277" s="9">
        <f>SUM(C277/B277)*100</f>
        <v>231</v>
      </c>
      <c r="E277" s="6" t="s">
        <v>19</v>
      </c>
      <c r="F277" s="6">
        <v>150</v>
      </c>
      <c r="G277" s="10">
        <f>C277/F277</f>
        <v>73.92</v>
      </c>
      <c r="H277" s="6" t="s">
        <v>31</v>
      </c>
      <c r="I277" s="6" t="s">
        <v>32</v>
      </c>
    </row>
    <row r="278" spans="1:9" ht="25" customHeight="1" x14ac:dyDescent="0.2">
      <c r="A278" s="6">
        <v>867</v>
      </c>
      <c r="B278" s="6">
        <v>4800</v>
      </c>
      <c r="C278" s="6">
        <v>7797</v>
      </c>
      <c r="D278" s="9">
        <f>SUM(C278/B278)*100</f>
        <v>162.4375</v>
      </c>
      <c r="E278" s="6" t="s">
        <v>19</v>
      </c>
      <c r="F278" s="6">
        <v>300</v>
      </c>
      <c r="G278" s="10">
        <f>C278/F278</f>
        <v>25.99</v>
      </c>
      <c r="H278" s="6" t="s">
        <v>31</v>
      </c>
      <c r="I278" s="6" t="s">
        <v>32</v>
      </c>
    </row>
    <row r="279" spans="1:9" ht="25" customHeight="1" x14ac:dyDescent="0.2">
      <c r="A279" s="6">
        <v>85</v>
      </c>
      <c r="B279" s="6">
        <v>4900</v>
      </c>
      <c r="C279" s="6">
        <v>6430</v>
      </c>
      <c r="D279" s="9">
        <f>SUM(C279/B279)*100</f>
        <v>131.22448979591837</v>
      </c>
      <c r="E279" s="6" t="s">
        <v>19</v>
      </c>
      <c r="F279" s="6">
        <v>71</v>
      </c>
      <c r="G279" s="10">
        <f>C279/F279</f>
        <v>90.563380281690144</v>
      </c>
      <c r="H279" s="6" t="s">
        <v>35</v>
      </c>
      <c r="I279" s="6" t="s">
        <v>36</v>
      </c>
    </row>
    <row r="280" spans="1:9" ht="25" customHeight="1" x14ac:dyDescent="0.2">
      <c r="A280" s="6">
        <v>117</v>
      </c>
      <c r="B280" s="6">
        <v>4900</v>
      </c>
      <c r="C280" s="6">
        <v>8523</v>
      </c>
      <c r="D280" s="9">
        <f>SUM(C280/B280)*100</f>
        <v>173.9387755102041</v>
      </c>
      <c r="E280" s="6" t="s">
        <v>19</v>
      </c>
      <c r="F280" s="6">
        <v>275</v>
      </c>
      <c r="G280" s="10">
        <f>C280/F280</f>
        <v>30.992727272727272</v>
      </c>
      <c r="H280" s="6" t="s">
        <v>31</v>
      </c>
      <c r="I280" s="6" t="s">
        <v>32</v>
      </c>
    </row>
    <row r="281" spans="1:9" ht="25" customHeight="1" x14ac:dyDescent="0.2">
      <c r="A281" s="6">
        <v>171</v>
      </c>
      <c r="B281" s="6">
        <v>4900</v>
      </c>
      <c r="C281" s="6">
        <v>521</v>
      </c>
      <c r="D281" s="9">
        <f>SUM(C281/B281)*100</f>
        <v>10.63265306122449</v>
      </c>
      <c r="E281" s="6" t="s">
        <v>20</v>
      </c>
      <c r="F281" s="6">
        <v>5</v>
      </c>
      <c r="G281" s="10">
        <f>C281/F281</f>
        <v>104.2</v>
      </c>
      <c r="H281" s="6" t="s">
        <v>31</v>
      </c>
      <c r="I281" s="6" t="s">
        <v>32</v>
      </c>
    </row>
    <row r="282" spans="1:9" ht="25" customHeight="1" x14ac:dyDescent="0.2">
      <c r="A282" s="6">
        <v>265</v>
      </c>
      <c r="B282" s="6">
        <v>4900</v>
      </c>
      <c r="C282" s="6">
        <v>6031</v>
      </c>
      <c r="D282" s="9">
        <f>SUM(C282/B282)*100</f>
        <v>123.08163265306122</v>
      </c>
      <c r="E282" s="6" t="s">
        <v>19</v>
      </c>
      <c r="F282" s="6">
        <v>86</v>
      </c>
      <c r="G282" s="10">
        <f>C282/F282</f>
        <v>70.127906976744185</v>
      </c>
      <c r="H282" s="6" t="s">
        <v>31</v>
      </c>
      <c r="I282" s="6" t="s">
        <v>32</v>
      </c>
    </row>
    <row r="283" spans="1:9" ht="25" customHeight="1" x14ac:dyDescent="0.2">
      <c r="A283" s="6">
        <v>723</v>
      </c>
      <c r="B283" s="6">
        <v>4900</v>
      </c>
      <c r="C283" s="6">
        <v>13250</v>
      </c>
      <c r="D283" s="9">
        <f>SUM(C283/B283)*100</f>
        <v>270.40816326530609</v>
      </c>
      <c r="E283" s="6" t="s">
        <v>19</v>
      </c>
      <c r="F283" s="6">
        <v>144</v>
      </c>
      <c r="G283" s="10">
        <f>C283/F283</f>
        <v>92.013888888888886</v>
      </c>
      <c r="H283" s="6" t="s">
        <v>35</v>
      </c>
      <c r="I283" s="6" t="s">
        <v>36</v>
      </c>
    </row>
    <row r="284" spans="1:9" ht="25" customHeight="1" x14ac:dyDescent="0.2">
      <c r="A284" s="6">
        <v>747</v>
      </c>
      <c r="B284" s="6">
        <v>4900</v>
      </c>
      <c r="C284" s="6">
        <v>11214</v>
      </c>
      <c r="D284" s="9">
        <f>SUM(C284/B284)*100</f>
        <v>228.85714285714286</v>
      </c>
      <c r="E284" s="6" t="s">
        <v>19</v>
      </c>
      <c r="F284" s="6">
        <v>280</v>
      </c>
      <c r="G284" s="10">
        <f>C284/F284</f>
        <v>40.049999999999997</v>
      </c>
      <c r="H284" s="6" t="s">
        <v>31</v>
      </c>
      <c r="I284" s="6" t="s">
        <v>32</v>
      </c>
    </row>
    <row r="285" spans="1:9" ht="25" customHeight="1" x14ac:dyDescent="0.2">
      <c r="A285" s="6">
        <v>821</v>
      </c>
      <c r="B285" s="6">
        <v>4900</v>
      </c>
      <c r="C285" s="6">
        <v>14273</v>
      </c>
      <c r="D285" s="9">
        <f>SUM(C285/B285)*100</f>
        <v>291.28571428571428</v>
      </c>
      <c r="E285" s="6" t="s">
        <v>19</v>
      </c>
      <c r="F285" s="6">
        <v>210</v>
      </c>
      <c r="G285" s="10">
        <f>C285/F285</f>
        <v>67.966666666666669</v>
      </c>
      <c r="H285" s="6" t="s">
        <v>31</v>
      </c>
      <c r="I285" s="6" t="s">
        <v>32</v>
      </c>
    </row>
    <row r="286" spans="1:9" ht="25" customHeight="1" x14ac:dyDescent="0.2">
      <c r="A286" s="6">
        <v>852</v>
      </c>
      <c r="B286" s="6">
        <v>4900</v>
      </c>
      <c r="C286" s="6">
        <v>2505</v>
      </c>
      <c r="D286" s="9">
        <f>SUM(C286/B286)*100</f>
        <v>51.122448979591837</v>
      </c>
      <c r="E286" s="6" t="s">
        <v>20</v>
      </c>
      <c r="F286" s="6">
        <v>31</v>
      </c>
      <c r="G286" s="10">
        <f>C286/F286</f>
        <v>80.806451612903231</v>
      </c>
      <c r="H286" s="6" t="s">
        <v>31</v>
      </c>
      <c r="I286" s="6" t="s">
        <v>32</v>
      </c>
    </row>
    <row r="287" spans="1:9" ht="25" customHeight="1" x14ac:dyDescent="0.2">
      <c r="A287" s="6">
        <v>119</v>
      </c>
      <c r="B287" s="6">
        <v>5000</v>
      </c>
      <c r="C287" s="6">
        <v>10748</v>
      </c>
      <c r="D287" s="9">
        <f>SUM(C287/B287)*100</f>
        <v>214.96</v>
      </c>
      <c r="E287" s="6" t="s">
        <v>19</v>
      </c>
      <c r="F287" s="6">
        <v>154</v>
      </c>
      <c r="G287" s="10">
        <f>C287/F287</f>
        <v>69.79220779220779</v>
      </c>
      <c r="H287" s="6" t="s">
        <v>31</v>
      </c>
      <c r="I287" s="6" t="s">
        <v>32</v>
      </c>
    </row>
    <row r="288" spans="1:9" ht="25" customHeight="1" x14ac:dyDescent="0.2">
      <c r="A288" s="6">
        <v>142</v>
      </c>
      <c r="B288" s="6">
        <v>5000</v>
      </c>
      <c r="C288" s="6">
        <v>11502</v>
      </c>
      <c r="D288" s="9">
        <f>SUM(C288/B288)*100</f>
        <v>230.03999999999996</v>
      </c>
      <c r="E288" s="6" t="s">
        <v>19</v>
      </c>
      <c r="F288" s="6">
        <v>117</v>
      </c>
      <c r="G288" s="10">
        <f>C288/F288</f>
        <v>98.307692307692307</v>
      </c>
      <c r="H288" s="6" t="s">
        <v>31</v>
      </c>
      <c r="I288" s="6" t="s">
        <v>32</v>
      </c>
    </row>
    <row r="289" spans="1:9" ht="25" customHeight="1" x14ac:dyDescent="0.2">
      <c r="A289" s="6">
        <v>258</v>
      </c>
      <c r="B289" s="6">
        <v>5000</v>
      </c>
      <c r="C289" s="6">
        <v>13424</v>
      </c>
      <c r="D289" s="9">
        <f>SUM(C289/B289)*100</f>
        <v>268.48</v>
      </c>
      <c r="E289" s="6" t="s">
        <v>19</v>
      </c>
      <c r="F289" s="6">
        <v>186</v>
      </c>
      <c r="G289" s="10">
        <f>C289/F289</f>
        <v>72.172043010752688</v>
      </c>
      <c r="H289" s="6" t="s">
        <v>31</v>
      </c>
      <c r="I289" s="6" t="s">
        <v>32</v>
      </c>
    </row>
    <row r="290" spans="1:9" ht="25" customHeight="1" x14ac:dyDescent="0.2">
      <c r="A290" s="6">
        <v>420</v>
      </c>
      <c r="B290" s="6">
        <v>5000</v>
      </c>
      <c r="C290" s="6">
        <v>6423</v>
      </c>
      <c r="D290" s="9">
        <f>SUM(C290/B290)*100</f>
        <v>128.46</v>
      </c>
      <c r="E290" s="6" t="s">
        <v>19</v>
      </c>
      <c r="F290" s="6">
        <v>94</v>
      </c>
      <c r="G290" s="10">
        <f>C290/F290</f>
        <v>68.329787234042556</v>
      </c>
      <c r="H290" s="6" t="s">
        <v>31</v>
      </c>
      <c r="I290" s="6" t="s">
        <v>32</v>
      </c>
    </row>
    <row r="291" spans="1:9" ht="25" customHeight="1" x14ac:dyDescent="0.2">
      <c r="A291" s="6">
        <v>457</v>
      </c>
      <c r="B291" s="6">
        <v>5000</v>
      </c>
      <c r="C291" s="6">
        <v>1332</v>
      </c>
      <c r="D291" s="9">
        <f>SUM(C291/B291)*100</f>
        <v>26.640000000000004</v>
      </c>
      <c r="E291" s="6" t="s">
        <v>20</v>
      </c>
      <c r="F291" s="6">
        <v>46</v>
      </c>
      <c r="G291" s="10">
        <f>C291/F291</f>
        <v>28.956521739130434</v>
      </c>
      <c r="H291" s="6" t="s">
        <v>31</v>
      </c>
      <c r="I291" s="6" t="s">
        <v>32</v>
      </c>
    </row>
    <row r="292" spans="1:9" ht="25" customHeight="1" x14ac:dyDescent="0.2">
      <c r="A292" s="6">
        <v>473</v>
      </c>
      <c r="B292" s="6">
        <v>5000</v>
      </c>
      <c r="C292" s="6">
        <v>8907</v>
      </c>
      <c r="D292" s="9">
        <f>SUM(C292/B292)*100</f>
        <v>178.14000000000001</v>
      </c>
      <c r="E292" s="6" t="s">
        <v>19</v>
      </c>
      <c r="F292" s="6">
        <v>106</v>
      </c>
      <c r="G292" s="10">
        <f>C292/F292</f>
        <v>84.028301886792448</v>
      </c>
      <c r="H292" s="6" t="s">
        <v>31</v>
      </c>
      <c r="I292" s="6" t="s">
        <v>32</v>
      </c>
    </row>
    <row r="293" spans="1:9" ht="25" customHeight="1" x14ac:dyDescent="0.2">
      <c r="A293" s="6">
        <v>691</v>
      </c>
      <c r="B293" s="6">
        <v>5000</v>
      </c>
      <c r="C293" s="6">
        <v>7119</v>
      </c>
      <c r="D293" s="9">
        <f>SUM(C293/B293)*100</f>
        <v>142.38</v>
      </c>
      <c r="E293" s="6" t="s">
        <v>19</v>
      </c>
      <c r="F293" s="6">
        <v>237</v>
      </c>
      <c r="G293" s="10">
        <f>C293/F293</f>
        <v>30.037974683544302</v>
      </c>
      <c r="H293" s="6" t="s">
        <v>31</v>
      </c>
      <c r="I293" s="6" t="s">
        <v>32</v>
      </c>
    </row>
    <row r="294" spans="1:9" ht="25" customHeight="1" x14ac:dyDescent="0.2">
      <c r="A294" s="6">
        <v>774</v>
      </c>
      <c r="B294" s="6">
        <v>5000</v>
      </c>
      <c r="C294" s="6">
        <v>6775</v>
      </c>
      <c r="D294" s="9">
        <f>SUM(C294/B294)*100</f>
        <v>135.5</v>
      </c>
      <c r="E294" s="6" t="s">
        <v>19</v>
      </c>
      <c r="F294" s="6">
        <v>78</v>
      </c>
      <c r="G294" s="10">
        <f>C294/F294</f>
        <v>86.858974358974365</v>
      </c>
      <c r="H294" s="6" t="s">
        <v>39</v>
      </c>
      <c r="I294" s="6" t="s">
        <v>40</v>
      </c>
    </row>
    <row r="295" spans="1:9" ht="25" customHeight="1" x14ac:dyDescent="0.2">
      <c r="A295" s="6">
        <v>183</v>
      </c>
      <c r="B295" s="6">
        <v>5100</v>
      </c>
      <c r="C295" s="6">
        <v>3525</v>
      </c>
      <c r="D295" s="9">
        <f>SUM(C295/B295)*100</f>
        <v>69.117647058823522</v>
      </c>
      <c r="E295" s="6" t="s">
        <v>20</v>
      </c>
      <c r="F295" s="6">
        <v>86</v>
      </c>
      <c r="G295" s="10">
        <f>C295/F295</f>
        <v>40.988372093023258</v>
      </c>
      <c r="H295" s="6" t="s">
        <v>37</v>
      </c>
      <c r="I295" s="6" t="s">
        <v>38</v>
      </c>
    </row>
    <row r="296" spans="1:9" ht="25" customHeight="1" x14ac:dyDescent="0.2">
      <c r="A296" s="6">
        <v>424</v>
      </c>
      <c r="B296" s="6">
        <v>5100</v>
      </c>
      <c r="C296" s="6">
        <v>2064</v>
      </c>
      <c r="D296" s="9">
        <f>SUM(C296/B296)*100</f>
        <v>40.470588235294116</v>
      </c>
      <c r="E296" s="6" t="s">
        <v>20</v>
      </c>
      <c r="F296" s="6">
        <v>83</v>
      </c>
      <c r="G296" s="10">
        <f>C296/F296</f>
        <v>24.867469879518072</v>
      </c>
      <c r="H296" s="6" t="s">
        <v>31</v>
      </c>
      <c r="I296" s="6" t="s">
        <v>32</v>
      </c>
    </row>
    <row r="297" spans="1:9" ht="25" customHeight="1" x14ac:dyDescent="0.2">
      <c r="A297" s="6">
        <v>431</v>
      </c>
      <c r="B297" s="6">
        <v>5100</v>
      </c>
      <c r="C297" s="6">
        <v>9817</v>
      </c>
      <c r="D297" s="9">
        <f>SUM(C297/B297)*100</f>
        <v>192.49019607843135</v>
      </c>
      <c r="E297" s="6" t="s">
        <v>19</v>
      </c>
      <c r="F297" s="6">
        <v>94</v>
      </c>
      <c r="G297" s="10">
        <f>C297/F297</f>
        <v>104.43617021276596</v>
      </c>
      <c r="H297" s="6" t="s">
        <v>31</v>
      </c>
      <c r="I297" s="6" t="s">
        <v>32</v>
      </c>
    </row>
    <row r="298" spans="1:9" ht="25" customHeight="1" x14ac:dyDescent="0.2">
      <c r="A298" s="6">
        <v>529</v>
      </c>
      <c r="B298" s="6">
        <v>5100</v>
      </c>
      <c r="C298" s="6">
        <v>574</v>
      </c>
      <c r="D298" s="9">
        <f>SUM(C298/B298)*100</f>
        <v>11.254901960784313</v>
      </c>
      <c r="E298" s="6" t="s">
        <v>20</v>
      </c>
      <c r="F298" s="6">
        <v>9</v>
      </c>
      <c r="G298" s="10">
        <f>C298/F298</f>
        <v>63.777777777777779</v>
      </c>
      <c r="H298" s="6" t="s">
        <v>31</v>
      </c>
      <c r="I298" s="6" t="s">
        <v>32</v>
      </c>
    </row>
    <row r="299" spans="1:9" ht="25" customHeight="1" x14ac:dyDescent="0.2">
      <c r="A299" s="6">
        <v>624</v>
      </c>
      <c r="B299" s="6">
        <v>5100</v>
      </c>
      <c r="C299" s="6">
        <v>14249</v>
      </c>
      <c r="D299" s="9">
        <f>SUM(C299/B299)*100</f>
        <v>279.39215686274508</v>
      </c>
      <c r="E299" s="6" t="s">
        <v>19</v>
      </c>
      <c r="F299" s="6">
        <v>432</v>
      </c>
      <c r="G299" s="10">
        <f>C299/F299</f>
        <v>32.983796296296298</v>
      </c>
      <c r="H299" s="6" t="s">
        <v>31</v>
      </c>
      <c r="I299" s="6" t="s">
        <v>32</v>
      </c>
    </row>
    <row r="300" spans="1:9" ht="25" customHeight="1" x14ac:dyDescent="0.2">
      <c r="A300" s="6">
        <v>665</v>
      </c>
      <c r="B300" s="6">
        <v>5100</v>
      </c>
      <c r="C300" s="6">
        <v>12219</v>
      </c>
      <c r="D300" s="9">
        <f>SUM(C300/B300)*100</f>
        <v>239.58823529411765</v>
      </c>
      <c r="E300" s="6" t="s">
        <v>19</v>
      </c>
      <c r="F300" s="6">
        <v>272</v>
      </c>
      <c r="G300" s="10">
        <f>C300/F300</f>
        <v>44.922794117647058</v>
      </c>
      <c r="H300" s="6" t="s">
        <v>31</v>
      </c>
      <c r="I300" s="6" t="s">
        <v>32</v>
      </c>
    </row>
    <row r="301" spans="1:9" ht="25" customHeight="1" x14ac:dyDescent="0.2">
      <c r="A301" s="6">
        <v>780</v>
      </c>
      <c r="B301" s="6">
        <v>5100</v>
      </c>
      <c r="C301" s="6">
        <v>5421</v>
      </c>
      <c r="D301" s="9">
        <f>SUM(C301/B301)*100</f>
        <v>106.29411764705883</v>
      </c>
      <c r="E301" s="6" t="s">
        <v>19</v>
      </c>
      <c r="F301" s="6">
        <v>164</v>
      </c>
      <c r="G301" s="10">
        <f>C301/F301</f>
        <v>33.054878048780488</v>
      </c>
      <c r="H301" s="6" t="s">
        <v>31</v>
      </c>
      <c r="I301" s="6" t="s">
        <v>32</v>
      </c>
    </row>
    <row r="302" spans="1:9" ht="25" customHeight="1" x14ac:dyDescent="0.2">
      <c r="A302" s="6">
        <v>782</v>
      </c>
      <c r="B302" s="6">
        <v>5100</v>
      </c>
      <c r="C302" s="6">
        <v>10981</v>
      </c>
      <c r="D302" s="9">
        <f>SUM(C302/B302)*100</f>
        <v>215.31372549019611</v>
      </c>
      <c r="E302" s="6" t="s">
        <v>19</v>
      </c>
      <c r="F302" s="6">
        <v>161</v>
      </c>
      <c r="G302" s="10">
        <f>C302/F302</f>
        <v>68.204968944099377</v>
      </c>
      <c r="H302" s="6" t="s">
        <v>31</v>
      </c>
      <c r="I302" s="6" t="s">
        <v>32</v>
      </c>
    </row>
    <row r="303" spans="1:9" ht="25" customHeight="1" x14ac:dyDescent="0.2">
      <c r="A303" s="6">
        <v>971</v>
      </c>
      <c r="B303" s="6">
        <v>5100</v>
      </c>
      <c r="C303" s="6">
        <v>1414</v>
      </c>
      <c r="D303" s="9">
        <f>SUM(C303/B303)*100</f>
        <v>27.725490196078432</v>
      </c>
      <c r="E303" s="6" t="s">
        <v>20</v>
      </c>
      <c r="F303" s="6">
        <v>24</v>
      </c>
      <c r="G303" s="10">
        <f>C303/F303</f>
        <v>58.916666666666664</v>
      </c>
      <c r="H303" s="6" t="s">
        <v>31</v>
      </c>
      <c r="I303" s="6" t="s">
        <v>32</v>
      </c>
    </row>
    <row r="304" spans="1:9" ht="25" customHeight="1" x14ac:dyDescent="0.2">
      <c r="A304" s="6">
        <v>6</v>
      </c>
      <c r="B304" s="6">
        <v>5200</v>
      </c>
      <c r="C304" s="6">
        <v>1090</v>
      </c>
      <c r="D304" s="9">
        <f>SUM(C304/B304)*100</f>
        <v>20.961538461538463</v>
      </c>
      <c r="E304" s="6" t="s">
        <v>20</v>
      </c>
      <c r="F304" s="6">
        <v>18</v>
      </c>
      <c r="G304" s="10">
        <f>C304/F304</f>
        <v>60.555555555555557</v>
      </c>
      <c r="H304" s="6" t="s">
        <v>33</v>
      </c>
      <c r="I304" s="6" t="s">
        <v>34</v>
      </c>
    </row>
    <row r="305" spans="1:9" ht="25" customHeight="1" x14ac:dyDescent="0.2">
      <c r="A305" s="6">
        <v>10</v>
      </c>
      <c r="B305" s="6">
        <v>5200</v>
      </c>
      <c r="C305" s="6">
        <v>13838</v>
      </c>
      <c r="D305" s="9">
        <f>SUM(C305/B305)*100</f>
        <v>266.11538461538464</v>
      </c>
      <c r="E305" s="6" t="s">
        <v>19</v>
      </c>
      <c r="F305" s="6">
        <v>220</v>
      </c>
      <c r="G305" s="10">
        <f>C305/F305</f>
        <v>62.9</v>
      </c>
      <c r="H305" s="6" t="s">
        <v>31</v>
      </c>
      <c r="I305" s="6" t="s">
        <v>32</v>
      </c>
    </row>
    <row r="306" spans="1:9" ht="25" customHeight="1" x14ac:dyDescent="0.2">
      <c r="A306" s="6">
        <v>109</v>
      </c>
      <c r="B306" s="6">
        <v>5200</v>
      </c>
      <c r="C306" s="6">
        <v>3079</v>
      </c>
      <c r="D306" s="9">
        <f>SUM(C306/B306)*100</f>
        <v>59.21153846153846</v>
      </c>
      <c r="E306" s="6" t="s">
        <v>20</v>
      </c>
      <c r="F306" s="6">
        <v>60</v>
      </c>
      <c r="G306" s="10">
        <f>C306/F306</f>
        <v>51.31666666666667</v>
      </c>
      <c r="H306" s="6" t="s">
        <v>31</v>
      </c>
      <c r="I306" s="6" t="s">
        <v>32</v>
      </c>
    </row>
    <row r="307" spans="1:9" ht="25" customHeight="1" x14ac:dyDescent="0.2">
      <c r="A307" s="6">
        <v>363</v>
      </c>
      <c r="B307" s="6">
        <v>5200</v>
      </c>
      <c r="C307" s="6">
        <v>8330</v>
      </c>
      <c r="D307" s="9">
        <f>SUM(C307/B307)*100</f>
        <v>160.19230769230771</v>
      </c>
      <c r="E307" s="6" t="s">
        <v>19</v>
      </c>
      <c r="F307" s="6">
        <v>139</v>
      </c>
      <c r="G307" s="10">
        <f>C307/F307</f>
        <v>59.928057553956833</v>
      </c>
      <c r="H307" s="6" t="s">
        <v>31</v>
      </c>
      <c r="I307" s="6" t="s">
        <v>32</v>
      </c>
    </row>
    <row r="308" spans="1:9" ht="25" customHeight="1" x14ac:dyDescent="0.2">
      <c r="A308" s="6">
        <v>368</v>
      </c>
      <c r="B308" s="6">
        <v>5200</v>
      </c>
      <c r="C308" s="6">
        <v>14394</v>
      </c>
      <c r="D308" s="9">
        <f>SUM(C308/B308)*100</f>
        <v>276.80769230769232</v>
      </c>
      <c r="E308" s="6" t="s">
        <v>19</v>
      </c>
      <c r="F308" s="6">
        <v>206</v>
      </c>
      <c r="G308" s="10">
        <f>C308/F308</f>
        <v>69.873786407766985</v>
      </c>
      <c r="H308" s="6" t="s">
        <v>33</v>
      </c>
      <c r="I308" s="6" t="s">
        <v>34</v>
      </c>
    </row>
    <row r="309" spans="1:9" ht="25" customHeight="1" x14ac:dyDescent="0.2">
      <c r="A309" s="6">
        <v>486</v>
      </c>
      <c r="B309" s="6">
        <v>5200</v>
      </c>
      <c r="C309" s="6">
        <v>702</v>
      </c>
      <c r="D309" s="9">
        <f>SUM(C309/B309)*100</f>
        <v>13.5</v>
      </c>
      <c r="E309" s="6" t="s">
        <v>20</v>
      </c>
      <c r="F309" s="6">
        <v>21</v>
      </c>
      <c r="G309" s="10">
        <f>C309/F309</f>
        <v>33.428571428571431</v>
      </c>
      <c r="H309" s="6" t="s">
        <v>33</v>
      </c>
      <c r="I309" s="6" t="s">
        <v>34</v>
      </c>
    </row>
    <row r="310" spans="1:9" ht="25" customHeight="1" x14ac:dyDescent="0.2">
      <c r="A310" s="6">
        <v>556</v>
      </c>
      <c r="B310" s="6">
        <v>5200</v>
      </c>
      <c r="C310" s="6">
        <v>12467</v>
      </c>
      <c r="D310" s="9">
        <f>SUM(C310/B310)*100</f>
        <v>239.75</v>
      </c>
      <c r="E310" s="6" t="s">
        <v>19</v>
      </c>
      <c r="F310" s="6">
        <v>122</v>
      </c>
      <c r="G310" s="10">
        <f>C310/F310</f>
        <v>102.18852459016394</v>
      </c>
      <c r="H310" s="6" t="s">
        <v>31</v>
      </c>
      <c r="I310" s="6" t="s">
        <v>32</v>
      </c>
    </row>
    <row r="311" spans="1:9" ht="25" customHeight="1" x14ac:dyDescent="0.2">
      <c r="A311" s="6">
        <v>808</v>
      </c>
      <c r="B311" s="6">
        <v>5200</v>
      </c>
      <c r="C311" s="6">
        <v>1583</v>
      </c>
      <c r="D311" s="9">
        <f>SUM(C311/B311)*100</f>
        <v>30.44230769230769</v>
      </c>
      <c r="E311" s="6" t="s">
        <v>20</v>
      </c>
      <c r="F311" s="6">
        <v>19</v>
      </c>
      <c r="G311" s="10">
        <f>C311/F311</f>
        <v>83.315789473684205</v>
      </c>
      <c r="H311" s="6" t="s">
        <v>31</v>
      </c>
      <c r="I311" s="6" t="s">
        <v>32</v>
      </c>
    </row>
    <row r="312" spans="1:9" ht="25" customHeight="1" x14ac:dyDescent="0.2">
      <c r="A312" s="6">
        <v>125</v>
      </c>
      <c r="B312" s="6">
        <v>5300</v>
      </c>
      <c r="C312" s="6">
        <v>8475</v>
      </c>
      <c r="D312" s="9">
        <f>SUM(C312/B312)*100</f>
        <v>159.90566037735849</v>
      </c>
      <c r="E312" s="6" t="s">
        <v>19</v>
      </c>
      <c r="F312" s="6">
        <v>180</v>
      </c>
      <c r="G312" s="10">
        <f>C312/F312</f>
        <v>47.083333333333336</v>
      </c>
      <c r="H312" s="6" t="s">
        <v>31</v>
      </c>
      <c r="I312" s="6" t="s">
        <v>32</v>
      </c>
    </row>
    <row r="313" spans="1:9" ht="25" customHeight="1" x14ac:dyDescent="0.2">
      <c r="A313" s="6">
        <v>381</v>
      </c>
      <c r="B313" s="6">
        <v>5300</v>
      </c>
      <c r="C313" s="6">
        <v>9749</v>
      </c>
      <c r="D313" s="9">
        <f>SUM(C313/B313)*100</f>
        <v>183.9433962264151</v>
      </c>
      <c r="E313" s="6" t="s">
        <v>19</v>
      </c>
      <c r="F313" s="6">
        <v>155</v>
      </c>
      <c r="G313" s="10">
        <f>C313/F313</f>
        <v>62.896774193548389</v>
      </c>
      <c r="H313" s="6" t="s">
        <v>31</v>
      </c>
      <c r="I313" s="6" t="s">
        <v>32</v>
      </c>
    </row>
    <row r="314" spans="1:9" ht="25" customHeight="1" x14ac:dyDescent="0.2">
      <c r="A314" s="6">
        <v>488</v>
      </c>
      <c r="B314" s="6">
        <v>5300</v>
      </c>
      <c r="C314" s="6">
        <v>11663</v>
      </c>
      <c r="D314" s="9">
        <f>SUM(C314/B314)*100</f>
        <v>220.0566037735849</v>
      </c>
      <c r="E314" s="6" t="s">
        <v>19</v>
      </c>
      <c r="F314" s="6">
        <v>115</v>
      </c>
      <c r="G314" s="10">
        <f>C314/F314</f>
        <v>101.41739130434783</v>
      </c>
      <c r="H314" s="6" t="s">
        <v>31</v>
      </c>
      <c r="I314" s="6" t="s">
        <v>32</v>
      </c>
    </row>
    <row r="315" spans="1:9" ht="25" customHeight="1" x14ac:dyDescent="0.2">
      <c r="A315" s="6">
        <v>540</v>
      </c>
      <c r="B315" s="6">
        <v>5300</v>
      </c>
      <c r="C315" s="6">
        <v>14097</v>
      </c>
      <c r="D315" s="9">
        <f>SUM(C315/B315)*100</f>
        <v>265.98113207547169</v>
      </c>
      <c r="E315" s="6" t="s">
        <v>19</v>
      </c>
      <c r="F315" s="6">
        <v>247</v>
      </c>
      <c r="G315" s="10">
        <f>C315/F315</f>
        <v>57.072874493927124</v>
      </c>
      <c r="H315" s="6" t="s">
        <v>31</v>
      </c>
      <c r="I315" s="6" t="s">
        <v>32</v>
      </c>
    </row>
    <row r="316" spans="1:9" ht="25" customHeight="1" x14ac:dyDescent="0.2">
      <c r="A316" s="6">
        <v>603</v>
      </c>
      <c r="B316" s="6">
        <v>5300</v>
      </c>
      <c r="C316" s="6">
        <v>6342</v>
      </c>
      <c r="D316" s="9">
        <f>SUM(C316/B316)*100</f>
        <v>119.66037735849055</v>
      </c>
      <c r="E316" s="6" t="s">
        <v>19</v>
      </c>
      <c r="F316" s="6">
        <v>102</v>
      </c>
      <c r="G316" s="10">
        <f>C316/F316</f>
        <v>62.176470588235297</v>
      </c>
      <c r="H316" s="6" t="s">
        <v>31</v>
      </c>
      <c r="I316" s="6" t="s">
        <v>32</v>
      </c>
    </row>
    <row r="317" spans="1:9" ht="25" customHeight="1" x14ac:dyDescent="0.2">
      <c r="A317" s="6">
        <v>677</v>
      </c>
      <c r="B317" s="6">
        <v>5300</v>
      </c>
      <c r="C317" s="6">
        <v>4432</v>
      </c>
      <c r="D317" s="9">
        <f>SUM(C317/B317)*100</f>
        <v>83.622641509433961</v>
      </c>
      <c r="E317" s="6" t="s">
        <v>20</v>
      </c>
      <c r="F317" s="6">
        <v>111</v>
      </c>
      <c r="G317" s="10">
        <f>C317/F317</f>
        <v>39.927927927927925</v>
      </c>
      <c r="H317" s="6" t="s">
        <v>31</v>
      </c>
      <c r="I317" s="6" t="s">
        <v>32</v>
      </c>
    </row>
    <row r="318" spans="1:9" ht="25" customHeight="1" x14ac:dyDescent="0.2">
      <c r="A318" s="6">
        <v>740</v>
      </c>
      <c r="B318" s="6">
        <v>5300</v>
      </c>
      <c r="C318" s="6">
        <v>1592</v>
      </c>
      <c r="D318" s="9">
        <f>SUM(C318/B318)*100</f>
        <v>30.037735849056602</v>
      </c>
      <c r="E318" s="6" t="s">
        <v>20</v>
      </c>
      <c r="F318" s="6">
        <v>16</v>
      </c>
      <c r="G318" s="10">
        <f>C318/F318</f>
        <v>99.5</v>
      </c>
      <c r="H318" s="6" t="s">
        <v>31</v>
      </c>
      <c r="I318" s="6" t="s">
        <v>32</v>
      </c>
    </row>
    <row r="319" spans="1:9" ht="25" customHeight="1" x14ac:dyDescent="0.2">
      <c r="A319" s="6">
        <v>857</v>
      </c>
      <c r="B319" s="6">
        <v>5300</v>
      </c>
      <c r="C319" s="6">
        <v>7413</v>
      </c>
      <c r="D319" s="9">
        <f>SUM(C319/B319)*100</f>
        <v>139.86792452830187</v>
      </c>
      <c r="E319" s="6" t="s">
        <v>19</v>
      </c>
      <c r="F319" s="6">
        <v>225</v>
      </c>
      <c r="G319" s="10">
        <f>C319/F319</f>
        <v>32.946666666666665</v>
      </c>
      <c r="H319" s="6" t="s">
        <v>41</v>
      </c>
      <c r="I319" s="6" t="s">
        <v>42</v>
      </c>
    </row>
    <row r="320" spans="1:9" ht="25" customHeight="1" x14ac:dyDescent="0.2">
      <c r="A320" s="6">
        <v>920</v>
      </c>
      <c r="B320" s="6">
        <v>5300</v>
      </c>
      <c r="C320" s="6">
        <v>9676</v>
      </c>
      <c r="D320" s="9">
        <f>SUM(C320/B320)*100</f>
        <v>182.56603773584905</v>
      </c>
      <c r="E320" s="6" t="s">
        <v>19</v>
      </c>
      <c r="F320" s="6">
        <v>255</v>
      </c>
      <c r="G320" s="10">
        <f>C320/F320</f>
        <v>37.945098039215686</v>
      </c>
      <c r="H320" s="6" t="s">
        <v>31</v>
      </c>
      <c r="I320" s="6" t="s">
        <v>32</v>
      </c>
    </row>
    <row r="321" spans="1:9" ht="25" customHeight="1" x14ac:dyDescent="0.2">
      <c r="A321" s="6">
        <v>118</v>
      </c>
      <c r="B321" s="6">
        <v>5400</v>
      </c>
      <c r="C321" s="6">
        <v>6351</v>
      </c>
      <c r="D321" s="9">
        <f>SUM(C321/B321)*100</f>
        <v>117.61111111111111</v>
      </c>
      <c r="E321" s="6" t="s">
        <v>19</v>
      </c>
      <c r="F321" s="6">
        <v>67</v>
      </c>
      <c r="G321" s="10">
        <f>C321/F321</f>
        <v>94.791044776119406</v>
      </c>
      <c r="H321" s="6" t="s">
        <v>31</v>
      </c>
      <c r="I321" s="6" t="s">
        <v>32</v>
      </c>
    </row>
    <row r="322" spans="1:9" ht="25" customHeight="1" x14ac:dyDescent="0.2">
      <c r="A322" s="6">
        <v>143</v>
      </c>
      <c r="B322" s="6">
        <v>5400</v>
      </c>
      <c r="C322" s="6">
        <v>7322</v>
      </c>
      <c r="D322" s="9">
        <f>SUM(C322/B322)*100</f>
        <v>135.59259259259261</v>
      </c>
      <c r="E322" s="6" t="s">
        <v>19</v>
      </c>
      <c r="F322" s="6">
        <v>70</v>
      </c>
      <c r="G322" s="10">
        <f>C322/F322</f>
        <v>104.6</v>
      </c>
      <c r="H322" s="6" t="s">
        <v>31</v>
      </c>
      <c r="I322" s="6" t="s">
        <v>32</v>
      </c>
    </row>
    <row r="323" spans="1:9" ht="25" customHeight="1" x14ac:dyDescent="0.2">
      <c r="A323" s="6">
        <v>369</v>
      </c>
      <c r="B323" s="6">
        <v>5400</v>
      </c>
      <c r="C323" s="6">
        <v>14743</v>
      </c>
      <c r="D323" s="9">
        <f>SUM(C323/B323)*100</f>
        <v>273.01851851851848</v>
      </c>
      <c r="E323" s="6" t="s">
        <v>19</v>
      </c>
      <c r="F323" s="6">
        <v>154</v>
      </c>
      <c r="G323" s="10">
        <f>C323/F323</f>
        <v>95.733766233766232</v>
      </c>
      <c r="H323" s="6" t="s">
        <v>31</v>
      </c>
      <c r="I323" s="6" t="s">
        <v>32</v>
      </c>
    </row>
    <row r="324" spans="1:9" ht="25" customHeight="1" x14ac:dyDescent="0.2">
      <c r="A324" s="6">
        <v>434</v>
      </c>
      <c r="B324" s="6">
        <v>5400</v>
      </c>
      <c r="C324" s="6">
        <v>903</v>
      </c>
      <c r="D324" s="9">
        <f>SUM(C324/B324)*100</f>
        <v>16.722222222222221</v>
      </c>
      <c r="E324" s="6" t="s">
        <v>21</v>
      </c>
      <c r="F324" s="6">
        <v>10</v>
      </c>
      <c r="G324" s="10">
        <f>C324/F324</f>
        <v>90.3</v>
      </c>
      <c r="H324" s="6" t="s">
        <v>37</v>
      </c>
      <c r="I324" s="6" t="s">
        <v>38</v>
      </c>
    </row>
    <row r="325" spans="1:9" ht="25" customHeight="1" x14ac:dyDescent="0.2">
      <c r="A325" s="6">
        <v>442</v>
      </c>
      <c r="B325" s="6">
        <v>5400</v>
      </c>
      <c r="C325" s="6">
        <v>10731</v>
      </c>
      <c r="D325" s="9">
        <f>SUM(C325/B325)*100</f>
        <v>198.72222222222223</v>
      </c>
      <c r="E325" s="6" t="s">
        <v>19</v>
      </c>
      <c r="F325" s="6">
        <v>143</v>
      </c>
      <c r="G325" s="10">
        <f>C325/F325</f>
        <v>75.04195804195804</v>
      </c>
      <c r="H325" s="6" t="s">
        <v>39</v>
      </c>
      <c r="I325" s="6" t="s">
        <v>40</v>
      </c>
    </row>
    <row r="326" spans="1:9" ht="25" customHeight="1" x14ac:dyDescent="0.2">
      <c r="A326" s="6">
        <v>682</v>
      </c>
      <c r="B326" s="6">
        <v>5400</v>
      </c>
      <c r="C326" s="6">
        <v>8109</v>
      </c>
      <c r="D326" s="9">
        <f>SUM(C326/B326)*100</f>
        <v>150.16666666666666</v>
      </c>
      <c r="E326" s="6" t="s">
        <v>19</v>
      </c>
      <c r="F326" s="6">
        <v>103</v>
      </c>
      <c r="G326" s="10">
        <f>C326/F326</f>
        <v>78.728155339805824</v>
      </c>
      <c r="H326" s="6" t="s">
        <v>31</v>
      </c>
      <c r="I326" s="6" t="s">
        <v>32</v>
      </c>
    </row>
    <row r="327" spans="1:9" ht="25" customHeight="1" x14ac:dyDescent="0.2">
      <c r="A327" s="6">
        <v>975</v>
      </c>
      <c r="B327" s="6">
        <v>5400</v>
      </c>
      <c r="C327" s="6">
        <v>8366</v>
      </c>
      <c r="D327" s="9">
        <f>SUM(C327/B327)*100</f>
        <v>154.92592592592592</v>
      </c>
      <c r="E327" s="6" t="s">
        <v>19</v>
      </c>
      <c r="F327" s="6">
        <v>135</v>
      </c>
      <c r="G327" s="10">
        <f>C327/F327</f>
        <v>61.970370370370368</v>
      </c>
      <c r="H327" s="6" t="s">
        <v>31</v>
      </c>
      <c r="I327" s="6" t="s">
        <v>32</v>
      </c>
    </row>
    <row r="328" spans="1:9" ht="25" customHeight="1" x14ac:dyDescent="0.2">
      <c r="A328" s="6">
        <v>25</v>
      </c>
      <c r="B328" s="6">
        <v>5500</v>
      </c>
      <c r="C328" s="6">
        <v>11904</v>
      </c>
      <c r="D328" s="9">
        <f>SUM(C328/B328)*100</f>
        <v>216.43636363636364</v>
      </c>
      <c r="E328" s="6" t="s">
        <v>19</v>
      </c>
      <c r="F328" s="6">
        <v>163</v>
      </c>
      <c r="G328" s="10">
        <f>C328/F328</f>
        <v>73.030674846625772</v>
      </c>
      <c r="H328" s="6" t="s">
        <v>31</v>
      </c>
      <c r="I328" s="6" t="s">
        <v>32</v>
      </c>
    </row>
    <row r="329" spans="1:9" ht="25" customHeight="1" x14ac:dyDescent="0.2">
      <c r="A329" s="6">
        <v>140</v>
      </c>
      <c r="B329" s="6">
        <v>5500</v>
      </c>
      <c r="C329" s="6">
        <v>12274</v>
      </c>
      <c r="D329" s="9">
        <f>SUM(C329/B329)*100</f>
        <v>223.16363636363636</v>
      </c>
      <c r="E329" s="6" t="s">
        <v>19</v>
      </c>
      <c r="F329" s="6">
        <v>186</v>
      </c>
      <c r="G329" s="10">
        <f>C329/F329</f>
        <v>65.989247311827953</v>
      </c>
      <c r="H329" s="6" t="s">
        <v>31</v>
      </c>
      <c r="I329" s="6" t="s">
        <v>32</v>
      </c>
    </row>
    <row r="330" spans="1:9" ht="25" customHeight="1" x14ac:dyDescent="0.2">
      <c r="A330" s="6">
        <v>161</v>
      </c>
      <c r="B330" s="6">
        <v>5500</v>
      </c>
      <c r="C330" s="6">
        <v>4300</v>
      </c>
      <c r="D330" s="9">
        <f>SUM(C330/B330)*100</f>
        <v>78.181818181818187</v>
      </c>
      <c r="E330" s="6" t="s">
        <v>20</v>
      </c>
      <c r="F330" s="6">
        <v>75</v>
      </c>
      <c r="G330" s="10">
        <f>C330/F330</f>
        <v>57.333333333333336</v>
      </c>
      <c r="H330" s="6" t="s">
        <v>31</v>
      </c>
      <c r="I330" s="6" t="s">
        <v>32</v>
      </c>
    </row>
    <row r="331" spans="1:9" ht="25" customHeight="1" x14ac:dyDescent="0.2">
      <c r="A331" s="6">
        <v>276</v>
      </c>
      <c r="B331" s="6">
        <v>5500</v>
      </c>
      <c r="C331" s="6">
        <v>5324</v>
      </c>
      <c r="D331" s="9">
        <f>SUM(C331/B331)*100</f>
        <v>96.8</v>
      </c>
      <c r="E331" s="6" t="s">
        <v>20</v>
      </c>
      <c r="F331" s="6">
        <v>133</v>
      </c>
      <c r="G331" s="10">
        <f>C331/F331</f>
        <v>40.030075187969928</v>
      </c>
      <c r="H331" s="6" t="s">
        <v>31</v>
      </c>
      <c r="I331" s="6" t="s">
        <v>32</v>
      </c>
    </row>
    <row r="332" spans="1:9" ht="25" customHeight="1" x14ac:dyDescent="0.2">
      <c r="A332" s="6">
        <v>361</v>
      </c>
      <c r="B332" s="6">
        <v>5500</v>
      </c>
      <c r="C332" s="6">
        <v>9546</v>
      </c>
      <c r="D332" s="9">
        <f>SUM(C332/B332)*100</f>
        <v>173.56363636363636</v>
      </c>
      <c r="E332" s="6" t="s">
        <v>19</v>
      </c>
      <c r="F332" s="6">
        <v>88</v>
      </c>
      <c r="G332" s="10">
        <f>C332/F332</f>
        <v>108.47727272727273</v>
      </c>
      <c r="H332" s="6" t="s">
        <v>31</v>
      </c>
      <c r="I332" s="6" t="s">
        <v>32</v>
      </c>
    </row>
    <row r="333" spans="1:9" ht="25" customHeight="1" x14ac:dyDescent="0.2">
      <c r="A333" s="6">
        <v>906</v>
      </c>
      <c r="B333" s="6">
        <v>5500</v>
      </c>
      <c r="C333" s="6">
        <v>8964</v>
      </c>
      <c r="D333" s="9">
        <f>SUM(C333/B333)*100</f>
        <v>162.98181818181817</v>
      </c>
      <c r="E333" s="6" t="s">
        <v>19</v>
      </c>
      <c r="F333" s="6">
        <v>191</v>
      </c>
      <c r="G333" s="10">
        <f>C333/F333</f>
        <v>46.931937172774866</v>
      </c>
      <c r="H333" s="6" t="s">
        <v>31</v>
      </c>
      <c r="I333" s="6" t="s">
        <v>32</v>
      </c>
    </row>
    <row r="334" spans="1:9" ht="25" customHeight="1" x14ac:dyDescent="0.2">
      <c r="A334" s="6">
        <v>929</v>
      </c>
      <c r="B334" s="6">
        <v>5500</v>
      </c>
      <c r="C334" s="6">
        <v>11952</v>
      </c>
      <c r="D334" s="9">
        <f>SUM(C334/B334)*100</f>
        <v>217.30909090909088</v>
      </c>
      <c r="E334" s="6" t="s">
        <v>19</v>
      </c>
      <c r="F334" s="6">
        <v>184</v>
      </c>
      <c r="G334" s="10">
        <f>C334/F334</f>
        <v>64.956521739130437</v>
      </c>
      <c r="H334" s="6" t="s">
        <v>33</v>
      </c>
      <c r="I334" s="6" t="s">
        <v>34</v>
      </c>
    </row>
    <row r="335" spans="1:9" ht="25" customHeight="1" x14ac:dyDescent="0.2">
      <c r="A335" s="6">
        <v>960</v>
      </c>
      <c r="B335" s="6">
        <v>5500</v>
      </c>
      <c r="C335" s="6">
        <v>4678</v>
      </c>
      <c r="D335" s="9">
        <f>SUM(C335/B335)*100</f>
        <v>85.054545454545448</v>
      </c>
      <c r="E335" s="6" t="s">
        <v>20</v>
      </c>
      <c r="F335" s="6">
        <v>55</v>
      </c>
      <c r="G335" s="10">
        <f>C335/F335</f>
        <v>85.054545454545448</v>
      </c>
      <c r="H335" s="6" t="s">
        <v>31</v>
      </c>
      <c r="I335" s="6" t="s">
        <v>32</v>
      </c>
    </row>
    <row r="336" spans="1:9" ht="25" customHeight="1" x14ac:dyDescent="0.2">
      <c r="A336" s="6">
        <v>41</v>
      </c>
      <c r="B336" s="6">
        <v>5600</v>
      </c>
      <c r="C336" s="6">
        <v>11924</v>
      </c>
      <c r="D336" s="9">
        <f>SUM(C336/B336)*100</f>
        <v>212.92857142857144</v>
      </c>
      <c r="E336" s="6" t="s">
        <v>19</v>
      </c>
      <c r="F336" s="6">
        <v>111</v>
      </c>
      <c r="G336" s="10">
        <f>C336/F336</f>
        <v>107.42342342342343</v>
      </c>
      <c r="H336" s="6" t="s">
        <v>39</v>
      </c>
      <c r="I336" s="6" t="s">
        <v>40</v>
      </c>
    </row>
    <row r="337" spans="1:9" ht="25" customHeight="1" x14ac:dyDescent="0.2">
      <c r="A337" s="6">
        <v>288</v>
      </c>
      <c r="B337" s="6">
        <v>5600</v>
      </c>
      <c r="C337" s="6">
        <v>5476</v>
      </c>
      <c r="D337" s="9">
        <f>SUM(C337/B337)*100</f>
        <v>97.785714285714292</v>
      </c>
      <c r="E337" s="6" t="s">
        <v>20</v>
      </c>
      <c r="F337" s="6">
        <v>137</v>
      </c>
      <c r="G337" s="10">
        <f>C337/F337</f>
        <v>39.970802919708028</v>
      </c>
      <c r="H337" s="6" t="s">
        <v>43</v>
      </c>
      <c r="I337" s="6" t="s">
        <v>44</v>
      </c>
    </row>
    <row r="338" spans="1:9" ht="25" customHeight="1" x14ac:dyDescent="0.2">
      <c r="A338" s="6">
        <v>469</v>
      </c>
      <c r="B338" s="6">
        <v>5600</v>
      </c>
      <c r="C338" s="6">
        <v>10328</v>
      </c>
      <c r="D338" s="9">
        <f>SUM(C338/B338)*100</f>
        <v>184.42857142857144</v>
      </c>
      <c r="E338" s="6" t="s">
        <v>19</v>
      </c>
      <c r="F338" s="6">
        <v>159</v>
      </c>
      <c r="G338" s="10">
        <f>C338/F338</f>
        <v>64.95597484276729</v>
      </c>
      <c r="H338" s="6" t="s">
        <v>31</v>
      </c>
      <c r="I338" s="6" t="s">
        <v>32</v>
      </c>
    </row>
    <row r="339" spans="1:9" ht="25" customHeight="1" x14ac:dyDescent="0.2">
      <c r="A339" s="6">
        <v>673</v>
      </c>
      <c r="B339" s="6">
        <v>5600</v>
      </c>
      <c r="C339" s="6">
        <v>2445</v>
      </c>
      <c r="D339" s="9">
        <f>SUM(C339/B339)*100</f>
        <v>43.660714285714285</v>
      </c>
      <c r="E339" s="6" t="s">
        <v>20</v>
      </c>
      <c r="F339" s="6">
        <v>58</v>
      </c>
      <c r="G339" s="10">
        <f>C339/F339</f>
        <v>42.155172413793103</v>
      </c>
      <c r="H339" s="6" t="s">
        <v>39</v>
      </c>
      <c r="I339" s="6" t="s">
        <v>40</v>
      </c>
    </row>
    <row r="340" spans="1:9" ht="25" customHeight="1" x14ac:dyDescent="0.2">
      <c r="A340" s="6">
        <v>717</v>
      </c>
      <c r="B340" s="6">
        <v>5600</v>
      </c>
      <c r="C340" s="6">
        <v>13868</v>
      </c>
      <c r="D340" s="9">
        <f>SUM(C340/B340)*100</f>
        <v>247.64285714285714</v>
      </c>
      <c r="E340" s="6" t="s">
        <v>19</v>
      </c>
      <c r="F340" s="6">
        <v>555</v>
      </c>
      <c r="G340" s="10">
        <f>C340/F340</f>
        <v>24.987387387387386</v>
      </c>
      <c r="H340" s="6" t="s">
        <v>31</v>
      </c>
      <c r="I340" s="6" t="s">
        <v>32</v>
      </c>
    </row>
    <row r="341" spans="1:9" ht="25" customHeight="1" x14ac:dyDescent="0.2">
      <c r="A341" s="6">
        <v>729</v>
      </c>
      <c r="B341" s="6">
        <v>5600</v>
      </c>
      <c r="C341" s="6">
        <v>10397</v>
      </c>
      <c r="D341" s="9">
        <f>SUM(C341/B341)*100</f>
        <v>185.66071428571428</v>
      </c>
      <c r="E341" s="6" t="s">
        <v>19</v>
      </c>
      <c r="F341" s="6">
        <v>122</v>
      </c>
      <c r="G341" s="10">
        <f>C341/F341</f>
        <v>85.221311475409834</v>
      </c>
      <c r="H341" s="6" t="s">
        <v>31</v>
      </c>
      <c r="I341" s="6" t="s">
        <v>32</v>
      </c>
    </row>
    <row r="342" spans="1:9" ht="25" customHeight="1" x14ac:dyDescent="0.2">
      <c r="A342" s="6">
        <v>763</v>
      </c>
      <c r="B342" s="6">
        <v>5600</v>
      </c>
      <c r="C342" s="6">
        <v>6338</v>
      </c>
      <c r="D342" s="9">
        <f>SUM(C342/B342)*100</f>
        <v>113.17857142857144</v>
      </c>
      <c r="E342" s="6" t="s">
        <v>19</v>
      </c>
      <c r="F342" s="6">
        <v>235</v>
      </c>
      <c r="G342" s="10">
        <f>C342/F342</f>
        <v>26.970212765957445</v>
      </c>
      <c r="H342" s="6" t="s">
        <v>31</v>
      </c>
      <c r="I342" s="6" t="s">
        <v>32</v>
      </c>
    </row>
    <row r="343" spans="1:9" ht="25" customHeight="1" x14ac:dyDescent="0.2">
      <c r="A343" s="6">
        <v>771</v>
      </c>
      <c r="B343" s="6">
        <v>5600</v>
      </c>
      <c r="C343" s="6">
        <v>2769</v>
      </c>
      <c r="D343" s="9">
        <f>SUM(C343/B343)*100</f>
        <v>49.446428571428569</v>
      </c>
      <c r="E343" s="6" t="s">
        <v>21</v>
      </c>
      <c r="F343" s="6">
        <v>26</v>
      </c>
      <c r="G343" s="10">
        <f>C343/F343</f>
        <v>106.5</v>
      </c>
      <c r="H343" s="6" t="s">
        <v>31</v>
      </c>
      <c r="I343" s="6" t="s">
        <v>32</v>
      </c>
    </row>
    <row r="344" spans="1:9" ht="25" customHeight="1" x14ac:dyDescent="0.2">
      <c r="A344" s="6">
        <v>889</v>
      </c>
      <c r="B344" s="6">
        <v>5600</v>
      </c>
      <c r="C344" s="6">
        <v>9508</v>
      </c>
      <c r="D344" s="9">
        <f>SUM(C344/B344)*100</f>
        <v>169.78571428571431</v>
      </c>
      <c r="E344" s="6" t="s">
        <v>19</v>
      </c>
      <c r="F344" s="6">
        <v>122</v>
      </c>
      <c r="G344" s="10">
        <f>C344/F344</f>
        <v>77.93442622950819</v>
      </c>
      <c r="H344" s="6" t="s">
        <v>31</v>
      </c>
      <c r="I344" s="6" t="s">
        <v>32</v>
      </c>
    </row>
    <row r="345" spans="1:9" ht="25" customHeight="1" x14ac:dyDescent="0.2">
      <c r="A345" s="6">
        <v>901</v>
      </c>
      <c r="B345" s="6">
        <v>5600</v>
      </c>
      <c r="C345" s="6">
        <v>8746</v>
      </c>
      <c r="D345" s="9">
        <f>SUM(C345/B345)*100</f>
        <v>156.17857142857144</v>
      </c>
      <c r="E345" s="6" t="s">
        <v>19</v>
      </c>
      <c r="F345" s="6">
        <v>159</v>
      </c>
      <c r="G345" s="10">
        <f>C345/F345</f>
        <v>55.0062893081761</v>
      </c>
      <c r="H345" s="6" t="s">
        <v>31</v>
      </c>
      <c r="I345" s="6" t="s">
        <v>32</v>
      </c>
    </row>
    <row r="346" spans="1:9" ht="25" customHeight="1" x14ac:dyDescent="0.2">
      <c r="A346" s="6">
        <v>68</v>
      </c>
      <c r="B346" s="6">
        <v>5700</v>
      </c>
      <c r="C346" s="6">
        <v>14508</v>
      </c>
      <c r="D346" s="9">
        <f>SUM(C346/B346)*100</f>
        <v>254.52631578947367</v>
      </c>
      <c r="E346" s="6" t="s">
        <v>19</v>
      </c>
      <c r="F346" s="6">
        <v>246</v>
      </c>
      <c r="G346" s="10">
        <f>C346/F346</f>
        <v>58.975609756097562</v>
      </c>
      <c r="H346" s="6" t="s">
        <v>39</v>
      </c>
      <c r="I346" s="6" t="s">
        <v>40</v>
      </c>
    </row>
    <row r="347" spans="1:9" ht="25" customHeight="1" x14ac:dyDescent="0.2">
      <c r="A347" s="6">
        <v>218</v>
      </c>
      <c r="B347" s="6">
        <v>5700</v>
      </c>
      <c r="C347" s="6">
        <v>12309</v>
      </c>
      <c r="D347" s="9">
        <f>SUM(C347/B347)*100</f>
        <v>215.94736842105263</v>
      </c>
      <c r="E347" s="6" t="s">
        <v>19</v>
      </c>
      <c r="F347" s="6">
        <v>397</v>
      </c>
      <c r="G347" s="10">
        <f>C347/F347</f>
        <v>31.005037783375315</v>
      </c>
      <c r="H347" s="6" t="s">
        <v>33</v>
      </c>
      <c r="I347" s="6" t="s">
        <v>34</v>
      </c>
    </row>
    <row r="348" spans="1:9" ht="25" customHeight="1" x14ac:dyDescent="0.2">
      <c r="A348" s="6">
        <v>257</v>
      </c>
      <c r="B348" s="6">
        <v>5700</v>
      </c>
      <c r="C348" s="6">
        <v>8322</v>
      </c>
      <c r="D348" s="9">
        <f>SUM(C348/B348)*100</f>
        <v>146</v>
      </c>
      <c r="E348" s="6" t="s">
        <v>19</v>
      </c>
      <c r="F348" s="6">
        <v>92</v>
      </c>
      <c r="G348" s="10">
        <f>C348/F348</f>
        <v>90.456521739130437</v>
      </c>
      <c r="H348" s="6" t="s">
        <v>31</v>
      </c>
      <c r="I348" s="6" t="s">
        <v>32</v>
      </c>
    </row>
    <row r="349" spans="1:9" ht="25" customHeight="1" x14ac:dyDescent="0.2">
      <c r="A349" s="6">
        <v>318</v>
      </c>
      <c r="B349" s="6">
        <v>5700</v>
      </c>
      <c r="C349" s="6">
        <v>903</v>
      </c>
      <c r="D349" s="9">
        <f>SUM(C349/B349)*100</f>
        <v>15.842105263157894</v>
      </c>
      <c r="E349" s="6" t="s">
        <v>20</v>
      </c>
      <c r="F349" s="6">
        <v>17</v>
      </c>
      <c r="G349" s="10">
        <f>C349/F349</f>
        <v>53.117647058823529</v>
      </c>
      <c r="H349" s="6" t="s">
        <v>31</v>
      </c>
      <c r="I349" s="6" t="s">
        <v>32</v>
      </c>
    </row>
    <row r="350" spans="1:9" ht="25" customHeight="1" x14ac:dyDescent="0.2">
      <c r="A350" s="6">
        <v>961</v>
      </c>
      <c r="B350" s="6">
        <v>5700</v>
      </c>
      <c r="C350" s="6">
        <v>6800</v>
      </c>
      <c r="D350" s="9">
        <f>SUM(C350/B350)*100</f>
        <v>119.29824561403508</v>
      </c>
      <c r="E350" s="6" t="s">
        <v>19</v>
      </c>
      <c r="F350" s="6">
        <v>155</v>
      </c>
      <c r="G350" s="10">
        <f>C350/F350</f>
        <v>43.87096774193548</v>
      </c>
      <c r="H350" s="6" t="s">
        <v>31</v>
      </c>
      <c r="I350" s="6" t="s">
        <v>32</v>
      </c>
    </row>
    <row r="351" spans="1:9" ht="25" customHeight="1" x14ac:dyDescent="0.2">
      <c r="A351" s="6">
        <v>558</v>
      </c>
      <c r="B351" s="6">
        <v>5800</v>
      </c>
      <c r="C351" s="6">
        <v>7966</v>
      </c>
      <c r="D351" s="9">
        <f>SUM(C351/B351)*100</f>
        <v>137.34482758620689</v>
      </c>
      <c r="E351" s="6" t="s">
        <v>19</v>
      </c>
      <c r="F351" s="6">
        <v>126</v>
      </c>
      <c r="G351" s="10">
        <f>C351/F351</f>
        <v>63.222222222222221</v>
      </c>
      <c r="H351" s="6" t="s">
        <v>31</v>
      </c>
      <c r="I351" s="6" t="s">
        <v>32</v>
      </c>
    </row>
    <row r="352" spans="1:9" ht="25" customHeight="1" x14ac:dyDescent="0.2">
      <c r="A352" s="6">
        <v>752</v>
      </c>
      <c r="B352" s="6">
        <v>5800</v>
      </c>
      <c r="C352" s="6">
        <v>5362</v>
      </c>
      <c r="D352" s="9">
        <f>SUM(C352/B352)*100</f>
        <v>92.448275862068968</v>
      </c>
      <c r="E352" s="6" t="s">
        <v>21</v>
      </c>
      <c r="F352" s="6">
        <v>114</v>
      </c>
      <c r="G352" s="10">
        <f>C352/F352</f>
        <v>47.035087719298247</v>
      </c>
      <c r="H352" s="6" t="s">
        <v>31</v>
      </c>
      <c r="I352" s="6" t="s">
        <v>32</v>
      </c>
    </row>
    <row r="353" spans="1:9" ht="25" customHeight="1" x14ac:dyDescent="0.2">
      <c r="A353" s="6">
        <v>888</v>
      </c>
      <c r="B353" s="6">
        <v>5800</v>
      </c>
      <c r="C353" s="6">
        <v>12174</v>
      </c>
      <c r="D353" s="9">
        <f>SUM(C353/B353)*100</f>
        <v>209.89655172413794</v>
      </c>
      <c r="E353" s="6" t="s">
        <v>19</v>
      </c>
      <c r="F353" s="6">
        <v>290</v>
      </c>
      <c r="G353" s="10">
        <f>C353/F353</f>
        <v>41.979310344827589</v>
      </c>
      <c r="H353" s="6" t="s">
        <v>31</v>
      </c>
      <c r="I353" s="6" t="s">
        <v>32</v>
      </c>
    </row>
    <row r="354" spans="1:9" ht="25" customHeight="1" x14ac:dyDescent="0.2">
      <c r="A354" s="6">
        <v>911</v>
      </c>
      <c r="B354" s="6">
        <v>5800</v>
      </c>
      <c r="C354" s="6">
        <v>11539</v>
      </c>
      <c r="D354" s="9">
        <f>SUM(C354/B354)*100</f>
        <v>198.94827586206895</v>
      </c>
      <c r="E354" s="6" t="s">
        <v>19</v>
      </c>
      <c r="F354" s="6">
        <v>462</v>
      </c>
      <c r="G354" s="10">
        <f>C354/F354</f>
        <v>24.976190476190474</v>
      </c>
      <c r="H354" s="6" t="s">
        <v>31</v>
      </c>
      <c r="I354" s="6" t="s">
        <v>32</v>
      </c>
    </row>
    <row r="355" spans="1:9" ht="25" customHeight="1" x14ac:dyDescent="0.2">
      <c r="A355" s="6">
        <v>517</v>
      </c>
      <c r="B355" s="6">
        <v>5900</v>
      </c>
      <c r="C355" s="6">
        <v>6608</v>
      </c>
      <c r="D355" s="9">
        <f>SUM(C355/B355)*100</f>
        <v>112.00000000000001</v>
      </c>
      <c r="E355" s="6" t="s">
        <v>19</v>
      </c>
      <c r="F355" s="6">
        <v>78</v>
      </c>
      <c r="G355" s="10">
        <f>C355/F355</f>
        <v>84.717948717948715</v>
      </c>
      <c r="H355" s="6" t="s">
        <v>31</v>
      </c>
      <c r="I355" s="6" t="s">
        <v>32</v>
      </c>
    </row>
    <row r="356" spans="1:9" ht="25" customHeight="1" x14ac:dyDescent="0.2">
      <c r="A356" s="6">
        <v>949</v>
      </c>
      <c r="B356" s="6">
        <v>5900</v>
      </c>
      <c r="C356" s="6">
        <v>9520</v>
      </c>
      <c r="D356" s="9">
        <f>SUM(C356/B356)*100</f>
        <v>161.35593220338984</v>
      </c>
      <c r="E356" s="6" t="s">
        <v>19</v>
      </c>
      <c r="F356" s="6">
        <v>203</v>
      </c>
      <c r="G356" s="10">
        <f>C356/F356</f>
        <v>46.896551724137929</v>
      </c>
      <c r="H356" s="6" t="s">
        <v>31</v>
      </c>
      <c r="I356" s="6" t="s">
        <v>32</v>
      </c>
    </row>
    <row r="357" spans="1:9" ht="25" customHeight="1" x14ac:dyDescent="0.2">
      <c r="A357" s="6">
        <v>963</v>
      </c>
      <c r="B357" s="6">
        <v>5900</v>
      </c>
      <c r="C357" s="6">
        <v>4997</v>
      </c>
      <c r="D357" s="9">
        <f>SUM(C357/B357)*100</f>
        <v>84.694915254237287</v>
      </c>
      <c r="E357" s="6" t="s">
        <v>20</v>
      </c>
      <c r="F357" s="6">
        <v>114</v>
      </c>
      <c r="G357" s="10">
        <f>C357/F357</f>
        <v>43.833333333333336</v>
      </c>
      <c r="H357" s="6" t="s">
        <v>39</v>
      </c>
      <c r="I357" s="6" t="s">
        <v>40</v>
      </c>
    </row>
    <row r="358" spans="1:9" ht="25" customHeight="1" x14ac:dyDescent="0.2">
      <c r="A358" s="6">
        <v>54</v>
      </c>
      <c r="B358" s="6">
        <v>6000</v>
      </c>
      <c r="C358" s="6">
        <v>5392</v>
      </c>
      <c r="D358" s="9">
        <f>SUM(C358/B358)*100</f>
        <v>89.86666666666666</v>
      </c>
      <c r="E358" s="6" t="s">
        <v>20</v>
      </c>
      <c r="F358" s="6">
        <v>120</v>
      </c>
      <c r="G358" s="10">
        <f>C358/F358</f>
        <v>44.93333333333333</v>
      </c>
      <c r="H358" s="6" t="s">
        <v>31</v>
      </c>
      <c r="I358" s="6" t="s">
        <v>32</v>
      </c>
    </row>
    <row r="359" spans="1:9" ht="25" customHeight="1" x14ac:dyDescent="0.2">
      <c r="A359" s="6">
        <v>71</v>
      </c>
      <c r="B359" s="6">
        <v>6000</v>
      </c>
      <c r="C359" s="6">
        <v>6484</v>
      </c>
      <c r="D359" s="9">
        <f>SUM(C359/B359)*100</f>
        <v>108.06666666666666</v>
      </c>
      <c r="E359" s="6" t="s">
        <v>19</v>
      </c>
      <c r="F359" s="6">
        <v>76</v>
      </c>
      <c r="G359" s="10">
        <f>C359/F359</f>
        <v>85.315789473684205</v>
      </c>
      <c r="H359" s="6" t="s">
        <v>31</v>
      </c>
      <c r="I359" s="6" t="s">
        <v>32</v>
      </c>
    </row>
    <row r="360" spans="1:9" ht="25" customHeight="1" x14ac:dyDescent="0.2">
      <c r="A360" s="6">
        <v>557</v>
      </c>
      <c r="B360" s="6">
        <v>6000</v>
      </c>
      <c r="C360" s="6">
        <v>11960</v>
      </c>
      <c r="D360" s="9">
        <f>SUM(C360/B360)*100</f>
        <v>199.33333333333334</v>
      </c>
      <c r="E360" s="6" t="s">
        <v>19</v>
      </c>
      <c r="F360" s="6">
        <v>221</v>
      </c>
      <c r="G360" s="10">
        <f>C360/F360</f>
        <v>54.117647058823529</v>
      </c>
      <c r="H360" s="6" t="s">
        <v>31</v>
      </c>
      <c r="I360" s="6" t="s">
        <v>32</v>
      </c>
    </row>
    <row r="361" spans="1:9" ht="25" customHeight="1" x14ac:dyDescent="0.2">
      <c r="A361" s="6">
        <v>581</v>
      </c>
      <c r="B361" s="6">
        <v>6000</v>
      </c>
      <c r="C361" s="6">
        <v>3841</v>
      </c>
      <c r="D361" s="9">
        <f>SUM(C361/B361)*100</f>
        <v>64.016666666666666</v>
      </c>
      <c r="E361" s="6" t="s">
        <v>20</v>
      </c>
      <c r="F361" s="6">
        <v>71</v>
      </c>
      <c r="G361" s="10">
        <f>C361/F361</f>
        <v>54.098591549295776</v>
      </c>
      <c r="H361" s="6" t="s">
        <v>31</v>
      </c>
      <c r="I361" s="6" t="s">
        <v>32</v>
      </c>
    </row>
    <row r="362" spans="1:9" ht="25" customHeight="1" x14ac:dyDescent="0.2">
      <c r="A362" s="6">
        <v>692</v>
      </c>
      <c r="B362" s="6">
        <v>6000</v>
      </c>
      <c r="C362" s="6">
        <v>5438</v>
      </c>
      <c r="D362" s="9">
        <f>SUM(C362/B362)*100</f>
        <v>90.633333333333326</v>
      </c>
      <c r="E362" s="6" t="s">
        <v>20</v>
      </c>
      <c r="F362" s="6">
        <v>77</v>
      </c>
      <c r="G362" s="10">
        <f>C362/F362</f>
        <v>70.623376623376629</v>
      </c>
      <c r="H362" s="6" t="s">
        <v>33</v>
      </c>
      <c r="I362" s="6" t="s">
        <v>34</v>
      </c>
    </row>
    <row r="363" spans="1:9" ht="25" customHeight="1" x14ac:dyDescent="0.2">
      <c r="A363" s="6">
        <v>851</v>
      </c>
      <c r="B363" s="6">
        <v>6000</v>
      </c>
      <c r="C363" s="6">
        <v>12468</v>
      </c>
      <c r="D363" s="9">
        <f>SUM(C363/B363)*100</f>
        <v>207.79999999999998</v>
      </c>
      <c r="E363" s="6" t="s">
        <v>19</v>
      </c>
      <c r="F363" s="6">
        <v>160</v>
      </c>
      <c r="G363" s="10">
        <f>C363/F363</f>
        <v>77.924999999999997</v>
      </c>
      <c r="H363" s="6" t="s">
        <v>31</v>
      </c>
      <c r="I363" s="6" t="s">
        <v>32</v>
      </c>
    </row>
    <row r="364" spans="1:9" ht="25" customHeight="1" x14ac:dyDescent="0.2">
      <c r="A364" s="6">
        <v>892</v>
      </c>
      <c r="B364" s="6">
        <v>6000</v>
      </c>
      <c r="C364" s="6">
        <v>13835</v>
      </c>
      <c r="D364" s="9">
        <f>SUM(C364/B364)*100</f>
        <v>230.58333333333331</v>
      </c>
      <c r="E364" s="6" t="s">
        <v>19</v>
      </c>
      <c r="F364" s="6">
        <v>182</v>
      </c>
      <c r="G364" s="10">
        <f>C364/F364</f>
        <v>76.016483516483518</v>
      </c>
      <c r="H364" s="6" t="s">
        <v>31</v>
      </c>
      <c r="I364" s="6" t="s">
        <v>32</v>
      </c>
    </row>
    <row r="365" spans="1:9" ht="25" customHeight="1" x14ac:dyDescent="0.2">
      <c r="A365" s="6">
        <v>65</v>
      </c>
      <c r="B365" s="6">
        <v>6100</v>
      </c>
      <c r="C365" s="6">
        <v>14405</v>
      </c>
      <c r="D365" s="9">
        <f>SUM(C365/B365)*100</f>
        <v>236.14754098360655</v>
      </c>
      <c r="E365" s="6" t="s">
        <v>19</v>
      </c>
      <c r="F365" s="6">
        <v>236</v>
      </c>
      <c r="G365" s="10">
        <f>C365/F365</f>
        <v>61.038135593220339</v>
      </c>
      <c r="H365" s="6" t="s">
        <v>31</v>
      </c>
      <c r="I365" s="6" t="s">
        <v>32</v>
      </c>
    </row>
    <row r="366" spans="1:9" ht="25" customHeight="1" x14ac:dyDescent="0.2">
      <c r="A366" s="6">
        <v>162</v>
      </c>
      <c r="B366" s="6">
        <v>6100</v>
      </c>
      <c r="C366" s="6">
        <v>9134</v>
      </c>
      <c r="D366" s="9">
        <f>SUM(C366/B366)*100</f>
        <v>149.73770491803279</v>
      </c>
      <c r="E366" s="6" t="s">
        <v>19</v>
      </c>
      <c r="F366" s="6">
        <v>157</v>
      </c>
      <c r="G366" s="10">
        <f>C366/F366</f>
        <v>58.178343949044589</v>
      </c>
      <c r="H366" s="6" t="s">
        <v>41</v>
      </c>
      <c r="I366" s="6" t="s">
        <v>42</v>
      </c>
    </row>
    <row r="367" spans="1:9" ht="25" customHeight="1" x14ac:dyDescent="0.2">
      <c r="A367" s="6">
        <v>296</v>
      </c>
      <c r="B367" s="6">
        <v>6100</v>
      </c>
      <c r="C367" s="6">
        <v>3352</v>
      </c>
      <c r="D367" s="9">
        <f>SUM(C367/B367)*100</f>
        <v>54.950819672131146</v>
      </c>
      <c r="E367" s="6" t="s">
        <v>20</v>
      </c>
      <c r="F367" s="6">
        <v>38</v>
      </c>
      <c r="G367" s="10">
        <f>C367/F367</f>
        <v>88.21052631578948</v>
      </c>
      <c r="H367" s="6" t="s">
        <v>35</v>
      </c>
      <c r="I367" s="6" t="s">
        <v>36</v>
      </c>
    </row>
    <row r="368" spans="1:9" ht="25" customHeight="1" x14ac:dyDescent="0.2">
      <c r="A368" s="6">
        <v>354</v>
      </c>
      <c r="B368" s="6">
        <v>6100</v>
      </c>
      <c r="C368" s="6">
        <v>7548</v>
      </c>
      <c r="D368" s="9">
        <f>SUM(C368/B368)*100</f>
        <v>123.73770491803278</v>
      </c>
      <c r="E368" s="6" t="s">
        <v>19</v>
      </c>
      <c r="F368" s="6">
        <v>80</v>
      </c>
      <c r="G368" s="10">
        <f>C368/F368</f>
        <v>94.35</v>
      </c>
      <c r="H368" s="6" t="s">
        <v>43</v>
      </c>
      <c r="I368" s="6" t="s">
        <v>44</v>
      </c>
    </row>
    <row r="369" spans="1:9" ht="25" customHeight="1" x14ac:dyDescent="0.2">
      <c r="A369" s="6">
        <v>803</v>
      </c>
      <c r="B369" s="6">
        <v>6100</v>
      </c>
      <c r="C369" s="6">
        <v>6527</v>
      </c>
      <c r="D369" s="9">
        <f>SUM(C369/B369)*100</f>
        <v>107</v>
      </c>
      <c r="E369" s="6" t="s">
        <v>19</v>
      </c>
      <c r="F369" s="6">
        <v>233</v>
      </c>
      <c r="G369" s="10">
        <f>C369/F369</f>
        <v>28.012875536480685</v>
      </c>
      <c r="H369" s="6" t="s">
        <v>31</v>
      </c>
      <c r="I369" s="6" t="s">
        <v>32</v>
      </c>
    </row>
    <row r="370" spans="1:9" ht="25" customHeight="1" x14ac:dyDescent="0.2">
      <c r="A370" s="6">
        <v>935</v>
      </c>
      <c r="B370" s="6">
        <v>6100</v>
      </c>
      <c r="C370" s="6">
        <v>10012</v>
      </c>
      <c r="D370" s="9">
        <f>SUM(C370/B370)*100</f>
        <v>164.13114754098362</v>
      </c>
      <c r="E370" s="6" t="s">
        <v>19</v>
      </c>
      <c r="F370" s="6">
        <v>132</v>
      </c>
      <c r="G370" s="10">
        <f>C370/F370</f>
        <v>75.848484848484844</v>
      </c>
      <c r="H370" s="6" t="s">
        <v>31</v>
      </c>
      <c r="I370" s="6" t="s">
        <v>32</v>
      </c>
    </row>
    <row r="371" spans="1:9" ht="25" customHeight="1" x14ac:dyDescent="0.2">
      <c r="A371" s="6">
        <v>9</v>
      </c>
      <c r="B371" s="6">
        <v>6200</v>
      </c>
      <c r="C371" s="6">
        <v>3208</v>
      </c>
      <c r="D371" s="9">
        <f>SUM(C371/B371)*100</f>
        <v>51.741935483870968</v>
      </c>
      <c r="E371" s="6" t="s">
        <v>20</v>
      </c>
      <c r="F371" s="6">
        <v>44</v>
      </c>
      <c r="G371" s="10">
        <f>C371/F371</f>
        <v>72.909090909090907</v>
      </c>
      <c r="H371" s="6" t="s">
        <v>31</v>
      </c>
      <c r="I371" s="6" t="s">
        <v>32</v>
      </c>
    </row>
    <row r="372" spans="1:9" ht="25" customHeight="1" x14ac:dyDescent="0.2">
      <c r="A372" s="6">
        <v>149</v>
      </c>
      <c r="B372" s="6">
        <v>6200</v>
      </c>
      <c r="C372" s="6">
        <v>13632</v>
      </c>
      <c r="D372" s="9">
        <f>SUM(C372/B372)*100</f>
        <v>219.87096774193549</v>
      </c>
      <c r="E372" s="6" t="s">
        <v>19</v>
      </c>
      <c r="F372" s="6">
        <v>195</v>
      </c>
      <c r="G372" s="10">
        <f>C372/F372</f>
        <v>69.907692307692301</v>
      </c>
      <c r="H372" s="6" t="s">
        <v>31</v>
      </c>
      <c r="I372" s="6" t="s">
        <v>32</v>
      </c>
    </row>
    <row r="373" spans="1:9" ht="25" customHeight="1" x14ac:dyDescent="0.2">
      <c r="A373" s="6">
        <v>248</v>
      </c>
      <c r="B373" s="6">
        <v>6200</v>
      </c>
      <c r="C373" s="6">
        <v>13103</v>
      </c>
      <c r="D373" s="9">
        <f>SUM(C373/B373)*100</f>
        <v>211.33870967741933</v>
      </c>
      <c r="E373" s="6" t="s">
        <v>19</v>
      </c>
      <c r="F373" s="6">
        <v>218</v>
      </c>
      <c r="G373" s="10">
        <f>C373/F373</f>
        <v>60.105504587155963</v>
      </c>
      <c r="H373" s="6" t="s">
        <v>35</v>
      </c>
      <c r="I373" s="6" t="s">
        <v>36</v>
      </c>
    </row>
    <row r="374" spans="1:9" ht="25" customHeight="1" x14ac:dyDescent="0.2">
      <c r="A374" s="6">
        <v>444</v>
      </c>
      <c r="B374" s="6">
        <v>6200</v>
      </c>
      <c r="C374" s="6">
        <v>10938</v>
      </c>
      <c r="D374" s="9">
        <f>SUM(C374/B374)*100</f>
        <v>176.41935483870967</v>
      </c>
      <c r="E374" s="6" t="s">
        <v>19</v>
      </c>
      <c r="F374" s="6">
        <v>296</v>
      </c>
      <c r="G374" s="10">
        <f>C374/F374</f>
        <v>36.952702702702702</v>
      </c>
      <c r="H374" s="6" t="s">
        <v>31</v>
      </c>
      <c r="I374" s="6" t="s">
        <v>32</v>
      </c>
    </row>
    <row r="375" spans="1:9" ht="25" customHeight="1" x14ac:dyDescent="0.2">
      <c r="A375" s="6">
        <v>579</v>
      </c>
      <c r="B375" s="6">
        <v>6200</v>
      </c>
      <c r="C375" s="6">
        <v>6269</v>
      </c>
      <c r="D375" s="9">
        <f>SUM(C375/B375)*100</f>
        <v>101.11290322580646</v>
      </c>
      <c r="E375" s="6" t="s">
        <v>19</v>
      </c>
      <c r="F375" s="6">
        <v>87</v>
      </c>
      <c r="G375" s="10">
        <f>C375/F375</f>
        <v>72.05747126436782</v>
      </c>
      <c r="H375" s="6" t="s">
        <v>31</v>
      </c>
      <c r="I375" s="6" t="s">
        <v>32</v>
      </c>
    </row>
    <row r="376" spans="1:9" ht="25" customHeight="1" x14ac:dyDescent="0.2">
      <c r="A376" s="6">
        <v>612</v>
      </c>
      <c r="B376" s="6">
        <v>6200</v>
      </c>
      <c r="C376" s="6">
        <v>8645</v>
      </c>
      <c r="D376" s="9">
        <f>SUM(C376/B376)*100</f>
        <v>139.43548387096774</v>
      </c>
      <c r="E376" s="6" t="s">
        <v>19</v>
      </c>
      <c r="F376" s="6">
        <v>192</v>
      </c>
      <c r="G376" s="10">
        <f>C376/F376</f>
        <v>45.026041666666664</v>
      </c>
      <c r="H376" s="6" t="s">
        <v>31</v>
      </c>
      <c r="I376" s="6" t="s">
        <v>32</v>
      </c>
    </row>
    <row r="377" spans="1:9" ht="25" customHeight="1" x14ac:dyDescent="0.2">
      <c r="A377" s="6">
        <v>711</v>
      </c>
      <c r="B377" s="6">
        <v>6200</v>
      </c>
      <c r="C377" s="6">
        <v>1260</v>
      </c>
      <c r="D377" s="9">
        <f>SUM(C377/B377)*100</f>
        <v>20.322580645161288</v>
      </c>
      <c r="E377" s="6" t="s">
        <v>20</v>
      </c>
      <c r="F377" s="6">
        <v>14</v>
      </c>
      <c r="G377" s="10">
        <f>C377/F377</f>
        <v>90</v>
      </c>
      <c r="H377" s="6" t="s">
        <v>39</v>
      </c>
      <c r="I377" s="6" t="s">
        <v>40</v>
      </c>
    </row>
    <row r="378" spans="1:9" ht="25" customHeight="1" x14ac:dyDescent="0.2">
      <c r="A378" s="6">
        <v>802</v>
      </c>
      <c r="B378" s="6">
        <v>6200</v>
      </c>
      <c r="C378" s="6">
        <v>12216</v>
      </c>
      <c r="D378" s="9">
        <f>SUM(C378/B378)*100</f>
        <v>197.03225806451613</v>
      </c>
      <c r="E378" s="6" t="s">
        <v>19</v>
      </c>
      <c r="F378" s="6">
        <v>142</v>
      </c>
      <c r="G378" s="10">
        <f>C378/F378</f>
        <v>86.028169014084511</v>
      </c>
      <c r="H378" s="6" t="s">
        <v>31</v>
      </c>
      <c r="I378" s="6" t="s">
        <v>32</v>
      </c>
    </row>
    <row r="379" spans="1:9" ht="25" customHeight="1" x14ac:dyDescent="0.2">
      <c r="A379" s="6">
        <v>934</v>
      </c>
      <c r="B379" s="6">
        <v>6200</v>
      </c>
      <c r="C379" s="6">
        <v>11280</v>
      </c>
      <c r="D379" s="9">
        <f>SUM(C379/B379)*100</f>
        <v>181.93548387096774</v>
      </c>
      <c r="E379" s="6" t="s">
        <v>19</v>
      </c>
      <c r="F379" s="6">
        <v>105</v>
      </c>
      <c r="G379" s="10">
        <f>C379/F379</f>
        <v>107.42857142857143</v>
      </c>
      <c r="H379" s="6" t="s">
        <v>31</v>
      </c>
      <c r="I379" s="6" t="s">
        <v>32</v>
      </c>
    </row>
    <row r="380" spans="1:9" ht="25" customHeight="1" x14ac:dyDescent="0.2">
      <c r="A380" s="6">
        <v>987</v>
      </c>
      <c r="B380" s="6">
        <v>6200</v>
      </c>
      <c r="C380" s="6">
        <v>13441</v>
      </c>
      <c r="D380" s="9">
        <f>SUM(C380/B380)*100</f>
        <v>216.79032258064518</v>
      </c>
      <c r="E380" s="6" t="s">
        <v>19</v>
      </c>
      <c r="F380" s="6">
        <v>480</v>
      </c>
      <c r="G380" s="10">
        <f>C380/F380</f>
        <v>28.002083333333335</v>
      </c>
      <c r="H380" s="6" t="s">
        <v>31</v>
      </c>
      <c r="I380" s="6" t="s">
        <v>32</v>
      </c>
    </row>
    <row r="381" spans="1:9" ht="25" customHeight="1" x14ac:dyDescent="0.2">
      <c r="A381" s="6">
        <v>11</v>
      </c>
      <c r="B381" s="6">
        <v>6300</v>
      </c>
      <c r="C381" s="6">
        <v>3030</v>
      </c>
      <c r="D381" s="9">
        <f>SUM(C381/B381)*100</f>
        <v>48.095238095238095</v>
      </c>
      <c r="E381" s="6" t="s">
        <v>20</v>
      </c>
      <c r="F381" s="6">
        <v>27</v>
      </c>
      <c r="G381" s="10">
        <f>C381/F381</f>
        <v>112.22222222222223</v>
      </c>
      <c r="H381" s="6" t="s">
        <v>31</v>
      </c>
      <c r="I381" s="6" t="s">
        <v>32</v>
      </c>
    </row>
    <row r="382" spans="1:9" ht="25" customHeight="1" x14ac:dyDescent="0.2">
      <c r="A382" s="6">
        <v>12</v>
      </c>
      <c r="B382" s="6">
        <v>6300</v>
      </c>
      <c r="C382" s="6">
        <v>5629</v>
      </c>
      <c r="D382" s="9">
        <f>SUM(C382/B382)*100</f>
        <v>89.349206349206341</v>
      </c>
      <c r="E382" s="6" t="s">
        <v>20</v>
      </c>
      <c r="F382" s="6">
        <v>55</v>
      </c>
      <c r="G382" s="10">
        <f>C382/F382</f>
        <v>102.34545454545454</v>
      </c>
      <c r="H382" s="6" t="s">
        <v>31</v>
      </c>
      <c r="I382" s="6" t="s">
        <v>32</v>
      </c>
    </row>
    <row r="383" spans="1:9" ht="25" customHeight="1" x14ac:dyDescent="0.2">
      <c r="A383" s="6">
        <v>260</v>
      </c>
      <c r="B383" s="6">
        <v>6300</v>
      </c>
      <c r="C383" s="6">
        <v>9935</v>
      </c>
      <c r="D383" s="9">
        <f>SUM(C383/B383)*100</f>
        <v>157.69841269841268</v>
      </c>
      <c r="E383" s="6" t="s">
        <v>19</v>
      </c>
      <c r="F383" s="6">
        <v>261</v>
      </c>
      <c r="G383" s="10">
        <f>C383/F383</f>
        <v>38.065134099616856</v>
      </c>
      <c r="H383" s="6" t="s">
        <v>31</v>
      </c>
      <c r="I383" s="6" t="s">
        <v>32</v>
      </c>
    </row>
    <row r="384" spans="1:9" ht="25" customHeight="1" x14ac:dyDescent="0.2">
      <c r="A384" s="6">
        <v>287</v>
      </c>
      <c r="B384" s="6">
        <v>6300</v>
      </c>
      <c r="C384" s="6">
        <v>13213</v>
      </c>
      <c r="D384" s="9">
        <f>SUM(C384/B384)*100</f>
        <v>209.73015873015873</v>
      </c>
      <c r="E384" s="6" t="s">
        <v>19</v>
      </c>
      <c r="F384" s="6">
        <v>176</v>
      </c>
      <c r="G384" s="10">
        <f>C384/F384</f>
        <v>75.07386363636364</v>
      </c>
      <c r="H384" s="6" t="s">
        <v>31</v>
      </c>
      <c r="I384" s="6" t="s">
        <v>32</v>
      </c>
    </row>
    <row r="385" spans="1:9" ht="25" customHeight="1" x14ac:dyDescent="0.2">
      <c r="A385" s="6">
        <v>311</v>
      </c>
      <c r="B385" s="6">
        <v>6300</v>
      </c>
      <c r="C385" s="6">
        <v>12812</v>
      </c>
      <c r="D385" s="9">
        <f>SUM(C385/B385)*100</f>
        <v>203.36507936507937</v>
      </c>
      <c r="E385" s="6" t="s">
        <v>19</v>
      </c>
      <c r="F385" s="6">
        <v>121</v>
      </c>
      <c r="G385" s="10">
        <f>C385/F385</f>
        <v>105.88429752066116</v>
      </c>
      <c r="H385" s="6" t="s">
        <v>31</v>
      </c>
      <c r="I385" s="6" t="s">
        <v>32</v>
      </c>
    </row>
    <row r="386" spans="1:9" ht="25" customHeight="1" x14ac:dyDescent="0.2">
      <c r="A386" s="6">
        <v>383</v>
      </c>
      <c r="B386" s="6">
        <v>6300</v>
      </c>
      <c r="C386" s="6">
        <v>14199</v>
      </c>
      <c r="D386" s="9">
        <f>SUM(C386/B386)*100</f>
        <v>225.38095238095238</v>
      </c>
      <c r="E386" s="6" t="s">
        <v>19</v>
      </c>
      <c r="F386" s="6">
        <v>189</v>
      </c>
      <c r="G386" s="10">
        <f>C386/F386</f>
        <v>75.126984126984127</v>
      </c>
      <c r="H386" s="6" t="s">
        <v>31</v>
      </c>
      <c r="I386" s="6" t="s">
        <v>32</v>
      </c>
    </row>
    <row r="387" spans="1:9" ht="25" customHeight="1" x14ac:dyDescent="0.2">
      <c r="A387" s="6">
        <v>459</v>
      </c>
      <c r="B387" s="6">
        <v>6300</v>
      </c>
      <c r="C387" s="6">
        <v>5674</v>
      </c>
      <c r="D387" s="9">
        <f>SUM(C387/B387)*100</f>
        <v>90.063492063492063</v>
      </c>
      <c r="E387" s="6" t="s">
        <v>20</v>
      </c>
      <c r="F387" s="6">
        <v>105</v>
      </c>
      <c r="G387" s="10">
        <f>C387/F387</f>
        <v>54.038095238095238</v>
      </c>
      <c r="H387" s="6" t="s">
        <v>31</v>
      </c>
      <c r="I387" s="6" t="s">
        <v>32</v>
      </c>
    </row>
    <row r="388" spans="1:9" ht="25" customHeight="1" x14ac:dyDescent="0.2">
      <c r="A388" s="6">
        <v>555</v>
      </c>
      <c r="B388" s="6">
        <v>6300</v>
      </c>
      <c r="C388" s="6">
        <v>14089</v>
      </c>
      <c r="D388" s="9">
        <f>SUM(C388/B388)*100</f>
        <v>223.63492063492063</v>
      </c>
      <c r="E388" s="6" t="s">
        <v>19</v>
      </c>
      <c r="F388" s="6">
        <v>135</v>
      </c>
      <c r="G388" s="10">
        <f>C388/F388</f>
        <v>104.36296296296297</v>
      </c>
      <c r="H388" s="6" t="s">
        <v>43</v>
      </c>
      <c r="I388" s="6" t="s">
        <v>44</v>
      </c>
    </row>
    <row r="389" spans="1:9" ht="25" customHeight="1" x14ac:dyDescent="0.2">
      <c r="A389" s="6">
        <v>601</v>
      </c>
      <c r="B389" s="6">
        <v>6300</v>
      </c>
      <c r="C389" s="6">
        <v>13018</v>
      </c>
      <c r="D389" s="9">
        <f>SUM(C389/B389)*100</f>
        <v>206.63492063492063</v>
      </c>
      <c r="E389" s="6" t="s">
        <v>19</v>
      </c>
      <c r="F389" s="6">
        <v>194</v>
      </c>
      <c r="G389" s="10">
        <f>C389/F389</f>
        <v>67.103092783505161</v>
      </c>
      <c r="H389" s="6" t="s">
        <v>31</v>
      </c>
      <c r="I389" s="6" t="s">
        <v>32</v>
      </c>
    </row>
    <row r="390" spans="1:9" ht="25" customHeight="1" x14ac:dyDescent="0.2">
      <c r="A390" s="6">
        <v>616</v>
      </c>
      <c r="B390" s="6">
        <v>6400</v>
      </c>
      <c r="C390" s="6">
        <v>12129</v>
      </c>
      <c r="D390" s="9">
        <f>SUM(C390/B390)*100</f>
        <v>189.515625</v>
      </c>
      <c r="E390" s="6" t="s">
        <v>19</v>
      </c>
      <c r="F390" s="6">
        <v>238</v>
      </c>
      <c r="G390" s="10">
        <f>C390/F390</f>
        <v>50.962184873949582</v>
      </c>
      <c r="H390" s="6" t="s">
        <v>33</v>
      </c>
      <c r="I390" s="6" t="s">
        <v>34</v>
      </c>
    </row>
    <row r="391" spans="1:9" ht="25" customHeight="1" x14ac:dyDescent="0.2">
      <c r="A391" s="6">
        <v>626</v>
      </c>
      <c r="B391" s="6">
        <v>6400</v>
      </c>
      <c r="C391" s="6">
        <v>13205</v>
      </c>
      <c r="D391" s="9">
        <f>SUM(C391/B391)*100</f>
        <v>206.32812500000003</v>
      </c>
      <c r="E391" s="6" t="s">
        <v>19</v>
      </c>
      <c r="F391" s="6">
        <v>189</v>
      </c>
      <c r="G391" s="10">
        <f>C391/F391</f>
        <v>69.867724867724874</v>
      </c>
      <c r="H391" s="6" t="s">
        <v>31</v>
      </c>
      <c r="I391" s="6" t="s">
        <v>32</v>
      </c>
    </row>
    <row r="392" spans="1:9" ht="25" customHeight="1" x14ac:dyDescent="0.2">
      <c r="A392" s="6">
        <v>810</v>
      </c>
      <c r="B392" s="6">
        <v>6400</v>
      </c>
      <c r="C392" s="6">
        <v>12360</v>
      </c>
      <c r="D392" s="9">
        <f>SUM(C392/B392)*100</f>
        <v>193.125</v>
      </c>
      <c r="E392" s="6" t="s">
        <v>19</v>
      </c>
      <c r="F392" s="6">
        <v>221</v>
      </c>
      <c r="G392" s="10">
        <f>C392/F392</f>
        <v>55.927601809954751</v>
      </c>
      <c r="H392" s="6" t="s">
        <v>31</v>
      </c>
      <c r="I392" s="6" t="s">
        <v>32</v>
      </c>
    </row>
    <row r="393" spans="1:9" ht="25" customHeight="1" x14ac:dyDescent="0.2">
      <c r="A393" s="6">
        <v>838</v>
      </c>
      <c r="B393" s="6">
        <v>6400</v>
      </c>
      <c r="C393" s="6">
        <v>8890</v>
      </c>
      <c r="D393" s="9">
        <f>SUM(C393/B393)*100</f>
        <v>138.90625</v>
      </c>
      <c r="E393" s="6" t="s">
        <v>19</v>
      </c>
      <c r="F393" s="6">
        <v>261</v>
      </c>
      <c r="G393" s="10">
        <f>C393/F393</f>
        <v>34.061302681992338</v>
      </c>
      <c r="H393" s="6" t="s">
        <v>31</v>
      </c>
      <c r="I393" s="6" t="s">
        <v>32</v>
      </c>
    </row>
    <row r="394" spans="1:9" ht="25" customHeight="1" x14ac:dyDescent="0.2">
      <c r="A394" s="6">
        <v>914</v>
      </c>
      <c r="B394" s="6">
        <v>6400</v>
      </c>
      <c r="C394" s="6">
        <v>3676</v>
      </c>
      <c r="D394" s="9">
        <f>SUM(C394/B394)*100</f>
        <v>57.4375</v>
      </c>
      <c r="E394" s="6" t="s">
        <v>20</v>
      </c>
      <c r="F394" s="6">
        <v>141</v>
      </c>
      <c r="G394" s="10">
        <f>C394/F394</f>
        <v>26.070921985815602</v>
      </c>
      <c r="H394" s="6" t="s">
        <v>33</v>
      </c>
      <c r="I394" s="6" t="s">
        <v>34</v>
      </c>
    </row>
    <row r="395" spans="1:9" ht="25" customHeight="1" x14ac:dyDescent="0.2">
      <c r="A395" s="6">
        <v>293</v>
      </c>
      <c r="B395" s="6">
        <v>6500</v>
      </c>
      <c r="C395" s="6">
        <v>1065</v>
      </c>
      <c r="D395" s="9">
        <f>SUM(C395/B395)*100</f>
        <v>16.384615384615383</v>
      </c>
      <c r="E395" s="6" t="s">
        <v>21</v>
      </c>
      <c r="F395" s="6">
        <v>32</v>
      </c>
      <c r="G395" s="10">
        <f>C395/F395</f>
        <v>33.28125</v>
      </c>
      <c r="H395" s="6" t="s">
        <v>39</v>
      </c>
      <c r="I395" s="6" t="s">
        <v>40</v>
      </c>
    </row>
    <row r="396" spans="1:9" ht="25" customHeight="1" x14ac:dyDescent="0.2">
      <c r="A396" s="6">
        <v>306</v>
      </c>
      <c r="B396" s="6">
        <v>6500</v>
      </c>
      <c r="C396" s="6">
        <v>514</v>
      </c>
      <c r="D396" s="9">
        <f>SUM(C396/B396)*100</f>
        <v>7.9076923076923071</v>
      </c>
      <c r="E396" s="6" t="s">
        <v>20</v>
      </c>
      <c r="F396" s="6">
        <v>7</v>
      </c>
      <c r="G396" s="10">
        <f>C396/F396</f>
        <v>73.428571428571431</v>
      </c>
      <c r="H396" s="6" t="s">
        <v>31</v>
      </c>
      <c r="I396" s="6" t="s">
        <v>32</v>
      </c>
    </row>
    <row r="397" spans="1:9" ht="25" customHeight="1" x14ac:dyDescent="0.2">
      <c r="A397" s="6">
        <v>325</v>
      </c>
      <c r="B397" s="6">
        <v>6500</v>
      </c>
      <c r="C397" s="6">
        <v>5897</v>
      </c>
      <c r="D397" s="9">
        <f>SUM(C397/B397)*100</f>
        <v>90.723076923076931</v>
      </c>
      <c r="E397" s="6" t="s">
        <v>20</v>
      </c>
      <c r="F397" s="6">
        <v>73</v>
      </c>
      <c r="G397" s="10">
        <f>C397/F397</f>
        <v>80.780821917808225</v>
      </c>
      <c r="H397" s="6" t="s">
        <v>31</v>
      </c>
      <c r="I397" s="6" t="s">
        <v>32</v>
      </c>
    </row>
    <row r="398" spans="1:9" ht="25" customHeight="1" x14ac:dyDescent="0.2">
      <c r="A398" s="6">
        <v>904</v>
      </c>
      <c r="B398" s="6">
        <v>6500</v>
      </c>
      <c r="C398" s="6">
        <v>795</v>
      </c>
      <c r="D398" s="9">
        <f>SUM(C398/B398)*100</f>
        <v>12.230769230769232</v>
      </c>
      <c r="E398" s="6" t="s">
        <v>20</v>
      </c>
      <c r="F398" s="6">
        <v>16</v>
      </c>
      <c r="G398" s="10">
        <f>C398/F398</f>
        <v>49.6875</v>
      </c>
      <c r="H398" s="6" t="s">
        <v>31</v>
      </c>
      <c r="I398" s="6" t="s">
        <v>32</v>
      </c>
    </row>
    <row r="399" spans="1:9" ht="25" customHeight="1" x14ac:dyDescent="0.2">
      <c r="A399" s="6">
        <v>984</v>
      </c>
      <c r="B399" s="6">
        <v>6500</v>
      </c>
      <c r="C399" s="6">
        <v>9910</v>
      </c>
      <c r="D399" s="9">
        <f>SUM(C399/B399)*100</f>
        <v>152.46153846153848</v>
      </c>
      <c r="E399" s="6" t="s">
        <v>19</v>
      </c>
      <c r="F399" s="6">
        <v>381</v>
      </c>
      <c r="G399" s="10">
        <f>C399/F399</f>
        <v>26.010498687664043</v>
      </c>
      <c r="H399" s="6" t="s">
        <v>31</v>
      </c>
      <c r="I399" s="6" t="s">
        <v>32</v>
      </c>
    </row>
    <row r="400" spans="1:9" ht="25" customHeight="1" x14ac:dyDescent="0.2">
      <c r="A400" s="6">
        <v>55</v>
      </c>
      <c r="B400" s="6">
        <v>6600</v>
      </c>
      <c r="C400" s="6">
        <v>11746</v>
      </c>
      <c r="D400" s="9">
        <f>SUM(C400/B400)*100</f>
        <v>177.96969696969697</v>
      </c>
      <c r="E400" s="6" t="s">
        <v>19</v>
      </c>
      <c r="F400" s="6">
        <v>131</v>
      </c>
      <c r="G400" s="10">
        <f>C400/F400</f>
        <v>89.664122137404576</v>
      </c>
      <c r="H400" s="6" t="s">
        <v>31</v>
      </c>
      <c r="I400" s="6" t="s">
        <v>32</v>
      </c>
    </row>
    <row r="401" spans="1:9" ht="25" customHeight="1" x14ac:dyDescent="0.2">
      <c r="A401" s="6">
        <v>193</v>
      </c>
      <c r="B401" s="6">
        <v>6600</v>
      </c>
      <c r="C401" s="6">
        <v>3012</v>
      </c>
      <c r="D401" s="9">
        <f>SUM(C401/B401)*100</f>
        <v>45.636363636363633</v>
      </c>
      <c r="E401" s="6" t="s">
        <v>20</v>
      </c>
      <c r="F401" s="6">
        <v>65</v>
      </c>
      <c r="G401" s="10">
        <f>C401/F401</f>
        <v>46.338461538461537</v>
      </c>
      <c r="H401" s="6" t="s">
        <v>31</v>
      </c>
      <c r="I401" s="6" t="s">
        <v>32</v>
      </c>
    </row>
    <row r="402" spans="1:9" ht="25" customHeight="1" x14ac:dyDescent="0.2">
      <c r="A402" s="6">
        <v>317</v>
      </c>
      <c r="B402" s="6">
        <v>6600</v>
      </c>
      <c r="C402" s="6">
        <v>1269</v>
      </c>
      <c r="D402" s="9">
        <f>SUM(C402/B402)*100</f>
        <v>19.227272727272727</v>
      </c>
      <c r="E402" s="6" t="s">
        <v>20</v>
      </c>
      <c r="F402" s="6">
        <v>30</v>
      </c>
      <c r="G402" s="10">
        <f>C402/F402</f>
        <v>42.3</v>
      </c>
      <c r="H402" s="6" t="s">
        <v>31</v>
      </c>
      <c r="I402" s="6" t="s">
        <v>32</v>
      </c>
    </row>
    <row r="403" spans="1:9" ht="25" customHeight="1" x14ac:dyDescent="0.2">
      <c r="A403" s="6">
        <v>794</v>
      </c>
      <c r="B403" s="6">
        <v>6600</v>
      </c>
      <c r="C403" s="6">
        <v>8276</v>
      </c>
      <c r="D403" s="9">
        <f>SUM(C403/B403)*100</f>
        <v>125.39393939393939</v>
      </c>
      <c r="E403" s="6" t="s">
        <v>19</v>
      </c>
      <c r="F403" s="6">
        <v>110</v>
      </c>
      <c r="G403" s="10">
        <f>C403/F403</f>
        <v>75.236363636363635</v>
      </c>
      <c r="H403" s="6" t="s">
        <v>31</v>
      </c>
      <c r="I403" s="6" t="s">
        <v>32</v>
      </c>
    </row>
    <row r="404" spans="1:9" ht="25" customHeight="1" x14ac:dyDescent="0.2">
      <c r="A404" s="6">
        <v>996</v>
      </c>
      <c r="B404" s="6">
        <v>6600</v>
      </c>
      <c r="C404" s="6">
        <v>4814</v>
      </c>
      <c r="D404" s="9">
        <f>SUM(C404/B404)*100</f>
        <v>72.939393939393938</v>
      </c>
      <c r="E404" s="6" t="s">
        <v>20</v>
      </c>
      <c r="F404" s="6">
        <v>112</v>
      </c>
      <c r="G404" s="10">
        <f>C404/F404</f>
        <v>42.982142857142854</v>
      </c>
      <c r="H404" s="6" t="s">
        <v>31</v>
      </c>
      <c r="I404" s="6" t="s">
        <v>32</v>
      </c>
    </row>
    <row r="405" spans="1:9" ht="25" customHeight="1" x14ac:dyDescent="0.2">
      <c r="A405" s="6">
        <v>573</v>
      </c>
      <c r="B405" s="6">
        <v>6700</v>
      </c>
      <c r="C405" s="6">
        <v>7496</v>
      </c>
      <c r="D405" s="9">
        <f>SUM(C405/B405)*100</f>
        <v>111.88059701492537</v>
      </c>
      <c r="E405" s="6" t="s">
        <v>19</v>
      </c>
      <c r="F405" s="6">
        <v>300</v>
      </c>
      <c r="G405" s="10">
        <f>C405/F405</f>
        <v>24.986666666666668</v>
      </c>
      <c r="H405" s="6" t="s">
        <v>31</v>
      </c>
      <c r="I405" s="6" t="s">
        <v>32</v>
      </c>
    </row>
    <row r="406" spans="1:9" ht="25" customHeight="1" x14ac:dyDescent="0.2">
      <c r="A406" s="6">
        <v>633</v>
      </c>
      <c r="B406" s="6">
        <v>6700</v>
      </c>
      <c r="C406" s="6">
        <v>5569</v>
      </c>
      <c r="D406" s="9">
        <f>SUM(C406/B406)*100</f>
        <v>83.119402985074629</v>
      </c>
      <c r="E406" s="6" t="s">
        <v>20</v>
      </c>
      <c r="F406" s="6">
        <v>105</v>
      </c>
      <c r="G406" s="10">
        <f>C406/F406</f>
        <v>53.038095238095238</v>
      </c>
      <c r="H406" s="6" t="s">
        <v>31</v>
      </c>
      <c r="I406" s="6" t="s">
        <v>32</v>
      </c>
    </row>
    <row r="407" spans="1:9" ht="25" customHeight="1" x14ac:dyDescent="0.2">
      <c r="A407" s="6">
        <v>785</v>
      </c>
      <c r="B407" s="6">
        <v>6700</v>
      </c>
      <c r="C407" s="6">
        <v>12939</v>
      </c>
      <c r="D407" s="9">
        <f>SUM(C407/B407)*100</f>
        <v>193.11940298507463</v>
      </c>
      <c r="E407" s="6" t="s">
        <v>19</v>
      </c>
      <c r="F407" s="6">
        <v>127</v>
      </c>
      <c r="G407" s="10">
        <f>C407/F407</f>
        <v>101.88188976377953</v>
      </c>
      <c r="H407" s="6" t="s">
        <v>35</v>
      </c>
      <c r="I407" s="6" t="s">
        <v>36</v>
      </c>
    </row>
    <row r="408" spans="1:9" ht="25" customHeight="1" x14ac:dyDescent="0.2">
      <c r="A408" s="6">
        <v>849</v>
      </c>
      <c r="B408" s="6">
        <v>6700</v>
      </c>
      <c r="C408" s="6">
        <v>8917</v>
      </c>
      <c r="D408" s="9">
        <f>SUM(C408/B408)*100</f>
        <v>133.08955223880596</v>
      </c>
      <c r="E408" s="6" t="s">
        <v>19</v>
      </c>
      <c r="F408" s="6">
        <v>307</v>
      </c>
      <c r="G408" s="10">
        <f>C408/F408</f>
        <v>29.045602605863191</v>
      </c>
      <c r="H408" s="6" t="s">
        <v>31</v>
      </c>
      <c r="I408" s="6" t="s">
        <v>32</v>
      </c>
    </row>
    <row r="409" spans="1:9" ht="25" customHeight="1" x14ac:dyDescent="0.2">
      <c r="A409" s="6">
        <v>981</v>
      </c>
      <c r="B409" s="6">
        <v>6700</v>
      </c>
      <c r="C409" s="6">
        <v>11941</v>
      </c>
      <c r="D409" s="9">
        <f>SUM(C409/B409)*100</f>
        <v>178.22388059701493</v>
      </c>
      <c r="E409" s="6" t="s">
        <v>19</v>
      </c>
      <c r="F409" s="6">
        <v>323</v>
      </c>
      <c r="G409" s="10">
        <f>C409/F409</f>
        <v>36.969040247678016</v>
      </c>
      <c r="H409" s="6" t="s">
        <v>31</v>
      </c>
      <c r="I409" s="6" t="s">
        <v>32</v>
      </c>
    </row>
    <row r="410" spans="1:9" ht="25" customHeight="1" x14ac:dyDescent="0.2">
      <c r="A410" s="6">
        <v>105</v>
      </c>
      <c r="B410" s="6">
        <v>6800</v>
      </c>
      <c r="C410" s="6">
        <v>9829</v>
      </c>
      <c r="D410" s="9">
        <f>SUM(C410/B410)*100</f>
        <v>144.54411764705884</v>
      </c>
      <c r="E410" s="6" t="s">
        <v>19</v>
      </c>
      <c r="F410" s="6">
        <v>95</v>
      </c>
      <c r="G410" s="10">
        <f>C410/F410</f>
        <v>103.46315789473684</v>
      </c>
      <c r="H410" s="6" t="s">
        <v>31</v>
      </c>
      <c r="I410" s="6" t="s">
        <v>32</v>
      </c>
    </row>
    <row r="411" spans="1:9" ht="25" customHeight="1" x14ac:dyDescent="0.2">
      <c r="A411" s="6">
        <v>446</v>
      </c>
      <c r="B411" s="6">
        <v>6800</v>
      </c>
      <c r="C411" s="6">
        <v>5579</v>
      </c>
      <c r="D411" s="9">
        <f>SUM(C411/B411)*100</f>
        <v>82.044117647058826</v>
      </c>
      <c r="E411" s="6" t="s">
        <v>20</v>
      </c>
      <c r="F411" s="6">
        <v>186</v>
      </c>
      <c r="G411" s="10">
        <f>C411/F411</f>
        <v>29.99462365591398</v>
      </c>
      <c r="H411" s="6" t="s">
        <v>31</v>
      </c>
      <c r="I411" s="6" t="s">
        <v>32</v>
      </c>
    </row>
    <row r="412" spans="1:9" ht="25" customHeight="1" x14ac:dyDescent="0.2">
      <c r="A412" s="6">
        <v>567</v>
      </c>
      <c r="B412" s="6">
        <v>6800</v>
      </c>
      <c r="C412" s="6">
        <v>14865</v>
      </c>
      <c r="D412" s="9">
        <f>SUM(C412/B412)*100</f>
        <v>218.60294117647058</v>
      </c>
      <c r="E412" s="6" t="s">
        <v>19</v>
      </c>
      <c r="F412" s="6">
        <v>244</v>
      </c>
      <c r="G412" s="10">
        <f>C412/F412</f>
        <v>60.922131147540981</v>
      </c>
      <c r="H412" s="6" t="s">
        <v>31</v>
      </c>
      <c r="I412" s="6" t="s">
        <v>32</v>
      </c>
    </row>
    <row r="413" spans="1:9" ht="25" customHeight="1" x14ac:dyDescent="0.2">
      <c r="A413" s="6">
        <v>833</v>
      </c>
      <c r="B413" s="6">
        <v>6800</v>
      </c>
      <c r="C413" s="6">
        <v>10723</v>
      </c>
      <c r="D413" s="9">
        <f>SUM(C413/B413)*100</f>
        <v>157.69117647058823</v>
      </c>
      <c r="E413" s="6" t="s">
        <v>19</v>
      </c>
      <c r="F413" s="6">
        <v>165</v>
      </c>
      <c r="G413" s="10">
        <f>C413/F413</f>
        <v>64.987878787878785</v>
      </c>
      <c r="H413" s="6" t="s">
        <v>43</v>
      </c>
      <c r="I413" s="6" t="s">
        <v>44</v>
      </c>
    </row>
    <row r="414" spans="1:9" ht="25" customHeight="1" x14ac:dyDescent="0.2">
      <c r="A414" s="6">
        <v>655</v>
      </c>
      <c r="B414" s="6">
        <v>6900</v>
      </c>
      <c r="C414" s="6">
        <v>13212</v>
      </c>
      <c r="D414" s="9">
        <f>SUM(C414/B414)*100</f>
        <v>191.47826086956522</v>
      </c>
      <c r="E414" s="6" t="s">
        <v>19</v>
      </c>
      <c r="F414" s="6">
        <v>264</v>
      </c>
      <c r="G414" s="10">
        <f>C414/F414</f>
        <v>50.045454545454547</v>
      </c>
      <c r="H414" s="6" t="s">
        <v>31</v>
      </c>
      <c r="I414" s="6" t="s">
        <v>32</v>
      </c>
    </row>
    <row r="415" spans="1:9" ht="25" customHeight="1" x14ac:dyDescent="0.2">
      <c r="A415" s="6">
        <v>667</v>
      </c>
      <c r="B415" s="6">
        <v>6900</v>
      </c>
      <c r="C415" s="6">
        <v>12155</v>
      </c>
      <c r="D415" s="9">
        <f>SUM(C415/B415)*100</f>
        <v>176.15942028985506</v>
      </c>
      <c r="E415" s="6" t="s">
        <v>19</v>
      </c>
      <c r="F415" s="6">
        <v>419</v>
      </c>
      <c r="G415" s="10">
        <f>C415/F415</f>
        <v>29.009546539379475</v>
      </c>
      <c r="H415" s="6" t="s">
        <v>31</v>
      </c>
      <c r="I415" s="6" t="s">
        <v>32</v>
      </c>
    </row>
    <row r="416" spans="1:9" ht="25" customHeight="1" x14ac:dyDescent="0.2">
      <c r="A416" s="6">
        <v>713</v>
      </c>
      <c r="B416" s="6">
        <v>6900</v>
      </c>
      <c r="C416" s="6">
        <v>11174</v>
      </c>
      <c r="D416" s="9">
        <f>SUM(C416/B416)*100</f>
        <v>161.94202898550725</v>
      </c>
      <c r="E416" s="6" t="s">
        <v>19</v>
      </c>
      <c r="F416" s="6">
        <v>103</v>
      </c>
      <c r="G416" s="10">
        <f>C416/F416</f>
        <v>108.48543689320388</v>
      </c>
      <c r="H416" s="6" t="s">
        <v>31</v>
      </c>
      <c r="I416" s="6" t="s">
        <v>32</v>
      </c>
    </row>
    <row r="417" spans="1:9" ht="25" customHeight="1" x14ac:dyDescent="0.2">
      <c r="A417" s="6">
        <v>719</v>
      </c>
      <c r="B417" s="6">
        <v>6900</v>
      </c>
      <c r="C417" s="6">
        <v>10557</v>
      </c>
      <c r="D417" s="9">
        <f>SUM(C417/B417)*100</f>
        <v>153</v>
      </c>
      <c r="E417" s="6" t="s">
        <v>19</v>
      </c>
      <c r="F417" s="6">
        <v>123</v>
      </c>
      <c r="G417" s="10">
        <f>C417/F417</f>
        <v>85.829268292682926</v>
      </c>
      <c r="H417" s="6" t="s">
        <v>31</v>
      </c>
      <c r="I417" s="6" t="s">
        <v>32</v>
      </c>
    </row>
    <row r="418" spans="1:9" ht="25" customHeight="1" x14ac:dyDescent="0.2">
      <c r="A418" s="6">
        <v>745</v>
      </c>
      <c r="B418" s="6">
        <v>6900</v>
      </c>
      <c r="C418" s="6">
        <v>2091</v>
      </c>
      <c r="D418" s="9">
        <f>SUM(C418/B418)*100</f>
        <v>30.304347826086957</v>
      </c>
      <c r="E418" s="6" t="s">
        <v>20</v>
      </c>
      <c r="F418" s="6">
        <v>34</v>
      </c>
      <c r="G418" s="10">
        <f>C418/F418</f>
        <v>61.5</v>
      </c>
      <c r="H418" s="6" t="s">
        <v>31</v>
      </c>
      <c r="I418" s="6" t="s">
        <v>32</v>
      </c>
    </row>
    <row r="419" spans="1:9" ht="25" customHeight="1" x14ac:dyDescent="0.2">
      <c r="A419" s="6">
        <v>441</v>
      </c>
      <c r="B419" s="6">
        <v>7000</v>
      </c>
      <c r="C419" s="6">
        <v>1744</v>
      </c>
      <c r="D419" s="9">
        <f>SUM(C419/B419)*100</f>
        <v>24.914285714285715</v>
      </c>
      <c r="E419" s="6" t="s">
        <v>20</v>
      </c>
      <c r="F419" s="6">
        <v>32</v>
      </c>
      <c r="G419" s="10">
        <f>C419/F419</f>
        <v>54.5</v>
      </c>
      <c r="H419" s="6" t="s">
        <v>31</v>
      </c>
      <c r="I419" s="6" t="s">
        <v>32</v>
      </c>
    </row>
    <row r="420" spans="1:9" ht="25" customHeight="1" x14ac:dyDescent="0.2">
      <c r="A420" s="6">
        <v>868</v>
      </c>
      <c r="B420" s="6">
        <v>7000</v>
      </c>
      <c r="C420" s="6">
        <v>12939</v>
      </c>
      <c r="D420" s="9">
        <f>SUM(C420/B420)*100</f>
        <v>184.84285714285716</v>
      </c>
      <c r="E420" s="6" t="s">
        <v>19</v>
      </c>
      <c r="F420" s="6">
        <v>126</v>
      </c>
      <c r="G420" s="10">
        <f>C420/F420</f>
        <v>102.69047619047619</v>
      </c>
      <c r="H420" s="6" t="s">
        <v>31</v>
      </c>
      <c r="I420" s="6" t="s">
        <v>32</v>
      </c>
    </row>
    <row r="421" spans="1:9" ht="25" customHeight="1" x14ac:dyDescent="0.2">
      <c r="A421" s="6">
        <v>977</v>
      </c>
      <c r="B421" s="6">
        <v>7000</v>
      </c>
      <c r="C421" s="6">
        <v>5177</v>
      </c>
      <c r="D421" s="9">
        <f>SUM(C421/B421)*100</f>
        <v>73.957142857142856</v>
      </c>
      <c r="E421" s="6" t="s">
        <v>20</v>
      </c>
      <c r="F421" s="6">
        <v>67</v>
      </c>
      <c r="G421" s="10">
        <f>C421/F421</f>
        <v>77.268656716417908</v>
      </c>
      <c r="H421" s="6" t="s">
        <v>31</v>
      </c>
      <c r="I421" s="6" t="s">
        <v>32</v>
      </c>
    </row>
    <row r="422" spans="1:9" ht="25" customHeight="1" x14ac:dyDescent="0.2">
      <c r="A422" s="6">
        <v>194</v>
      </c>
      <c r="B422" s="6">
        <v>7100</v>
      </c>
      <c r="C422" s="6">
        <v>8716</v>
      </c>
      <c r="D422" s="9">
        <f>SUM(C422/B422)*100</f>
        <v>122.7605633802817</v>
      </c>
      <c r="E422" s="6" t="s">
        <v>19</v>
      </c>
      <c r="F422" s="6">
        <v>126</v>
      </c>
      <c r="G422" s="10">
        <f>C422/F422</f>
        <v>69.174603174603178</v>
      </c>
      <c r="H422" s="6" t="s">
        <v>31</v>
      </c>
      <c r="I422" s="6" t="s">
        <v>32</v>
      </c>
    </row>
    <row r="423" spans="1:9" ht="25" customHeight="1" x14ac:dyDescent="0.2">
      <c r="A423" s="6">
        <v>251</v>
      </c>
      <c r="B423" s="6">
        <v>7100</v>
      </c>
      <c r="C423" s="6">
        <v>3840</v>
      </c>
      <c r="D423" s="9">
        <f>SUM(C423/B423)*100</f>
        <v>54.084507042253513</v>
      </c>
      <c r="E423" s="6" t="s">
        <v>20</v>
      </c>
      <c r="F423" s="6">
        <v>101</v>
      </c>
      <c r="G423" s="10">
        <f>C423/F423</f>
        <v>38.019801980198018</v>
      </c>
      <c r="H423" s="6" t="s">
        <v>31</v>
      </c>
      <c r="I423" s="6" t="s">
        <v>32</v>
      </c>
    </row>
    <row r="424" spans="1:9" ht="25" customHeight="1" x14ac:dyDescent="0.2">
      <c r="A424" s="6">
        <v>324</v>
      </c>
      <c r="B424" s="6">
        <v>7100</v>
      </c>
      <c r="C424" s="6">
        <v>11648</v>
      </c>
      <c r="D424" s="9">
        <f>SUM(C424/B424)*100</f>
        <v>164.05633802816902</v>
      </c>
      <c r="E424" s="6" t="s">
        <v>19</v>
      </c>
      <c r="F424" s="6">
        <v>307</v>
      </c>
      <c r="G424" s="10">
        <f>C424/F424</f>
        <v>37.941368078175898</v>
      </c>
      <c r="H424" s="6" t="s">
        <v>31</v>
      </c>
      <c r="I424" s="6" t="s">
        <v>32</v>
      </c>
    </row>
    <row r="425" spans="1:9" ht="25" customHeight="1" x14ac:dyDescent="0.2">
      <c r="A425" s="6">
        <v>395</v>
      </c>
      <c r="B425" s="6">
        <v>7100</v>
      </c>
      <c r="C425" s="6">
        <v>9238</v>
      </c>
      <c r="D425" s="9">
        <f>SUM(C425/B425)*100</f>
        <v>130.11267605633802</v>
      </c>
      <c r="E425" s="6" t="s">
        <v>19</v>
      </c>
      <c r="F425" s="6">
        <v>220</v>
      </c>
      <c r="G425" s="10">
        <f>C425/F425</f>
        <v>41.990909090909092</v>
      </c>
      <c r="H425" s="6" t="s">
        <v>31</v>
      </c>
      <c r="I425" s="6" t="s">
        <v>32</v>
      </c>
    </row>
    <row r="426" spans="1:9" ht="25" customHeight="1" x14ac:dyDescent="0.2">
      <c r="A426" s="6">
        <v>590</v>
      </c>
      <c r="B426" s="6">
        <v>7100</v>
      </c>
      <c r="C426" s="6">
        <v>5824</v>
      </c>
      <c r="D426" s="9">
        <f>SUM(C426/B426)*100</f>
        <v>82.028169014084511</v>
      </c>
      <c r="E426" s="6" t="s">
        <v>20</v>
      </c>
      <c r="F426" s="6">
        <v>86</v>
      </c>
      <c r="G426" s="10">
        <f>C426/F426</f>
        <v>67.720930232558146</v>
      </c>
      <c r="H426" s="6" t="s">
        <v>35</v>
      </c>
      <c r="I426" s="6" t="s">
        <v>36</v>
      </c>
    </row>
    <row r="427" spans="1:9" ht="25" customHeight="1" x14ac:dyDescent="0.2">
      <c r="A427" s="6">
        <v>795</v>
      </c>
      <c r="B427" s="6">
        <v>7100</v>
      </c>
      <c r="C427" s="6">
        <v>1022</v>
      </c>
      <c r="D427" s="9">
        <f>SUM(C427/B427)*100</f>
        <v>14.394366197183098</v>
      </c>
      <c r="E427" s="6" t="s">
        <v>20</v>
      </c>
      <c r="F427" s="6">
        <v>31</v>
      </c>
      <c r="G427" s="10">
        <f>C427/F427</f>
        <v>32.967741935483872</v>
      </c>
      <c r="H427" s="6" t="s">
        <v>31</v>
      </c>
      <c r="I427" s="6" t="s">
        <v>32</v>
      </c>
    </row>
    <row r="428" spans="1:9" ht="25" customHeight="1" x14ac:dyDescent="0.2">
      <c r="A428" s="6">
        <v>828</v>
      </c>
      <c r="B428" s="6">
        <v>7100</v>
      </c>
      <c r="C428" s="6">
        <v>4899</v>
      </c>
      <c r="D428" s="9">
        <f>SUM(C428/B428)*100</f>
        <v>69</v>
      </c>
      <c r="E428" s="6" t="s">
        <v>20</v>
      </c>
      <c r="F428" s="6">
        <v>70</v>
      </c>
      <c r="G428" s="10">
        <f>C428/F428</f>
        <v>69.98571428571428</v>
      </c>
      <c r="H428" s="6" t="s">
        <v>31</v>
      </c>
      <c r="I428" s="6" t="s">
        <v>32</v>
      </c>
    </row>
    <row r="429" spans="1:9" ht="25" customHeight="1" x14ac:dyDescent="0.2">
      <c r="A429" s="6">
        <v>49</v>
      </c>
      <c r="B429" s="6">
        <v>7200</v>
      </c>
      <c r="C429" s="6">
        <v>13653</v>
      </c>
      <c r="D429" s="9">
        <f>SUM(C429/B429)*100</f>
        <v>189.625</v>
      </c>
      <c r="E429" s="6" t="s">
        <v>19</v>
      </c>
      <c r="F429" s="6">
        <v>303</v>
      </c>
      <c r="G429" s="10">
        <f>C429/F429</f>
        <v>45.059405940594061</v>
      </c>
      <c r="H429" s="6" t="s">
        <v>31</v>
      </c>
      <c r="I429" s="6" t="s">
        <v>32</v>
      </c>
    </row>
    <row r="430" spans="1:9" ht="25" customHeight="1" x14ac:dyDescent="0.2">
      <c r="A430" s="6">
        <v>52</v>
      </c>
      <c r="B430" s="6">
        <v>7200</v>
      </c>
      <c r="C430" s="6">
        <v>2459</v>
      </c>
      <c r="D430" s="9">
        <f>SUM(C430/B430)*100</f>
        <v>34.152777777777779</v>
      </c>
      <c r="E430" s="6" t="s">
        <v>20</v>
      </c>
      <c r="F430" s="6">
        <v>75</v>
      </c>
      <c r="G430" s="10">
        <f>C430/F430</f>
        <v>32.786666666666669</v>
      </c>
      <c r="H430" s="6" t="s">
        <v>31</v>
      </c>
      <c r="I430" s="6" t="s">
        <v>32</v>
      </c>
    </row>
    <row r="431" spans="1:9" ht="25" customHeight="1" x14ac:dyDescent="0.2">
      <c r="A431" s="6">
        <v>116</v>
      </c>
      <c r="B431" s="6">
        <v>7200</v>
      </c>
      <c r="C431" s="6">
        <v>6336</v>
      </c>
      <c r="D431" s="9">
        <f>SUM(C431/B431)*100</f>
        <v>88</v>
      </c>
      <c r="E431" s="6" t="s">
        <v>20</v>
      </c>
      <c r="F431" s="6">
        <v>73</v>
      </c>
      <c r="G431" s="10">
        <f>C431/F431</f>
        <v>86.794520547945211</v>
      </c>
      <c r="H431" s="6" t="s">
        <v>31</v>
      </c>
      <c r="I431" s="6" t="s">
        <v>32</v>
      </c>
    </row>
    <row r="432" spans="1:9" ht="25" customHeight="1" x14ac:dyDescent="0.2">
      <c r="A432" s="6">
        <v>178</v>
      </c>
      <c r="B432" s="6">
        <v>7200</v>
      </c>
      <c r="C432" s="6">
        <v>6927</v>
      </c>
      <c r="D432" s="9">
        <f>SUM(C432/B432)*100</f>
        <v>96.208333333333329</v>
      </c>
      <c r="E432" s="6" t="s">
        <v>20</v>
      </c>
      <c r="F432" s="6">
        <v>210</v>
      </c>
      <c r="G432" s="10">
        <f>C432/F432</f>
        <v>32.985714285714288</v>
      </c>
      <c r="H432" s="6" t="s">
        <v>31</v>
      </c>
      <c r="I432" s="6" t="s">
        <v>32</v>
      </c>
    </row>
    <row r="433" spans="1:9" ht="25" customHeight="1" x14ac:dyDescent="0.2">
      <c r="A433" s="6">
        <v>231</v>
      </c>
      <c r="B433" s="6">
        <v>7200</v>
      </c>
      <c r="C433" s="6">
        <v>5523</v>
      </c>
      <c r="D433" s="9">
        <f>SUM(C433/B433)*100</f>
        <v>76.708333333333329</v>
      </c>
      <c r="E433" s="6" t="s">
        <v>21</v>
      </c>
      <c r="F433" s="6">
        <v>67</v>
      </c>
      <c r="G433" s="10">
        <f>C433/F433</f>
        <v>82.432835820895519</v>
      </c>
      <c r="H433" s="6" t="s">
        <v>31</v>
      </c>
      <c r="I433" s="6" t="s">
        <v>32</v>
      </c>
    </row>
    <row r="434" spans="1:9" ht="25" customHeight="1" x14ac:dyDescent="0.2">
      <c r="A434" s="6">
        <v>297</v>
      </c>
      <c r="B434" s="6">
        <v>7200</v>
      </c>
      <c r="C434" s="6">
        <v>6785</v>
      </c>
      <c r="D434" s="9">
        <f>SUM(C434/B434)*100</f>
        <v>94.236111111111114</v>
      </c>
      <c r="E434" s="6" t="s">
        <v>20</v>
      </c>
      <c r="F434" s="6">
        <v>104</v>
      </c>
      <c r="G434" s="10">
        <f>C434/F434</f>
        <v>65.240384615384613</v>
      </c>
      <c r="H434" s="6" t="s">
        <v>35</v>
      </c>
      <c r="I434" s="6" t="s">
        <v>36</v>
      </c>
    </row>
    <row r="435" spans="1:9" ht="25" customHeight="1" x14ac:dyDescent="0.2">
      <c r="A435" s="6">
        <v>326</v>
      </c>
      <c r="B435" s="6">
        <v>7200</v>
      </c>
      <c r="C435" s="6">
        <v>3326</v>
      </c>
      <c r="D435" s="9">
        <f>SUM(C435/B435)*100</f>
        <v>46.194444444444443</v>
      </c>
      <c r="E435" s="6" t="s">
        <v>20</v>
      </c>
      <c r="F435" s="6">
        <v>128</v>
      </c>
      <c r="G435" s="10">
        <f>C435/F435</f>
        <v>25.984375</v>
      </c>
      <c r="H435" s="6" t="s">
        <v>31</v>
      </c>
      <c r="I435" s="6" t="s">
        <v>32</v>
      </c>
    </row>
    <row r="436" spans="1:9" ht="25" customHeight="1" x14ac:dyDescent="0.2">
      <c r="A436" s="6">
        <v>379</v>
      </c>
      <c r="B436" s="6">
        <v>7200</v>
      </c>
      <c r="C436" s="6">
        <v>2912</v>
      </c>
      <c r="D436" s="9">
        <f>SUM(C436/B436)*100</f>
        <v>40.444444444444443</v>
      </c>
      <c r="E436" s="6" t="s">
        <v>20</v>
      </c>
      <c r="F436" s="6">
        <v>44</v>
      </c>
      <c r="G436" s="10">
        <f>C436/F436</f>
        <v>66.181818181818187</v>
      </c>
      <c r="H436" s="6" t="s">
        <v>33</v>
      </c>
      <c r="I436" s="6" t="s">
        <v>34</v>
      </c>
    </row>
    <row r="437" spans="1:9" ht="25" customHeight="1" x14ac:dyDescent="0.2">
      <c r="A437" s="6">
        <v>927</v>
      </c>
      <c r="B437" s="6">
        <v>7200</v>
      </c>
      <c r="C437" s="6">
        <v>3301</v>
      </c>
      <c r="D437" s="9">
        <f>SUM(C437/B437)*100</f>
        <v>45.847222222222221</v>
      </c>
      <c r="E437" s="6" t="s">
        <v>20</v>
      </c>
      <c r="F437" s="6">
        <v>37</v>
      </c>
      <c r="G437" s="10">
        <f>C437/F437</f>
        <v>89.21621621621621</v>
      </c>
      <c r="H437" s="6" t="s">
        <v>31</v>
      </c>
      <c r="I437" s="6" t="s">
        <v>32</v>
      </c>
    </row>
    <row r="438" spans="1:9" ht="25" customHeight="1" x14ac:dyDescent="0.2">
      <c r="A438" s="6">
        <v>982</v>
      </c>
      <c r="B438" s="6">
        <v>7200</v>
      </c>
      <c r="C438" s="6">
        <v>6115</v>
      </c>
      <c r="D438" s="9">
        <f>SUM(C438/B438)*100</f>
        <v>84.930555555555557</v>
      </c>
      <c r="E438" s="6" t="s">
        <v>20</v>
      </c>
      <c r="F438" s="6">
        <v>75</v>
      </c>
      <c r="G438" s="10">
        <f>C438/F438</f>
        <v>81.533333333333331</v>
      </c>
      <c r="H438" s="6" t="s">
        <v>31</v>
      </c>
      <c r="I438" s="6" t="s">
        <v>32</v>
      </c>
    </row>
    <row r="439" spans="1:9" ht="25" customHeight="1" x14ac:dyDescent="0.2">
      <c r="A439" s="6">
        <v>292</v>
      </c>
      <c r="B439" s="6">
        <v>7300</v>
      </c>
      <c r="C439" s="6">
        <v>717</v>
      </c>
      <c r="D439" s="9">
        <f>SUM(C439/B439)*100</f>
        <v>9.8219178082191778</v>
      </c>
      <c r="E439" s="6" t="s">
        <v>20</v>
      </c>
      <c r="F439" s="6">
        <v>10</v>
      </c>
      <c r="G439" s="10">
        <f>C439/F439</f>
        <v>71.7</v>
      </c>
      <c r="H439" s="6" t="s">
        <v>31</v>
      </c>
      <c r="I439" s="6" t="s">
        <v>32</v>
      </c>
    </row>
    <row r="440" spans="1:9" ht="25" customHeight="1" x14ac:dyDescent="0.2">
      <c r="A440" s="6">
        <v>402</v>
      </c>
      <c r="B440" s="6">
        <v>7300</v>
      </c>
      <c r="C440" s="6">
        <v>2946</v>
      </c>
      <c r="D440" s="9">
        <f>SUM(C440/B440)*100</f>
        <v>40.356164383561641</v>
      </c>
      <c r="E440" s="6" t="s">
        <v>20</v>
      </c>
      <c r="F440" s="6">
        <v>40</v>
      </c>
      <c r="G440" s="10">
        <f>C440/F440</f>
        <v>73.650000000000006</v>
      </c>
      <c r="H440" s="6" t="s">
        <v>31</v>
      </c>
      <c r="I440" s="6" t="s">
        <v>32</v>
      </c>
    </row>
    <row r="441" spans="1:9" ht="25" customHeight="1" x14ac:dyDescent="0.2">
      <c r="A441" s="6">
        <v>689</v>
      </c>
      <c r="B441" s="6">
        <v>7300</v>
      </c>
      <c r="C441" s="6">
        <v>7348</v>
      </c>
      <c r="D441" s="9">
        <f>SUM(C441/B441)*100</f>
        <v>100.65753424657535</v>
      </c>
      <c r="E441" s="6" t="s">
        <v>19</v>
      </c>
      <c r="F441" s="6">
        <v>69</v>
      </c>
      <c r="G441" s="10">
        <f>C441/F441</f>
        <v>106.49275362318841</v>
      </c>
      <c r="H441" s="6" t="s">
        <v>31</v>
      </c>
      <c r="I441" s="6" t="s">
        <v>32</v>
      </c>
    </row>
    <row r="442" spans="1:9" ht="25" customHeight="1" x14ac:dyDescent="0.2">
      <c r="A442" s="6">
        <v>707</v>
      </c>
      <c r="B442" s="6">
        <v>7300</v>
      </c>
      <c r="C442" s="6">
        <v>11579</v>
      </c>
      <c r="D442" s="9">
        <f>SUM(C442/B442)*100</f>
        <v>158.61643835616439</v>
      </c>
      <c r="E442" s="6" t="s">
        <v>19</v>
      </c>
      <c r="F442" s="6">
        <v>168</v>
      </c>
      <c r="G442" s="10">
        <f>C442/F442</f>
        <v>68.922619047619051</v>
      </c>
      <c r="H442" s="6" t="s">
        <v>31</v>
      </c>
      <c r="I442" s="6" t="s">
        <v>32</v>
      </c>
    </row>
    <row r="443" spans="1:9" ht="25" customHeight="1" x14ac:dyDescent="0.2">
      <c r="A443" s="6">
        <v>834</v>
      </c>
      <c r="B443" s="6">
        <v>7300</v>
      </c>
      <c r="C443" s="6">
        <v>11228</v>
      </c>
      <c r="D443" s="9">
        <f>SUM(C443/B443)*100</f>
        <v>153.8082191780822</v>
      </c>
      <c r="E443" s="6" t="s">
        <v>19</v>
      </c>
      <c r="F443" s="6">
        <v>119</v>
      </c>
      <c r="G443" s="10">
        <f>C443/F443</f>
        <v>94.352941176470594</v>
      </c>
      <c r="H443" s="6" t="s">
        <v>31</v>
      </c>
      <c r="I443" s="6" t="s">
        <v>32</v>
      </c>
    </row>
    <row r="444" spans="1:9" ht="25" customHeight="1" x14ac:dyDescent="0.2">
      <c r="A444" s="6">
        <v>859</v>
      </c>
      <c r="B444" s="6">
        <v>7300</v>
      </c>
      <c r="C444" s="6">
        <v>2594</v>
      </c>
      <c r="D444" s="9">
        <f>SUM(C444/B444)*100</f>
        <v>35.534246575342465</v>
      </c>
      <c r="E444" s="6" t="s">
        <v>20</v>
      </c>
      <c r="F444" s="6">
        <v>63</v>
      </c>
      <c r="G444" s="10">
        <f>C444/F444</f>
        <v>41.174603174603178</v>
      </c>
      <c r="H444" s="6" t="s">
        <v>31</v>
      </c>
      <c r="I444" s="6" t="s">
        <v>32</v>
      </c>
    </row>
    <row r="445" spans="1:9" ht="25" customHeight="1" x14ac:dyDescent="0.2">
      <c r="A445" s="6">
        <v>86</v>
      </c>
      <c r="B445" s="6">
        <v>7400</v>
      </c>
      <c r="C445" s="6">
        <v>12405</v>
      </c>
      <c r="D445" s="9">
        <f>SUM(C445/B445)*100</f>
        <v>167.63513513513513</v>
      </c>
      <c r="E445" s="6" t="s">
        <v>19</v>
      </c>
      <c r="F445" s="6">
        <v>203</v>
      </c>
      <c r="G445" s="10">
        <f>C445/F445</f>
        <v>61.108374384236456</v>
      </c>
      <c r="H445" s="6" t="s">
        <v>31</v>
      </c>
      <c r="I445" s="6" t="s">
        <v>32</v>
      </c>
    </row>
    <row r="446" spans="1:9" ht="25" customHeight="1" x14ac:dyDescent="0.2">
      <c r="A446" s="6">
        <v>475</v>
      </c>
      <c r="B446" s="6">
        <v>7400</v>
      </c>
      <c r="C446" s="6">
        <v>8432</v>
      </c>
      <c r="D446" s="9">
        <f>SUM(C446/B446)*100</f>
        <v>113.94594594594594</v>
      </c>
      <c r="E446" s="6" t="s">
        <v>19</v>
      </c>
      <c r="F446" s="6">
        <v>211</v>
      </c>
      <c r="G446" s="10">
        <f>C446/F446</f>
        <v>39.962085308056871</v>
      </c>
      <c r="H446" s="6" t="s">
        <v>31</v>
      </c>
      <c r="I446" s="6" t="s">
        <v>32</v>
      </c>
    </row>
    <row r="447" spans="1:9" ht="25" customHeight="1" x14ac:dyDescent="0.2">
      <c r="A447" s="6">
        <v>699</v>
      </c>
      <c r="B447" s="6">
        <v>7400</v>
      </c>
      <c r="C447" s="6">
        <v>6245</v>
      </c>
      <c r="D447" s="9">
        <f>SUM(C447/B447)*100</f>
        <v>84.391891891891888</v>
      </c>
      <c r="E447" s="6" t="s">
        <v>20</v>
      </c>
      <c r="F447" s="6">
        <v>56</v>
      </c>
      <c r="G447" s="10">
        <f>C447/F447</f>
        <v>111.51785714285714</v>
      </c>
      <c r="H447" s="6" t="s">
        <v>31</v>
      </c>
      <c r="I447" s="6" t="s">
        <v>32</v>
      </c>
    </row>
    <row r="448" spans="1:9" ht="25" customHeight="1" x14ac:dyDescent="0.2">
      <c r="A448" s="6">
        <v>783</v>
      </c>
      <c r="B448" s="6">
        <v>7400</v>
      </c>
      <c r="C448" s="6">
        <v>10451</v>
      </c>
      <c r="D448" s="9">
        <f>SUM(C448/B448)*100</f>
        <v>141.22972972972974</v>
      </c>
      <c r="E448" s="6" t="s">
        <v>19</v>
      </c>
      <c r="F448" s="6">
        <v>138</v>
      </c>
      <c r="G448" s="10">
        <f>C448/F448</f>
        <v>75.731884057971016</v>
      </c>
      <c r="H448" s="6" t="s">
        <v>31</v>
      </c>
      <c r="I448" s="6" t="s">
        <v>32</v>
      </c>
    </row>
    <row r="449" spans="1:9" ht="25" customHeight="1" x14ac:dyDescent="0.2">
      <c r="A449" s="6">
        <v>234</v>
      </c>
      <c r="B449" s="6">
        <v>7500</v>
      </c>
      <c r="C449" s="6">
        <v>8181</v>
      </c>
      <c r="D449" s="9">
        <f>SUM(C449/B449)*100</f>
        <v>109.08</v>
      </c>
      <c r="E449" s="6" t="s">
        <v>19</v>
      </c>
      <c r="F449" s="6">
        <v>149</v>
      </c>
      <c r="G449" s="10">
        <f>C449/F449</f>
        <v>54.906040268456373</v>
      </c>
      <c r="H449" s="6" t="s">
        <v>39</v>
      </c>
      <c r="I449" s="6" t="s">
        <v>40</v>
      </c>
    </row>
    <row r="450" spans="1:9" ht="25" customHeight="1" x14ac:dyDescent="0.2">
      <c r="A450" s="6">
        <v>504</v>
      </c>
      <c r="B450" s="6">
        <v>7500</v>
      </c>
      <c r="C450" s="6">
        <v>6924</v>
      </c>
      <c r="D450" s="9">
        <f>SUM(C450/B450)*100</f>
        <v>92.320000000000007</v>
      </c>
      <c r="E450" s="6" t="s">
        <v>20</v>
      </c>
      <c r="F450" s="6">
        <v>62</v>
      </c>
      <c r="G450" s="10">
        <f>C450/F450</f>
        <v>111.6774193548387</v>
      </c>
      <c r="H450" s="6" t="s">
        <v>39</v>
      </c>
      <c r="I450" s="6" t="s">
        <v>40</v>
      </c>
    </row>
    <row r="451" spans="1:9" ht="25" customHeight="1" x14ac:dyDescent="0.2">
      <c r="A451" s="6">
        <v>625</v>
      </c>
      <c r="B451" s="6">
        <v>7500</v>
      </c>
      <c r="C451" s="6">
        <v>5803</v>
      </c>
      <c r="D451" s="9">
        <f>SUM(C451/B451)*100</f>
        <v>77.373333333333335</v>
      </c>
      <c r="E451" s="6" t="s">
        <v>20</v>
      </c>
      <c r="F451" s="6">
        <v>62</v>
      </c>
      <c r="G451" s="10">
        <f>C451/F451</f>
        <v>93.596774193548384</v>
      </c>
      <c r="H451" s="6" t="s">
        <v>31</v>
      </c>
      <c r="I451" s="6" t="s">
        <v>32</v>
      </c>
    </row>
    <row r="452" spans="1:9" ht="25" customHeight="1" x14ac:dyDescent="0.2">
      <c r="A452" s="6">
        <v>686</v>
      </c>
      <c r="B452" s="6">
        <v>7500</v>
      </c>
      <c r="C452" s="6">
        <v>14381</v>
      </c>
      <c r="D452" s="9">
        <f>SUM(C452/B452)*100</f>
        <v>191.74666666666667</v>
      </c>
      <c r="E452" s="6" t="s">
        <v>19</v>
      </c>
      <c r="F452" s="6">
        <v>134</v>
      </c>
      <c r="G452" s="10">
        <f>C452/F452</f>
        <v>107.32089552238806</v>
      </c>
      <c r="H452" s="6" t="s">
        <v>31</v>
      </c>
      <c r="I452" s="6" t="s">
        <v>32</v>
      </c>
    </row>
    <row r="453" spans="1:9" ht="25" customHeight="1" x14ac:dyDescent="0.2">
      <c r="A453" s="6">
        <v>943</v>
      </c>
      <c r="B453" s="6">
        <v>7500</v>
      </c>
      <c r="C453" s="6">
        <v>11969</v>
      </c>
      <c r="D453" s="9">
        <f>SUM(C453/B453)*100</f>
        <v>159.58666666666667</v>
      </c>
      <c r="E453" s="6" t="s">
        <v>19</v>
      </c>
      <c r="F453" s="6">
        <v>114</v>
      </c>
      <c r="G453" s="10">
        <f>C453/F453</f>
        <v>104.99122807017544</v>
      </c>
      <c r="H453" s="6" t="s">
        <v>31</v>
      </c>
      <c r="I453" s="6" t="s">
        <v>32</v>
      </c>
    </row>
    <row r="454" spans="1:9" ht="25" customHeight="1" x14ac:dyDescent="0.2">
      <c r="A454" s="6">
        <v>4</v>
      </c>
      <c r="B454" s="6">
        <v>7600</v>
      </c>
      <c r="C454" s="6">
        <v>5265</v>
      </c>
      <c r="D454" s="9">
        <f>SUM(C454/B454)*100</f>
        <v>69.276315789473685</v>
      </c>
      <c r="E454" s="6" t="s">
        <v>20</v>
      </c>
      <c r="F454" s="6">
        <v>53</v>
      </c>
      <c r="G454" s="10">
        <f>C454/F454</f>
        <v>99.339622641509436</v>
      </c>
      <c r="H454" s="6" t="s">
        <v>31</v>
      </c>
      <c r="I454" s="6" t="s">
        <v>32</v>
      </c>
    </row>
    <row r="455" spans="1:9" ht="25" customHeight="1" x14ac:dyDescent="0.2">
      <c r="A455" s="6">
        <v>5</v>
      </c>
      <c r="B455" s="6">
        <v>7600</v>
      </c>
      <c r="C455" s="6">
        <v>13195</v>
      </c>
      <c r="D455" s="9">
        <f>SUM(C455/B455)*100</f>
        <v>173.61842105263159</v>
      </c>
      <c r="E455" s="6" t="s">
        <v>19</v>
      </c>
      <c r="F455" s="6">
        <v>174</v>
      </c>
      <c r="G455" s="10">
        <f>C455/F455</f>
        <v>75.833333333333329</v>
      </c>
      <c r="H455" s="6" t="s">
        <v>43</v>
      </c>
      <c r="I455" s="6" t="s">
        <v>44</v>
      </c>
    </row>
    <row r="456" spans="1:9" ht="25" customHeight="1" x14ac:dyDescent="0.2">
      <c r="A456" s="6">
        <v>99</v>
      </c>
      <c r="B456" s="6">
        <v>7600</v>
      </c>
      <c r="C456" s="6">
        <v>14951</v>
      </c>
      <c r="D456" s="9">
        <f>SUM(C456/B456)*100</f>
        <v>196.7236842105263</v>
      </c>
      <c r="E456" s="6" t="s">
        <v>19</v>
      </c>
      <c r="F456" s="6">
        <v>164</v>
      </c>
      <c r="G456" s="10">
        <f>C456/F456</f>
        <v>91.16463414634147</v>
      </c>
      <c r="H456" s="6" t="s">
        <v>31</v>
      </c>
      <c r="I456" s="6" t="s">
        <v>32</v>
      </c>
    </row>
    <row r="457" spans="1:9" ht="25" customHeight="1" x14ac:dyDescent="0.2">
      <c r="A457" s="6">
        <v>521</v>
      </c>
      <c r="B457" s="6">
        <v>7600</v>
      </c>
      <c r="C457" s="6">
        <v>11061</v>
      </c>
      <c r="D457" s="9">
        <f>SUM(C457/B457)*100</f>
        <v>145.53947368421052</v>
      </c>
      <c r="E457" s="6" t="s">
        <v>19</v>
      </c>
      <c r="F457" s="6">
        <v>369</v>
      </c>
      <c r="G457" s="10">
        <f>C457/F457</f>
        <v>29.975609756097562</v>
      </c>
      <c r="H457" s="6" t="s">
        <v>31</v>
      </c>
      <c r="I457" s="6" t="s">
        <v>32</v>
      </c>
    </row>
    <row r="458" spans="1:9" ht="25" customHeight="1" x14ac:dyDescent="0.2">
      <c r="A458" s="6">
        <v>797</v>
      </c>
      <c r="B458" s="6">
        <v>7600</v>
      </c>
      <c r="C458" s="6">
        <v>8332</v>
      </c>
      <c r="D458" s="9">
        <f>SUM(C458/B458)*100</f>
        <v>109.63157894736841</v>
      </c>
      <c r="E458" s="6" t="s">
        <v>19</v>
      </c>
      <c r="F458" s="6">
        <v>185</v>
      </c>
      <c r="G458" s="10">
        <f>C458/F458</f>
        <v>45.037837837837834</v>
      </c>
      <c r="H458" s="6" t="s">
        <v>31</v>
      </c>
      <c r="I458" s="6" t="s">
        <v>32</v>
      </c>
    </row>
    <row r="459" spans="1:9" ht="25" customHeight="1" x14ac:dyDescent="0.2">
      <c r="A459" s="6">
        <v>997</v>
      </c>
      <c r="B459" s="6">
        <v>7600</v>
      </c>
      <c r="C459" s="6">
        <v>4603</v>
      </c>
      <c r="D459" s="9">
        <f>SUM(C459/B459)*100</f>
        <v>60.565789473684205</v>
      </c>
      <c r="E459" s="6" t="s">
        <v>21</v>
      </c>
      <c r="F459" s="6">
        <v>139</v>
      </c>
      <c r="G459" s="10">
        <f>C459/F459</f>
        <v>33.115107913669064</v>
      </c>
      <c r="H459" s="6" t="s">
        <v>39</v>
      </c>
      <c r="I459" s="6" t="s">
        <v>40</v>
      </c>
    </row>
    <row r="460" spans="1:9" ht="25" customHeight="1" x14ac:dyDescent="0.2">
      <c r="A460" s="6">
        <v>135</v>
      </c>
      <c r="B460" s="6">
        <v>7700</v>
      </c>
      <c r="C460" s="6">
        <v>5488</v>
      </c>
      <c r="D460" s="9">
        <f>SUM(C460/B460)*100</f>
        <v>71.27272727272728</v>
      </c>
      <c r="E460" s="6" t="s">
        <v>20</v>
      </c>
      <c r="F460" s="6">
        <v>117</v>
      </c>
      <c r="G460" s="10">
        <f>C460/F460</f>
        <v>46.905982905982903</v>
      </c>
      <c r="H460" s="6" t="s">
        <v>31</v>
      </c>
      <c r="I460" s="6" t="s">
        <v>32</v>
      </c>
    </row>
    <row r="461" spans="1:9" ht="25" customHeight="1" x14ac:dyDescent="0.2">
      <c r="A461" s="6">
        <v>432</v>
      </c>
      <c r="B461" s="6">
        <v>7700</v>
      </c>
      <c r="C461" s="6">
        <v>6369</v>
      </c>
      <c r="D461" s="9">
        <f>SUM(C461/B461)*100</f>
        <v>82.714285714285722</v>
      </c>
      <c r="E461" s="6" t="s">
        <v>20</v>
      </c>
      <c r="F461" s="6">
        <v>91</v>
      </c>
      <c r="G461" s="10">
        <f>C461/F461</f>
        <v>69.989010989010993</v>
      </c>
      <c r="H461" s="6" t="s">
        <v>31</v>
      </c>
      <c r="I461" s="6" t="s">
        <v>32</v>
      </c>
    </row>
    <row r="462" spans="1:9" ht="25" customHeight="1" x14ac:dyDescent="0.2">
      <c r="A462" s="6">
        <v>736</v>
      </c>
      <c r="B462" s="6">
        <v>7700</v>
      </c>
      <c r="C462" s="6">
        <v>2533</v>
      </c>
      <c r="D462" s="9">
        <f>SUM(C462/B462)*100</f>
        <v>32.896103896103895</v>
      </c>
      <c r="E462" s="6" t="s">
        <v>21</v>
      </c>
      <c r="F462" s="6">
        <v>29</v>
      </c>
      <c r="G462" s="10">
        <f>C462/F462</f>
        <v>87.34482758620689</v>
      </c>
      <c r="H462" s="6" t="s">
        <v>31</v>
      </c>
      <c r="I462" s="6" t="s">
        <v>32</v>
      </c>
    </row>
    <row r="463" spans="1:9" ht="25" customHeight="1" x14ac:dyDescent="0.2">
      <c r="A463" s="6">
        <v>839</v>
      </c>
      <c r="B463" s="6">
        <v>7700</v>
      </c>
      <c r="C463" s="6">
        <v>14644</v>
      </c>
      <c r="D463" s="9">
        <f>SUM(C463/B463)*100</f>
        <v>190.18181818181819</v>
      </c>
      <c r="E463" s="6" t="s">
        <v>19</v>
      </c>
      <c r="F463" s="6">
        <v>157</v>
      </c>
      <c r="G463" s="10">
        <f>C463/F463</f>
        <v>93.273885350318466</v>
      </c>
      <c r="H463" s="6" t="s">
        <v>31</v>
      </c>
      <c r="I463" s="6" t="s">
        <v>32</v>
      </c>
    </row>
    <row r="464" spans="1:9" ht="25" customHeight="1" x14ac:dyDescent="0.2">
      <c r="A464" s="6">
        <v>870</v>
      </c>
      <c r="B464" s="6">
        <v>7700</v>
      </c>
      <c r="C464" s="6">
        <v>6920</v>
      </c>
      <c r="D464" s="9">
        <f>SUM(C464/B464)*100</f>
        <v>89.870129870129873</v>
      </c>
      <c r="E464" s="6" t="s">
        <v>20</v>
      </c>
      <c r="F464" s="6">
        <v>121</v>
      </c>
      <c r="G464" s="10">
        <f>C464/F464</f>
        <v>57.190082644628099</v>
      </c>
      <c r="H464" s="6" t="s">
        <v>31</v>
      </c>
      <c r="I464" s="6" t="s">
        <v>32</v>
      </c>
    </row>
    <row r="465" spans="1:9" ht="25" customHeight="1" x14ac:dyDescent="0.2">
      <c r="A465" s="6">
        <v>90</v>
      </c>
      <c r="B465" s="6">
        <v>7800</v>
      </c>
      <c r="C465" s="6">
        <v>6132</v>
      </c>
      <c r="D465" s="9">
        <f>SUM(C465/B465)*100</f>
        <v>78.615384615384613</v>
      </c>
      <c r="E465" s="6" t="s">
        <v>20</v>
      </c>
      <c r="F465" s="6">
        <v>106</v>
      </c>
      <c r="G465" s="10">
        <f>C465/F465</f>
        <v>57.849056603773583</v>
      </c>
      <c r="H465" s="6" t="s">
        <v>31</v>
      </c>
      <c r="I465" s="6" t="s">
        <v>32</v>
      </c>
    </row>
    <row r="466" spans="1:9" ht="25" customHeight="1" x14ac:dyDescent="0.2">
      <c r="A466" s="6">
        <v>273</v>
      </c>
      <c r="B466" s="6">
        <v>7800</v>
      </c>
      <c r="C466" s="6">
        <v>10704</v>
      </c>
      <c r="D466" s="9">
        <f>SUM(C466/B466)*100</f>
        <v>137.23076923076923</v>
      </c>
      <c r="E466" s="6" t="s">
        <v>19</v>
      </c>
      <c r="F466" s="6">
        <v>282</v>
      </c>
      <c r="G466" s="10">
        <f>C466/F466</f>
        <v>37.957446808510639</v>
      </c>
      <c r="H466" s="6" t="s">
        <v>37</v>
      </c>
      <c r="I466" s="6" t="s">
        <v>38</v>
      </c>
    </row>
    <row r="467" spans="1:9" ht="25" customHeight="1" x14ac:dyDescent="0.2">
      <c r="A467" s="6">
        <v>310</v>
      </c>
      <c r="B467" s="6">
        <v>7800</v>
      </c>
      <c r="C467" s="6">
        <v>1586</v>
      </c>
      <c r="D467" s="9">
        <f>SUM(C467/B467)*100</f>
        <v>20.333333333333332</v>
      </c>
      <c r="E467" s="6" t="s">
        <v>20</v>
      </c>
      <c r="F467" s="6">
        <v>16</v>
      </c>
      <c r="G467" s="10">
        <f>C467/F467</f>
        <v>99.125</v>
      </c>
      <c r="H467" s="6" t="s">
        <v>31</v>
      </c>
      <c r="I467" s="6" t="s">
        <v>32</v>
      </c>
    </row>
    <row r="468" spans="1:9" ht="25" customHeight="1" x14ac:dyDescent="0.2">
      <c r="A468" s="6">
        <v>411</v>
      </c>
      <c r="B468" s="6">
        <v>7800</v>
      </c>
      <c r="C468" s="6">
        <v>8161</v>
      </c>
      <c r="D468" s="9">
        <f>SUM(C468/B468)*100</f>
        <v>104.62820512820512</v>
      </c>
      <c r="E468" s="6" t="s">
        <v>19</v>
      </c>
      <c r="F468" s="6">
        <v>82</v>
      </c>
      <c r="G468" s="10">
        <f>C468/F468</f>
        <v>99.524390243902445</v>
      </c>
      <c r="H468" s="6" t="s">
        <v>31</v>
      </c>
      <c r="I468" s="6" t="s">
        <v>32</v>
      </c>
    </row>
    <row r="469" spans="1:9" ht="25" customHeight="1" x14ac:dyDescent="0.2">
      <c r="A469" s="6">
        <v>510</v>
      </c>
      <c r="B469" s="6">
        <v>7800</v>
      </c>
      <c r="C469" s="6">
        <v>9289</v>
      </c>
      <c r="D469" s="9">
        <f>SUM(C469/B469)*100</f>
        <v>119.08974358974358</v>
      </c>
      <c r="E469" s="6" t="s">
        <v>19</v>
      </c>
      <c r="F469" s="6">
        <v>131</v>
      </c>
      <c r="G469" s="10">
        <f>C469/F469</f>
        <v>70.908396946564892</v>
      </c>
      <c r="H469" s="6" t="s">
        <v>35</v>
      </c>
      <c r="I469" s="6" t="s">
        <v>36</v>
      </c>
    </row>
    <row r="470" spans="1:9" ht="25" customHeight="1" x14ac:dyDescent="0.2">
      <c r="A470" s="6">
        <v>796</v>
      </c>
      <c r="B470" s="6">
        <v>7800</v>
      </c>
      <c r="C470" s="6">
        <v>4275</v>
      </c>
      <c r="D470" s="9">
        <f>SUM(C470/B470)*100</f>
        <v>54.807692307692314</v>
      </c>
      <c r="E470" s="6" t="s">
        <v>20</v>
      </c>
      <c r="F470" s="6">
        <v>78</v>
      </c>
      <c r="G470" s="10">
        <f>C470/F470</f>
        <v>54.807692307692307</v>
      </c>
      <c r="H470" s="6" t="s">
        <v>31</v>
      </c>
      <c r="I470" s="6" t="s">
        <v>32</v>
      </c>
    </row>
    <row r="471" spans="1:9" ht="25" customHeight="1" x14ac:dyDescent="0.2">
      <c r="A471" s="6">
        <v>887</v>
      </c>
      <c r="B471" s="6">
        <v>7800</v>
      </c>
      <c r="C471" s="6">
        <v>2289</v>
      </c>
      <c r="D471" s="9">
        <f>SUM(C471/B471)*100</f>
        <v>29.346153846153843</v>
      </c>
      <c r="E471" s="6" t="s">
        <v>20</v>
      </c>
      <c r="F471" s="6">
        <v>31</v>
      </c>
      <c r="G471" s="10">
        <f>C471/F471</f>
        <v>73.838709677419359</v>
      </c>
      <c r="H471" s="6" t="s">
        <v>31</v>
      </c>
      <c r="I471" s="6" t="s">
        <v>32</v>
      </c>
    </row>
    <row r="472" spans="1:9" ht="25" customHeight="1" x14ac:dyDescent="0.2">
      <c r="A472" s="6">
        <v>939</v>
      </c>
      <c r="B472" s="6">
        <v>7800</v>
      </c>
      <c r="C472" s="6">
        <v>3839</v>
      </c>
      <c r="D472" s="9">
        <f>SUM(C472/B472)*100</f>
        <v>49.217948717948715</v>
      </c>
      <c r="E472" s="6" t="s">
        <v>20</v>
      </c>
      <c r="F472" s="6">
        <v>67</v>
      </c>
      <c r="G472" s="10">
        <f>C472/F472</f>
        <v>57.298507462686565</v>
      </c>
      <c r="H472" s="6" t="s">
        <v>31</v>
      </c>
      <c r="I472" s="6" t="s">
        <v>32</v>
      </c>
    </row>
    <row r="473" spans="1:9" ht="25" customHeight="1" x14ac:dyDescent="0.2">
      <c r="A473" s="6">
        <v>986</v>
      </c>
      <c r="B473" s="6">
        <v>7800</v>
      </c>
      <c r="C473" s="6">
        <v>3144</v>
      </c>
      <c r="D473" s="9">
        <f>SUM(C473/B473)*100</f>
        <v>40.307692307692307</v>
      </c>
      <c r="E473" s="6" t="s">
        <v>20</v>
      </c>
      <c r="F473" s="6">
        <v>92</v>
      </c>
      <c r="G473" s="10">
        <f>C473/F473</f>
        <v>34.173913043478258</v>
      </c>
      <c r="H473" s="6" t="s">
        <v>31</v>
      </c>
      <c r="I473" s="6" t="s">
        <v>32</v>
      </c>
    </row>
    <row r="474" spans="1:9" ht="25" customHeight="1" x14ac:dyDescent="0.2">
      <c r="A474" s="6">
        <v>990</v>
      </c>
      <c r="B474" s="6">
        <v>7800</v>
      </c>
      <c r="C474" s="6">
        <v>6839</v>
      </c>
      <c r="D474" s="9">
        <f>SUM(C474/B474)*100</f>
        <v>87.679487179487182</v>
      </c>
      <c r="E474" s="6" t="s">
        <v>20</v>
      </c>
      <c r="F474" s="6">
        <v>64</v>
      </c>
      <c r="G474" s="10">
        <f>C474/F474</f>
        <v>106.859375</v>
      </c>
      <c r="H474" s="6" t="s">
        <v>31</v>
      </c>
      <c r="I474" s="6" t="s">
        <v>32</v>
      </c>
    </row>
    <row r="475" spans="1:9" ht="25" customHeight="1" x14ac:dyDescent="0.2">
      <c r="A475" s="6">
        <v>69</v>
      </c>
      <c r="B475" s="6">
        <v>7900</v>
      </c>
      <c r="C475" s="6">
        <v>1901</v>
      </c>
      <c r="D475" s="9">
        <f>SUM(C475/B475)*100</f>
        <v>24.063291139240505</v>
      </c>
      <c r="E475" s="6" t="s">
        <v>21</v>
      </c>
      <c r="F475" s="6">
        <v>17</v>
      </c>
      <c r="G475" s="10">
        <f>C475/F475</f>
        <v>111.82352941176471</v>
      </c>
      <c r="H475" s="6" t="s">
        <v>31</v>
      </c>
      <c r="I475" s="6" t="s">
        <v>32</v>
      </c>
    </row>
    <row r="476" spans="1:9" ht="25" customHeight="1" x14ac:dyDescent="0.2">
      <c r="A476" s="6">
        <v>220</v>
      </c>
      <c r="B476" s="6">
        <v>7900</v>
      </c>
      <c r="C476" s="6">
        <v>667</v>
      </c>
      <c r="D476" s="9">
        <f>SUM(C476/B476)*100</f>
        <v>8.4430379746835449</v>
      </c>
      <c r="E476" s="6" t="s">
        <v>20</v>
      </c>
      <c r="F476" s="6">
        <v>17</v>
      </c>
      <c r="G476" s="10">
        <f>C476/F476</f>
        <v>39.235294117647058</v>
      </c>
      <c r="H476" s="6" t="s">
        <v>31</v>
      </c>
      <c r="I476" s="6" t="s">
        <v>32</v>
      </c>
    </row>
    <row r="477" spans="1:9" ht="25" customHeight="1" x14ac:dyDescent="0.2">
      <c r="A477" s="6">
        <v>589</v>
      </c>
      <c r="B477" s="6">
        <v>7900</v>
      </c>
      <c r="C477" s="6">
        <v>5113</v>
      </c>
      <c r="D477" s="9">
        <f>SUM(C477/B477)*100</f>
        <v>64.721518987341781</v>
      </c>
      <c r="E477" s="6" t="s">
        <v>20</v>
      </c>
      <c r="F477" s="6">
        <v>102</v>
      </c>
      <c r="G477" s="10">
        <f>C477/F477</f>
        <v>50.127450980392155</v>
      </c>
      <c r="H477" s="6" t="s">
        <v>31</v>
      </c>
      <c r="I477" s="6" t="s">
        <v>32</v>
      </c>
    </row>
    <row r="478" spans="1:9" ht="25" customHeight="1" x14ac:dyDescent="0.2">
      <c r="A478" s="6">
        <v>596</v>
      </c>
      <c r="B478" s="6">
        <v>7900</v>
      </c>
      <c r="C478" s="6">
        <v>7875</v>
      </c>
      <c r="D478" s="9">
        <f>SUM(C478/B478)*100</f>
        <v>99.683544303797461</v>
      </c>
      <c r="E478" s="6" t="s">
        <v>20</v>
      </c>
      <c r="F478" s="6">
        <v>183</v>
      </c>
      <c r="G478" s="10">
        <f>C478/F478</f>
        <v>43.032786885245905</v>
      </c>
      <c r="H478" s="6" t="s">
        <v>31</v>
      </c>
      <c r="I478" s="6" t="s">
        <v>32</v>
      </c>
    </row>
    <row r="479" spans="1:9" ht="25" customHeight="1" x14ac:dyDescent="0.2">
      <c r="A479" s="6">
        <v>875</v>
      </c>
      <c r="B479" s="6">
        <v>7900</v>
      </c>
      <c r="C479" s="6">
        <v>5465</v>
      </c>
      <c r="D479" s="9">
        <f>SUM(C479/B479)*100</f>
        <v>69.177215189873422</v>
      </c>
      <c r="E479" s="6" t="s">
        <v>20</v>
      </c>
      <c r="F479" s="6">
        <v>67</v>
      </c>
      <c r="G479" s="10">
        <f>C479/F479</f>
        <v>81.567164179104481</v>
      </c>
      <c r="H479" s="6" t="s">
        <v>31</v>
      </c>
      <c r="I479" s="6" t="s">
        <v>32</v>
      </c>
    </row>
    <row r="480" spans="1:9" ht="25" customHeight="1" x14ac:dyDescent="0.2">
      <c r="A480" s="6">
        <v>905</v>
      </c>
      <c r="B480" s="6">
        <v>7900</v>
      </c>
      <c r="C480" s="6">
        <v>12955</v>
      </c>
      <c r="D480" s="9">
        <f>SUM(C480/B480)*100</f>
        <v>163.98734177215189</v>
      </c>
      <c r="E480" s="6" t="s">
        <v>19</v>
      </c>
      <c r="F480" s="6">
        <v>236</v>
      </c>
      <c r="G480" s="10">
        <f>C480/F480</f>
        <v>54.894067796610166</v>
      </c>
      <c r="H480" s="6" t="s">
        <v>31</v>
      </c>
      <c r="I480" s="6" t="s">
        <v>32</v>
      </c>
    </row>
    <row r="481" spans="1:9" ht="25" customHeight="1" x14ac:dyDescent="0.2">
      <c r="A481" s="6">
        <v>931</v>
      </c>
      <c r="B481" s="6">
        <v>7900</v>
      </c>
      <c r="C481" s="6">
        <v>5729</v>
      </c>
      <c r="D481" s="9">
        <f>SUM(C481/B481)*100</f>
        <v>72.51898734177216</v>
      </c>
      <c r="E481" s="6" t="s">
        <v>20</v>
      </c>
      <c r="F481" s="6">
        <v>112</v>
      </c>
      <c r="G481" s="10">
        <f>C481/F481</f>
        <v>51.151785714285715</v>
      </c>
      <c r="H481" s="6" t="s">
        <v>31</v>
      </c>
      <c r="I481" s="6" t="s">
        <v>32</v>
      </c>
    </row>
    <row r="482" spans="1:9" ht="25" customHeight="1" x14ac:dyDescent="0.2">
      <c r="A482" s="6">
        <v>969</v>
      </c>
      <c r="B482" s="6">
        <v>7900</v>
      </c>
      <c r="C482" s="6">
        <v>8550</v>
      </c>
      <c r="D482" s="9">
        <f>SUM(C482/B482)*100</f>
        <v>108.22784810126582</v>
      </c>
      <c r="E482" s="6" t="s">
        <v>19</v>
      </c>
      <c r="F482" s="6">
        <v>93</v>
      </c>
      <c r="G482" s="10">
        <f>C482/F482</f>
        <v>91.935483870967744</v>
      </c>
      <c r="H482" s="6" t="s">
        <v>31</v>
      </c>
      <c r="I482" s="6" t="s">
        <v>32</v>
      </c>
    </row>
    <row r="483" spans="1:9" ht="25" customHeight="1" x14ac:dyDescent="0.2">
      <c r="A483" s="6">
        <v>56</v>
      </c>
      <c r="B483" s="6">
        <v>8000</v>
      </c>
      <c r="C483" s="6">
        <v>11493</v>
      </c>
      <c r="D483" s="9">
        <f>SUM(C483/B483)*100</f>
        <v>143.66249999999999</v>
      </c>
      <c r="E483" s="6" t="s">
        <v>19</v>
      </c>
      <c r="F483" s="6">
        <v>164</v>
      </c>
      <c r="G483" s="10">
        <f>C483/F483</f>
        <v>70.079268292682926</v>
      </c>
      <c r="H483" s="6" t="s">
        <v>31</v>
      </c>
      <c r="I483" s="6" t="s">
        <v>32</v>
      </c>
    </row>
    <row r="484" spans="1:9" ht="25" customHeight="1" x14ac:dyDescent="0.2">
      <c r="A484" s="6">
        <v>160</v>
      </c>
      <c r="B484" s="6">
        <v>8000</v>
      </c>
      <c r="C484" s="6">
        <v>12985</v>
      </c>
      <c r="D484" s="9">
        <f>SUM(C484/B484)*100</f>
        <v>162.3125</v>
      </c>
      <c r="E484" s="6" t="s">
        <v>19</v>
      </c>
      <c r="F484" s="6">
        <v>164</v>
      </c>
      <c r="G484" s="10">
        <f>C484/F484</f>
        <v>79.176829268292678</v>
      </c>
      <c r="H484" s="6" t="s">
        <v>31</v>
      </c>
      <c r="I484" s="6" t="s">
        <v>32</v>
      </c>
    </row>
    <row r="485" spans="1:9" ht="25" customHeight="1" x14ac:dyDescent="0.2">
      <c r="A485" s="6">
        <v>279</v>
      </c>
      <c r="B485" s="6">
        <v>8000</v>
      </c>
      <c r="C485" s="6">
        <v>13656</v>
      </c>
      <c r="D485" s="9">
        <f>SUM(C485/B485)*100</f>
        <v>170.70000000000002</v>
      </c>
      <c r="E485" s="6" t="s">
        <v>19</v>
      </c>
      <c r="F485" s="6">
        <v>546</v>
      </c>
      <c r="G485" s="10">
        <f>C485/F485</f>
        <v>25.010989010989011</v>
      </c>
      <c r="H485" s="6" t="s">
        <v>31</v>
      </c>
      <c r="I485" s="6" t="s">
        <v>32</v>
      </c>
    </row>
    <row r="486" spans="1:9" ht="25" customHeight="1" x14ac:dyDescent="0.2">
      <c r="A486" s="6">
        <v>346</v>
      </c>
      <c r="B486" s="6">
        <v>8000</v>
      </c>
      <c r="C486" s="6">
        <v>2758</v>
      </c>
      <c r="D486" s="9">
        <f>SUM(C486/B486)*100</f>
        <v>34.475000000000001</v>
      </c>
      <c r="E486" s="6" t="s">
        <v>20</v>
      </c>
      <c r="F486" s="6">
        <v>25</v>
      </c>
      <c r="G486" s="10">
        <f>C486/F486</f>
        <v>110.32</v>
      </c>
      <c r="H486" s="6" t="s">
        <v>31</v>
      </c>
      <c r="I486" s="6" t="s">
        <v>32</v>
      </c>
    </row>
    <row r="487" spans="1:9" ht="25" customHeight="1" x14ac:dyDescent="0.2">
      <c r="A487" s="6">
        <v>731</v>
      </c>
      <c r="B487" s="6">
        <v>8000</v>
      </c>
      <c r="C487" s="6">
        <v>7220</v>
      </c>
      <c r="D487" s="9">
        <f>SUM(C487/B487)*100</f>
        <v>90.25</v>
      </c>
      <c r="E487" s="6" t="s">
        <v>21</v>
      </c>
      <c r="F487" s="6">
        <v>219</v>
      </c>
      <c r="G487" s="10">
        <f>C487/F487</f>
        <v>32.968036529680369</v>
      </c>
      <c r="H487" s="6" t="s">
        <v>31</v>
      </c>
      <c r="I487" s="6" t="s">
        <v>32</v>
      </c>
    </row>
    <row r="488" spans="1:9" ht="25" customHeight="1" x14ac:dyDescent="0.2">
      <c r="A488" s="6">
        <v>37</v>
      </c>
      <c r="B488" s="6">
        <v>8100</v>
      </c>
      <c r="C488" s="6">
        <v>11339</v>
      </c>
      <c r="D488" s="9">
        <f>SUM(C488/B488)*100</f>
        <v>139.98765432098764</v>
      </c>
      <c r="E488" s="6" t="s">
        <v>19</v>
      </c>
      <c r="F488" s="6">
        <v>107</v>
      </c>
      <c r="G488" s="10">
        <f>C488/F488</f>
        <v>105.97196261682242</v>
      </c>
      <c r="H488" s="6" t="s">
        <v>31</v>
      </c>
      <c r="I488" s="6" t="s">
        <v>32</v>
      </c>
    </row>
    <row r="489" spans="1:9" ht="25" customHeight="1" x14ac:dyDescent="0.2">
      <c r="A489" s="6">
        <v>212</v>
      </c>
      <c r="B489" s="6">
        <v>8100</v>
      </c>
      <c r="C489" s="6">
        <v>12300</v>
      </c>
      <c r="D489" s="9">
        <f>SUM(C489/B489)*100</f>
        <v>151.85185185185185</v>
      </c>
      <c r="E489" s="6" t="s">
        <v>19</v>
      </c>
      <c r="F489" s="6">
        <v>168</v>
      </c>
      <c r="G489" s="10">
        <f>C489/F489</f>
        <v>73.214285714285708</v>
      </c>
      <c r="H489" s="6" t="s">
        <v>31</v>
      </c>
      <c r="I489" s="6" t="s">
        <v>32</v>
      </c>
    </row>
    <row r="490" spans="1:9" ht="25" customHeight="1" x14ac:dyDescent="0.2">
      <c r="A490" s="6">
        <v>283</v>
      </c>
      <c r="B490" s="6">
        <v>8100</v>
      </c>
      <c r="C490" s="6">
        <v>1517</v>
      </c>
      <c r="D490" s="9">
        <f>SUM(C490/B490)*100</f>
        <v>18.728395061728396</v>
      </c>
      <c r="E490" s="6" t="s">
        <v>20</v>
      </c>
      <c r="F490" s="6">
        <v>29</v>
      </c>
      <c r="G490" s="10">
        <f>C490/F490</f>
        <v>52.310344827586206</v>
      </c>
      <c r="H490" s="6" t="s">
        <v>43</v>
      </c>
      <c r="I490" s="6" t="s">
        <v>44</v>
      </c>
    </row>
    <row r="491" spans="1:9" ht="25" customHeight="1" x14ac:dyDescent="0.2">
      <c r="A491" s="6">
        <v>397</v>
      </c>
      <c r="B491" s="6">
        <v>8100</v>
      </c>
      <c r="C491" s="6">
        <v>14083</v>
      </c>
      <c r="D491" s="9">
        <f>SUM(C491/B491)*100</f>
        <v>173.8641975308642</v>
      </c>
      <c r="E491" s="6" t="s">
        <v>19</v>
      </c>
      <c r="F491" s="6">
        <v>454</v>
      </c>
      <c r="G491" s="10">
        <f>C491/F491</f>
        <v>31.019823788546255</v>
      </c>
      <c r="H491" s="6" t="s">
        <v>31</v>
      </c>
      <c r="I491" s="6" t="s">
        <v>32</v>
      </c>
    </row>
    <row r="492" spans="1:9" ht="25" customHeight="1" x14ac:dyDescent="0.2">
      <c r="A492" s="6">
        <v>430</v>
      </c>
      <c r="B492" s="6">
        <v>8100</v>
      </c>
      <c r="C492" s="6">
        <v>5487</v>
      </c>
      <c r="D492" s="9">
        <f>SUM(C492/B492)*100</f>
        <v>67.740740740740748</v>
      </c>
      <c r="E492" s="6" t="s">
        <v>20</v>
      </c>
      <c r="F492" s="6">
        <v>84</v>
      </c>
      <c r="G492" s="10">
        <f>C492/F492</f>
        <v>65.321428571428569</v>
      </c>
      <c r="H492" s="6" t="s">
        <v>31</v>
      </c>
      <c r="I492" s="6" t="s">
        <v>32</v>
      </c>
    </row>
    <row r="493" spans="1:9" ht="25" customHeight="1" x14ac:dyDescent="0.2">
      <c r="A493" s="6">
        <v>437</v>
      </c>
      <c r="B493" s="6">
        <v>8100</v>
      </c>
      <c r="C493" s="6">
        <v>9969</v>
      </c>
      <c r="D493" s="9">
        <f>SUM(C493/B493)*100</f>
        <v>123.07407407407408</v>
      </c>
      <c r="E493" s="6" t="s">
        <v>19</v>
      </c>
      <c r="F493" s="6">
        <v>192</v>
      </c>
      <c r="G493" s="10">
        <f>C493/F493</f>
        <v>51.921875</v>
      </c>
      <c r="H493" s="6" t="s">
        <v>31</v>
      </c>
      <c r="I493" s="6" t="s">
        <v>32</v>
      </c>
    </row>
    <row r="494" spans="1:9" ht="25" customHeight="1" x14ac:dyDescent="0.2">
      <c r="A494" s="6">
        <v>836</v>
      </c>
      <c r="B494" s="6">
        <v>8100</v>
      </c>
      <c r="C494" s="6">
        <v>6086</v>
      </c>
      <c r="D494" s="9">
        <f>SUM(C494/B494)*100</f>
        <v>75.135802469135797</v>
      </c>
      <c r="E494" s="6" t="s">
        <v>20</v>
      </c>
      <c r="F494" s="6">
        <v>94</v>
      </c>
      <c r="G494" s="10">
        <f>C494/F494</f>
        <v>64.744680851063833</v>
      </c>
      <c r="H494" s="6" t="s">
        <v>31</v>
      </c>
      <c r="I494" s="6" t="s">
        <v>32</v>
      </c>
    </row>
    <row r="495" spans="1:9" ht="25" customHeight="1" x14ac:dyDescent="0.2">
      <c r="A495" s="6">
        <v>188</v>
      </c>
      <c r="B495" s="6">
        <v>8200</v>
      </c>
      <c r="C495" s="6">
        <v>2625</v>
      </c>
      <c r="D495" s="9">
        <f>SUM(C495/B495)*100</f>
        <v>32.012195121951223</v>
      </c>
      <c r="E495" s="6" t="s">
        <v>20</v>
      </c>
      <c r="F495" s="6">
        <v>35</v>
      </c>
      <c r="G495" s="10">
        <f>C495/F495</f>
        <v>75</v>
      </c>
      <c r="H495" s="6" t="s">
        <v>39</v>
      </c>
      <c r="I495" s="6" t="s">
        <v>40</v>
      </c>
    </row>
    <row r="496" spans="1:9" ht="25" customHeight="1" x14ac:dyDescent="0.2">
      <c r="A496" s="6">
        <v>196</v>
      </c>
      <c r="B496" s="6">
        <v>8200</v>
      </c>
      <c r="C496" s="6">
        <v>5178</v>
      </c>
      <c r="D496" s="9">
        <f>SUM(C496/B496)*100</f>
        <v>63.146341463414636</v>
      </c>
      <c r="E496" s="6" t="s">
        <v>20</v>
      </c>
      <c r="F496" s="6">
        <v>100</v>
      </c>
      <c r="G496" s="10">
        <f>C496/F496</f>
        <v>51.78</v>
      </c>
      <c r="H496" s="6" t="s">
        <v>43</v>
      </c>
      <c r="I496" s="6" t="s">
        <v>44</v>
      </c>
    </row>
    <row r="497" spans="1:9" ht="25" customHeight="1" x14ac:dyDescent="0.2">
      <c r="A497" s="6">
        <v>577</v>
      </c>
      <c r="B497" s="6">
        <v>8200</v>
      </c>
      <c r="C497" s="6">
        <v>1546</v>
      </c>
      <c r="D497" s="9">
        <f>SUM(C497/B497)*100</f>
        <v>18.853658536585368</v>
      </c>
      <c r="E497" s="6" t="s">
        <v>21</v>
      </c>
      <c r="F497" s="6">
        <v>37</v>
      </c>
      <c r="G497" s="10">
        <f>C497/F497</f>
        <v>41.783783783783782</v>
      </c>
      <c r="H497" s="6" t="s">
        <v>31</v>
      </c>
      <c r="I497" s="6" t="s">
        <v>32</v>
      </c>
    </row>
    <row r="498" spans="1:9" ht="25" customHeight="1" x14ac:dyDescent="0.2">
      <c r="A498" s="6">
        <v>611</v>
      </c>
      <c r="B498" s="6">
        <v>8200</v>
      </c>
      <c r="C498" s="6">
        <v>1136</v>
      </c>
      <c r="D498" s="9">
        <f>SUM(C498/B498)*100</f>
        <v>13.853658536585368</v>
      </c>
      <c r="E498" s="6" t="s">
        <v>21</v>
      </c>
      <c r="F498" s="6">
        <v>15</v>
      </c>
      <c r="G498" s="10">
        <f>C498/F498</f>
        <v>75.733333333333334</v>
      </c>
      <c r="H498" s="6" t="s">
        <v>31</v>
      </c>
      <c r="I498" s="6" t="s">
        <v>32</v>
      </c>
    </row>
    <row r="499" spans="1:9" ht="25" customHeight="1" x14ac:dyDescent="0.2">
      <c r="A499" s="6">
        <v>147</v>
      </c>
      <c r="B499" s="6">
        <v>8300</v>
      </c>
      <c r="C499" s="6">
        <v>9337</v>
      </c>
      <c r="D499" s="9">
        <f>SUM(C499/B499)*100</f>
        <v>112.49397590361446</v>
      </c>
      <c r="E499" s="6" t="s">
        <v>19</v>
      </c>
      <c r="F499" s="6">
        <v>199</v>
      </c>
      <c r="G499" s="10">
        <f>C499/F499</f>
        <v>46.91959798994975</v>
      </c>
      <c r="H499" s="6" t="s">
        <v>31</v>
      </c>
      <c r="I499" s="6" t="s">
        <v>32</v>
      </c>
    </row>
    <row r="500" spans="1:9" ht="25" customHeight="1" x14ac:dyDescent="0.2">
      <c r="A500" s="6">
        <v>202</v>
      </c>
      <c r="B500" s="6">
        <v>8300</v>
      </c>
      <c r="C500" s="6">
        <v>6543</v>
      </c>
      <c r="D500" s="9">
        <f>SUM(C500/B500)*100</f>
        <v>78.831325301204828</v>
      </c>
      <c r="E500" s="6" t="s">
        <v>21</v>
      </c>
      <c r="F500" s="6">
        <v>82</v>
      </c>
      <c r="G500" s="10">
        <f>C500/F500</f>
        <v>79.792682926829272</v>
      </c>
      <c r="H500" s="6" t="s">
        <v>31</v>
      </c>
      <c r="I500" s="6" t="s">
        <v>32</v>
      </c>
    </row>
    <row r="501" spans="1:9" ht="25" customHeight="1" x14ac:dyDescent="0.2">
      <c r="A501" s="6">
        <v>438</v>
      </c>
      <c r="B501" s="6">
        <v>8300</v>
      </c>
      <c r="C501" s="6">
        <v>14827</v>
      </c>
      <c r="D501" s="9">
        <f>SUM(C501/B501)*100</f>
        <v>178.63855421686748</v>
      </c>
      <c r="E501" s="6" t="s">
        <v>19</v>
      </c>
      <c r="F501" s="6">
        <v>247</v>
      </c>
      <c r="G501" s="10">
        <f>C501/F501</f>
        <v>60.02834008097166</v>
      </c>
      <c r="H501" s="6" t="s">
        <v>31</v>
      </c>
      <c r="I501" s="6" t="s">
        <v>32</v>
      </c>
    </row>
    <row r="502" spans="1:9" ht="25" customHeight="1" x14ac:dyDescent="0.2">
      <c r="A502" s="6">
        <v>513</v>
      </c>
      <c r="B502" s="6">
        <v>8300</v>
      </c>
      <c r="C502" s="6">
        <v>3260</v>
      </c>
      <c r="D502" s="9">
        <f>SUM(C502/B502)*100</f>
        <v>39.277108433734945</v>
      </c>
      <c r="E502" s="6" t="s">
        <v>21</v>
      </c>
      <c r="F502" s="6">
        <v>35</v>
      </c>
      <c r="G502" s="10">
        <f>C502/F502</f>
        <v>93.142857142857139</v>
      </c>
      <c r="H502" s="6" t="s">
        <v>31</v>
      </c>
      <c r="I502" s="6" t="s">
        <v>32</v>
      </c>
    </row>
    <row r="503" spans="1:9" ht="25" customHeight="1" x14ac:dyDescent="0.2">
      <c r="A503" s="6">
        <v>526</v>
      </c>
      <c r="B503" s="6">
        <v>8300</v>
      </c>
      <c r="C503" s="6">
        <v>12944</v>
      </c>
      <c r="D503" s="9">
        <f>SUM(C503/B503)*100</f>
        <v>155.95180722891567</v>
      </c>
      <c r="E503" s="6" t="s">
        <v>19</v>
      </c>
      <c r="F503" s="6">
        <v>147</v>
      </c>
      <c r="G503" s="10">
        <f>C503/F503</f>
        <v>88.054421768707485</v>
      </c>
      <c r="H503" s="6" t="s">
        <v>31</v>
      </c>
      <c r="I503" s="6" t="s">
        <v>32</v>
      </c>
    </row>
    <row r="504" spans="1:9" ht="25" customHeight="1" x14ac:dyDescent="0.2">
      <c r="A504" s="6">
        <v>718</v>
      </c>
      <c r="B504" s="6">
        <v>8300</v>
      </c>
      <c r="C504" s="6">
        <v>8317</v>
      </c>
      <c r="D504" s="9">
        <f>SUM(C504/B504)*100</f>
        <v>100.20481927710843</v>
      </c>
      <c r="E504" s="6" t="s">
        <v>19</v>
      </c>
      <c r="F504" s="6">
        <v>297</v>
      </c>
      <c r="G504" s="10">
        <f>C504/F504</f>
        <v>28.003367003367003</v>
      </c>
      <c r="H504" s="6" t="s">
        <v>31</v>
      </c>
      <c r="I504" s="6" t="s">
        <v>32</v>
      </c>
    </row>
    <row r="505" spans="1:9" ht="25" customHeight="1" x14ac:dyDescent="0.2">
      <c r="A505" s="6">
        <v>876</v>
      </c>
      <c r="B505" s="6">
        <v>8300</v>
      </c>
      <c r="C505" s="6">
        <v>2111</v>
      </c>
      <c r="D505" s="9">
        <f>SUM(C505/B505)*100</f>
        <v>25.433734939759034</v>
      </c>
      <c r="E505" s="6" t="s">
        <v>20</v>
      </c>
      <c r="F505" s="6">
        <v>57</v>
      </c>
      <c r="G505" s="10">
        <f>C505/F505</f>
        <v>37.035087719298247</v>
      </c>
      <c r="H505" s="6" t="s">
        <v>37</v>
      </c>
      <c r="I505" s="6" t="s">
        <v>38</v>
      </c>
    </row>
    <row r="506" spans="1:9" ht="25" customHeight="1" x14ac:dyDescent="0.2">
      <c r="A506" s="6">
        <v>191</v>
      </c>
      <c r="B506" s="6">
        <v>8400</v>
      </c>
      <c r="C506" s="6">
        <v>3188</v>
      </c>
      <c r="D506" s="9">
        <f>SUM(C506/B506)*100</f>
        <v>37.952380952380956</v>
      </c>
      <c r="E506" s="6" t="s">
        <v>20</v>
      </c>
      <c r="F506" s="6">
        <v>86</v>
      </c>
      <c r="G506" s="10">
        <f>C506/F506</f>
        <v>37.069767441860463</v>
      </c>
      <c r="H506" s="6" t="s">
        <v>39</v>
      </c>
      <c r="I506" s="6" t="s">
        <v>40</v>
      </c>
    </row>
    <row r="507" spans="1:9" ht="25" customHeight="1" x14ac:dyDescent="0.2">
      <c r="A507" s="6">
        <v>242</v>
      </c>
      <c r="B507" s="6">
        <v>8400</v>
      </c>
      <c r="C507" s="6">
        <v>10729</v>
      </c>
      <c r="D507" s="9">
        <f>SUM(C507/B507)*100</f>
        <v>127.72619047619047</v>
      </c>
      <c r="E507" s="6" t="s">
        <v>19</v>
      </c>
      <c r="F507" s="6">
        <v>250</v>
      </c>
      <c r="G507" s="10">
        <f>C507/F507</f>
        <v>42.915999999999997</v>
      </c>
      <c r="H507" s="6" t="s">
        <v>31</v>
      </c>
      <c r="I507" s="6" t="s">
        <v>32</v>
      </c>
    </row>
    <row r="508" spans="1:9" ht="25" customHeight="1" x14ac:dyDescent="0.2">
      <c r="A508" s="6">
        <v>282</v>
      </c>
      <c r="B508" s="6">
        <v>8400</v>
      </c>
      <c r="C508" s="6">
        <v>9076</v>
      </c>
      <c r="D508" s="9">
        <f>SUM(C508/B508)*100</f>
        <v>108.04761904761904</v>
      </c>
      <c r="E508" s="6" t="s">
        <v>19</v>
      </c>
      <c r="F508" s="6">
        <v>133</v>
      </c>
      <c r="G508" s="10">
        <f>C508/F508</f>
        <v>68.240601503759393</v>
      </c>
      <c r="H508" s="6" t="s">
        <v>31</v>
      </c>
      <c r="I508" s="6" t="s">
        <v>32</v>
      </c>
    </row>
    <row r="509" spans="1:9" ht="25" customHeight="1" x14ac:dyDescent="0.2">
      <c r="A509" s="6">
        <v>319</v>
      </c>
      <c r="B509" s="6">
        <v>8400</v>
      </c>
      <c r="C509" s="6">
        <v>3251</v>
      </c>
      <c r="D509" s="9">
        <f>SUM(C509/B509)*100</f>
        <v>38.702380952380956</v>
      </c>
      <c r="E509" s="6" t="s">
        <v>21</v>
      </c>
      <c r="F509" s="6">
        <v>64</v>
      </c>
      <c r="G509" s="10">
        <f>C509/F509</f>
        <v>50.796875</v>
      </c>
      <c r="H509" s="6" t="s">
        <v>31</v>
      </c>
      <c r="I509" s="6" t="s">
        <v>32</v>
      </c>
    </row>
    <row r="510" spans="1:9" ht="25" customHeight="1" x14ac:dyDescent="0.2">
      <c r="A510" s="6">
        <v>724</v>
      </c>
      <c r="B510" s="6">
        <v>8400</v>
      </c>
      <c r="C510" s="6">
        <v>11261</v>
      </c>
      <c r="D510" s="9">
        <f>SUM(C510/B510)*100</f>
        <v>134.05952380952382</v>
      </c>
      <c r="E510" s="6" t="s">
        <v>19</v>
      </c>
      <c r="F510" s="6">
        <v>121</v>
      </c>
      <c r="G510" s="10">
        <f>C510/F510</f>
        <v>93.066115702479337</v>
      </c>
      <c r="H510" s="6" t="s">
        <v>33</v>
      </c>
      <c r="I510" s="6" t="s">
        <v>34</v>
      </c>
    </row>
    <row r="511" spans="1:9" ht="25" customHeight="1" x14ac:dyDescent="0.2">
      <c r="A511" s="6">
        <v>893</v>
      </c>
      <c r="B511" s="6">
        <v>8400</v>
      </c>
      <c r="C511" s="6">
        <v>10770</v>
      </c>
      <c r="D511" s="9">
        <f>SUM(C511/B511)*100</f>
        <v>128.21428571428572</v>
      </c>
      <c r="E511" s="6" t="s">
        <v>19</v>
      </c>
      <c r="F511" s="6">
        <v>199</v>
      </c>
      <c r="G511" s="10">
        <f>C511/F511</f>
        <v>54.120603015075375</v>
      </c>
      <c r="H511" s="6" t="s">
        <v>39</v>
      </c>
      <c r="I511" s="6" t="s">
        <v>40</v>
      </c>
    </row>
    <row r="512" spans="1:9" ht="25" customHeight="1" x14ac:dyDescent="0.2">
      <c r="A512" s="6">
        <v>477</v>
      </c>
      <c r="B512" s="6">
        <v>8500</v>
      </c>
      <c r="C512" s="6">
        <v>4613</v>
      </c>
      <c r="D512" s="9">
        <f>SUM(C512/B512)*100</f>
        <v>54.270588235294113</v>
      </c>
      <c r="E512" s="6" t="s">
        <v>20</v>
      </c>
      <c r="F512" s="6">
        <v>113</v>
      </c>
      <c r="G512" s="10">
        <f>C512/F512</f>
        <v>40.823008849557525</v>
      </c>
      <c r="H512" s="6" t="s">
        <v>31</v>
      </c>
      <c r="I512" s="6" t="s">
        <v>32</v>
      </c>
    </row>
    <row r="513" spans="1:9" ht="25" customHeight="1" x14ac:dyDescent="0.2">
      <c r="A513" s="6">
        <v>615</v>
      </c>
      <c r="B513" s="6">
        <v>8500</v>
      </c>
      <c r="C513" s="6">
        <v>14488</v>
      </c>
      <c r="D513" s="9">
        <f>SUM(C513/B513)*100</f>
        <v>170.44705882352943</v>
      </c>
      <c r="E513" s="6" t="s">
        <v>19</v>
      </c>
      <c r="F513" s="6">
        <v>170</v>
      </c>
      <c r="G513" s="10">
        <f>C513/F513</f>
        <v>85.223529411764702</v>
      </c>
      <c r="H513" s="6" t="s">
        <v>39</v>
      </c>
      <c r="I513" s="6" t="s">
        <v>40</v>
      </c>
    </row>
    <row r="514" spans="1:9" ht="25" customHeight="1" x14ac:dyDescent="0.2">
      <c r="A514" s="6">
        <v>637</v>
      </c>
      <c r="B514" s="6">
        <v>8500</v>
      </c>
      <c r="C514" s="6">
        <v>6750</v>
      </c>
      <c r="D514" s="9">
        <f>SUM(C514/B514)*100</f>
        <v>79.411764705882348</v>
      </c>
      <c r="E514" s="6" t="s">
        <v>20</v>
      </c>
      <c r="F514" s="6">
        <v>65</v>
      </c>
      <c r="G514" s="10">
        <f>C514/F514</f>
        <v>103.84615384615384</v>
      </c>
      <c r="H514" s="6" t="s">
        <v>31</v>
      </c>
      <c r="I514" s="6" t="s">
        <v>32</v>
      </c>
    </row>
    <row r="515" spans="1:9" ht="25" customHeight="1" x14ac:dyDescent="0.2">
      <c r="A515" s="6">
        <v>181</v>
      </c>
      <c r="B515" s="6">
        <v>8600</v>
      </c>
      <c r="C515" s="6">
        <v>5315</v>
      </c>
      <c r="D515" s="9">
        <f>SUM(C515/B515)*100</f>
        <v>61.802325581395344</v>
      </c>
      <c r="E515" s="6" t="s">
        <v>20</v>
      </c>
      <c r="F515" s="6">
        <v>136</v>
      </c>
      <c r="G515" s="10">
        <f>C515/F515</f>
        <v>39.080882352941174</v>
      </c>
      <c r="H515" s="6" t="s">
        <v>31</v>
      </c>
      <c r="I515" s="6" t="s">
        <v>32</v>
      </c>
    </row>
    <row r="516" spans="1:9" ht="25" customHeight="1" x14ac:dyDescent="0.2">
      <c r="A516" s="6">
        <v>235</v>
      </c>
      <c r="B516" s="6">
        <v>8600</v>
      </c>
      <c r="C516" s="6">
        <v>3589</v>
      </c>
      <c r="D516" s="9">
        <f>SUM(C516/B516)*100</f>
        <v>41.732558139534881</v>
      </c>
      <c r="E516" s="6" t="s">
        <v>20</v>
      </c>
      <c r="F516" s="6">
        <v>92</v>
      </c>
      <c r="G516" s="10">
        <f>C516/F516</f>
        <v>39.010869565217391</v>
      </c>
      <c r="H516" s="6" t="s">
        <v>31</v>
      </c>
      <c r="I516" s="6" t="s">
        <v>32</v>
      </c>
    </row>
    <row r="517" spans="1:9" ht="25" customHeight="1" x14ac:dyDescent="0.2">
      <c r="A517" s="6">
        <v>480</v>
      </c>
      <c r="B517" s="6">
        <v>8600</v>
      </c>
      <c r="C517" s="6">
        <v>8656</v>
      </c>
      <c r="D517" s="9">
        <f>SUM(C517/B517)*100</f>
        <v>100.65116279069768</v>
      </c>
      <c r="E517" s="6" t="s">
        <v>19</v>
      </c>
      <c r="F517" s="6">
        <v>87</v>
      </c>
      <c r="G517" s="10">
        <f>C517/F517</f>
        <v>99.494252873563212</v>
      </c>
      <c r="H517" s="6" t="s">
        <v>31</v>
      </c>
      <c r="I517" s="6" t="s">
        <v>32</v>
      </c>
    </row>
    <row r="518" spans="1:9" ht="25" customHeight="1" x14ac:dyDescent="0.2">
      <c r="A518" s="6">
        <v>515</v>
      </c>
      <c r="B518" s="6">
        <v>8600</v>
      </c>
      <c r="C518" s="6">
        <v>4797</v>
      </c>
      <c r="D518" s="9">
        <f>SUM(C518/B518)*100</f>
        <v>55.779069767441861</v>
      </c>
      <c r="E518" s="6" t="s">
        <v>20</v>
      </c>
      <c r="F518" s="6">
        <v>133</v>
      </c>
      <c r="G518" s="10">
        <f>C518/F518</f>
        <v>36.067669172932334</v>
      </c>
      <c r="H518" s="6" t="s">
        <v>37</v>
      </c>
      <c r="I518" s="6" t="s">
        <v>38</v>
      </c>
    </row>
    <row r="519" spans="1:9" ht="25" customHeight="1" x14ac:dyDescent="0.2">
      <c r="A519" s="6">
        <v>639</v>
      </c>
      <c r="B519" s="6">
        <v>8600</v>
      </c>
      <c r="C519" s="6">
        <v>4832</v>
      </c>
      <c r="D519" s="9">
        <f>SUM(C519/B519)*100</f>
        <v>56.186046511627907</v>
      </c>
      <c r="E519" s="6" t="s">
        <v>22</v>
      </c>
      <c r="F519" s="6">
        <v>45</v>
      </c>
      <c r="G519" s="10">
        <f>C519/F519</f>
        <v>107.37777777777778</v>
      </c>
      <c r="H519" s="6" t="s">
        <v>31</v>
      </c>
      <c r="I519" s="6" t="s">
        <v>32</v>
      </c>
    </row>
    <row r="520" spans="1:9" ht="25" customHeight="1" x14ac:dyDescent="0.2">
      <c r="A520" s="6">
        <v>749</v>
      </c>
      <c r="B520" s="6">
        <v>8600</v>
      </c>
      <c r="C520" s="6">
        <v>13527</v>
      </c>
      <c r="D520" s="9">
        <f>SUM(C520/B520)*100</f>
        <v>157.29069767441862</v>
      </c>
      <c r="E520" s="6" t="s">
        <v>19</v>
      </c>
      <c r="F520" s="6">
        <v>366</v>
      </c>
      <c r="G520" s="10">
        <f>C520/F520</f>
        <v>36.959016393442624</v>
      </c>
      <c r="H520" s="6" t="s">
        <v>39</v>
      </c>
      <c r="I520" s="6" t="s">
        <v>40</v>
      </c>
    </row>
    <row r="521" spans="1:9" ht="25" customHeight="1" x14ac:dyDescent="0.2">
      <c r="A521" s="6">
        <v>422</v>
      </c>
      <c r="B521" s="6">
        <v>8700</v>
      </c>
      <c r="C521" s="6">
        <v>11075</v>
      </c>
      <c r="D521" s="9">
        <f>SUM(C521/B521)*100</f>
        <v>127.29885057471265</v>
      </c>
      <c r="E521" s="6" t="s">
        <v>19</v>
      </c>
      <c r="F521" s="6">
        <v>205</v>
      </c>
      <c r="G521" s="10">
        <f>C521/F521</f>
        <v>54.024390243902438</v>
      </c>
      <c r="H521" s="6" t="s">
        <v>31</v>
      </c>
      <c r="I521" s="6" t="s">
        <v>32</v>
      </c>
    </row>
    <row r="522" spans="1:9" ht="25" customHeight="1" x14ac:dyDescent="0.2">
      <c r="A522" s="6">
        <v>582</v>
      </c>
      <c r="B522" s="6">
        <v>8700</v>
      </c>
      <c r="C522" s="6">
        <v>4531</v>
      </c>
      <c r="D522" s="9">
        <f>SUM(C522/B522)*100</f>
        <v>52.080459770114942</v>
      </c>
      <c r="E522" s="6" t="s">
        <v>20</v>
      </c>
      <c r="F522" s="6">
        <v>42</v>
      </c>
      <c r="G522" s="10">
        <f>C522/F522</f>
        <v>107.88095238095238</v>
      </c>
      <c r="H522" s="6" t="s">
        <v>31</v>
      </c>
      <c r="I522" s="6" t="s">
        <v>32</v>
      </c>
    </row>
    <row r="523" spans="1:9" ht="25" customHeight="1" x14ac:dyDescent="0.2">
      <c r="A523" s="6">
        <v>702</v>
      </c>
      <c r="B523" s="6">
        <v>8700</v>
      </c>
      <c r="C523" s="6">
        <v>4710</v>
      </c>
      <c r="D523" s="9">
        <f>SUM(C523/B523)*100</f>
        <v>54.137931034482754</v>
      </c>
      <c r="E523" s="6" t="s">
        <v>20</v>
      </c>
      <c r="F523" s="6">
        <v>83</v>
      </c>
      <c r="G523" s="10">
        <f>C523/F523</f>
        <v>56.746987951807228</v>
      </c>
      <c r="H523" s="6" t="s">
        <v>31</v>
      </c>
      <c r="I523" s="6" t="s">
        <v>32</v>
      </c>
    </row>
    <row r="524" spans="1:9" ht="25" customHeight="1" x14ac:dyDescent="0.2">
      <c r="A524" s="6">
        <v>704</v>
      </c>
      <c r="B524" s="6">
        <v>8700</v>
      </c>
      <c r="C524" s="6">
        <v>10682</v>
      </c>
      <c r="D524" s="9">
        <f>SUM(C524/B524)*100</f>
        <v>122.78160919540231</v>
      </c>
      <c r="E524" s="6" t="s">
        <v>19</v>
      </c>
      <c r="F524" s="6">
        <v>116</v>
      </c>
      <c r="G524" s="10">
        <f>C524/F524</f>
        <v>92.08620689655173</v>
      </c>
      <c r="H524" s="6" t="s">
        <v>31</v>
      </c>
      <c r="I524" s="6" t="s">
        <v>32</v>
      </c>
    </row>
    <row r="525" spans="1:9" ht="25" customHeight="1" x14ac:dyDescent="0.2">
      <c r="A525" s="6">
        <v>720</v>
      </c>
      <c r="B525" s="6">
        <v>8700</v>
      </c>
      <c r="C525" s="6">
        <v>3227</v>
      </c>
      <c r="D525" s="9">
        <f>SUM(C525/B525)*100</f>
        <v>37.091954022988503</v>
      </c>
      <c r="E525" s="6" t="s">
        <v>21</v>
      </c>
      <c r="F525" s="6">
        <v>38</v>
      </c>
      <c r="G525" s="10">
        <f>C525/F525</f>
        <v>84.921052631578945</v>
      </c>
      <c r="H525" s="6" t="s">
        <v>43</v>
      </c>
      <c r="I525" s="6" t="s">
        <v>44</v>
      </c>
    </row>
    <row r="526" spans="1:9" ht="25" customHeight="1" x14ac:dyDescent="0.2">
      <c r="A526" s="6">
        <v>781</v>
      </c>
      <c r="B526" s="6">
        <v>8700</v>
      </c>
      <c r="C526" s="6">
        <v>4414</v>
      </c>
      <c r="D526" s="9">
        <f>SUM(C526/B526)*100</f>
        <v>50.735632183908038</v>
      </c>
      <c r="E526" s="6" t="s">
        <v>21</v>
      </c>
      <c r="F526" s="6">
        <v>56</v>
      </c>
      <c r="G526" s="10">
        <f>C526/F526</f>
        <v>78.821428571428569</v>
      </c>
      <c r="H526" s="6" t="s">
        <v>41</v>
      </c>
      <c r="I526" s="6" t="s">
        <v>42</v>
      </c>
    </row>
    <row r="527" spans="1:9" ht="25" customHeight="1" x14ac:dyDescent="0.2">
      <c r="A527" s="6">
        <v>926</v>
      </c>
      <c r="B527" s="6">
        <v>8700</v>
      </c>
      <c r="C527" s="6">
        <v>1577</v>
      </c>
      <c r="D527" s="9">
        <f>SUM(C527/B527)*100</f>
        <v>18.126436781609197</v>
      </c>
      <c r="E527" s="6" t="s">
        <v>20</v>
      </c>
      <c r="F527" s="6">
        <v>15</v>
      </c>
      <c r="G527" s="10">
        <f>C527/F527</f>
        <v>105.13333333333334</v>
      </c>
      <c r="H527" s="6" t="s">
        <v>31</v>
      </c>
      <c r="I527" s="6" t="s">
        <v>32</v>
      </c>
    </row>
    <row r="528" spans="1:9" ht="25" customHeight="1" x14ac:dyDescent="0.2">
      <c r="A528" s="6">
        <v>40</v>
      </c>
      <c r="B528" s="6">
        <v>8800</v>
      </c>
      <c r="C528" s="6">
        <v>14878</v>
      </c>
      <c r="D528" s="9">
        <f>SUM(C528/B528)*100</f>
        <v>169.06818181818181</v>
      </c>
      <c r="E528" s="6" t="s">
        <v>19</v>
      </c>
      <c r="F528" s="6">
        <v>198</v>
      </c>
      <c r="G528" s="10">
        <f>C528/F528</f>
        <v>75.141414141414145</v>
      </c>
      <c r="H528" s="6" t="s">
        <v>31</v>
      </c>
      <c r="I528" s="6" t="s">
        <v>32</v>
      </c>
    </row>
    <row r="529" spans="1:9" ht="25" customHeight="1" x14ac:dyDescent="0.2">
      <c r="A529" s="6">
        <v>53</v>
      </c>
      <c r="B529" s="6">
        <v>8800</v>
      </c>
      <c r="C529" s="6">
        <v>12356</v>
      </c>
      <c r="D529" s="9">
        <f>SUM(C529/B529)*100</f>
        <v>140.40909090909091</v>
      </c>
      <c r="E529" s="6" t="s">
        <v>19</v>
      </c>
      <c r="F529" s="6">
        <v>209</v>
      </c>
      <c r="G529" s="10">
        <f>C529/F529</f>
        <v>59.119617224880386</v>
      </c>
      <c r="H529" s="6" t="s">
        <v>31</v>
      </c>
      <c r="I529" s="6" t="s">
        <v>32</v>
      </c>
    </row>
    <row r="530" spans="1:9" ht="25" customHeight="1" x14ac:dyDescent="0.2">
      <c r="A530" s="6">
        <v>146</v>
      </c>
      <c r="B530" s="6">
        <v>8800</v>
      </c>
      <c r="C530" s="6">
        <v>1518</v>
      </c>
      <c r="D530" s="9">
        <f>SUM(C530/B530)*100</f>
        <v>17.25</v>
      </c>
      <c r="E530" s="6" t="s">
        <v>21</v>
      </c>
      <c r="F530" s="6">
        <v>51</v>
      </c>
      <c r="G530" s="10">
        <f>C530/F530</f>
        <v>29.764705882352942</v>
      </c>
      <c r="H530" s="6" t="s">
        <v>31</v>
      </c>
      <c r="I530" s="6" t="s">
        <v>32</v>
      </c>
    </row>
    <row r="531" spans="1:9" ht="25" customHeight="1" x14ac:dyDescent="0.2">
      <c r="A531" s="6">
        <v>518</v>
      </c>
      <c r="B531" s="6">
        <v>8800</v>
      </c>
      <c r="C531" s="6">
        <v>622</v>
      </c>
      <c r="D531" s="9">
        <f>SUM(C531/B531)*100</f>
        <v>7.0681818181818183</v>
      </c>
      <c r="E531" s="6" t="s">
        <v>20</v>
      </c>
      <c r="F531" s="6">
        <v>10</v>
      </c>
      <c r="G531" s="10">
        <f>C531/F531</f>
        <v>62.2</v>
      </c>
      <c r="H531" s="6" t="s">
        <v>31</v>
      </c>
      <c r="I531" s="6" t="s">
        <v>32</v>
      </c>
    </row>
    <row r="532" spans="1:9" ht="25" customHeight="1" x14ac:dyDescent="0.2">
      <c r="A532" s="6">
        <v>843</v>
      </c>
      <c r="B532" s="6">
        <v>8800</v>
      </c>
      <c r="C532" s="6">
        <v>2703</v>
      </c>
      <c r="D532" s="9">
        <f>SUM(C532/B532)*100</f>
        <v>30.715909090909086</v>
      </c>
      <c r="E532" s="6" t="s">
        <v>20</v>
      </c>
      <c r="F532" s="6">
        <v>33</v>
      </c>
      <c r="G532" s="10">
        <f>C532/F532</f>
        <v>81.909090909090907</v>
      </c>
      <c r="H532" s="6" t="s">
        <v>31</v>
      </c>
      <c r="I532" s="6" t="s">
        <v>32</v>
      </c>
    </row>
    <row r="533" spans="1:9" ht="25" customHeight="1" x14ac:dyDescent="0.2">
      <c r="A533" s="6">
        <v>844</v>
      </c>
      <c r="B533" s="6">
        <v>8800</v>
      </c>
      <c r="C533" s="6">
        <v>8747</v>
      </c>
      <c r="D533" s="9">
        <f>SUM(C533/B533)*100</f>
        <v>99.39772727272728</v>
      </c>
      <c r="E533" s="6" t="s">
        <v>21</v>
      </c>
      <c r="F533" s="6">
        <v>94</v>
      </c>
      <c r="G533" s="10">
        <f>C533/F533</f>
        <v>93.053191489361708</v>
      </c>
      <c r="H533" s="6" t="s">
        <v>31</v>
      </c>
      <c r="I533" s="6" t="s">
        <v>32</v>
      </c>
    </row>
    <row r="534" spans="1:9" ht="25" customHeight="1" x14ac:dyDescent="0.2">
      <c r="A534" s="6">
        <v>861</v>
      </c>
      <c r="B534" s="6">
        <v>8800</v>
      </c>
      <c r="C534" s="6">
        <v>9317</v>
      </c>
      <c r="D534" s="9">
        <f>SUM(C534/B534)*100</f>
        <v>105.87500000000001</v>
      </c>
      <c r="E534" s="6" t="s">
        <v>19</v>
      </c>
      <c r="F534" s="6">
        <v>163</v>
      </c>
      <c r="G534" s="10">
        <f>C534/F534</f>
        <v>57.159509202453989</v>
      </c>
      <c r="H534" s="6" t="s">
        <v>31</v>
      </c>
      <c r="I534" s="6" t="s">
        <v>32</v>
      </c>
    </row>
    <row r="535" spans="1:9" ht="25" customHeight="1" x14ac:dyDescent="0.2">
      <c r="A535" s="6">
        <v>897</v>
      </c>
      <c r="B535" s="6">
        <v>8800</v>
      </c>
      <c r="C535" s="6">
        <v>2437</v>
      </c>
      <c r="D535" s="9">
        <f>SUM(C535/B535)*100</f>
        <v>27.693181818181817</v>
      </c>
      <c r="E535" s="6" t="s">
        <v>20</v>
      </c>
      <c r="F535" s="6">
        <v>27</v>
      </c>
      <c r="G535" s="10">
        <f>C535/F535</f>
        <v>90.259259259259252</v>
      </c>
      <c r="H535" s="6" t="s">
        <v>31</v>
      </c>
      <c r="I535" s="6" t="s">
        <v>32</v>
      </c>
    </row>
    <row r="536" spans="1:9" ht="25" customHeight="1" x14ac:dyDescent="0.2">
      <c r="A536" s="6">
        <v>323</v>
      </c>
      <c r="B536" s="6">
        <v>8900</v>
      </c>
      <c r="C536" s="6">
        <v>2148</v>
      </c>
      <c r="D536" s="9">
        <f>SUM(C536/B536)*100</f>
        <v>24.134831460674157</v>
      </c>
      <c r="E536" s="6" t="s">
        <v>20</v>
      </c>
      <c r="F536" s="6">
        <v>26</v>
      </c>
      <c r="G536" s="10">
        <f>C536/F536</f>
        <v>82.615384615384613</v>
      </c>
      <c r="H536" s="6" t="s">
        <v>33</v>
      </c>
      <c r="I536" s="6" t="s">
        <v>34</v>
      </c>
    </row>
    <row r="537" spans="1:9" ht="25" customHeight="1" x14ac:dyDescent="0.2">
      <c r="A537" s="6">
        <v>585</v>
      </c>
      <c r="B537" s="6">
        <v>8900</v>
      </c>
      <c r="C537" s="6">
        <v>13065</v>
      </c>
      <c r="D537" s="9">
        <f>SUM(C537/B537)*100</f>
        <v>146.79775280898878</v>
      </c>
      <c r="E537" s="6" t="s">
        <v>19</v>
      </c>
      <c r="F537" s="6">
        <v>136</v>
      </c>
      <c r="G537" s="10">
        <f>C537/F537</f>
        <v>96.066176470588232</v>
      </c>
      <c r="H537" s="6" t="s">
        <v>31</v>
      </c>
      <c r="I537" s="6" t="s">
        <v>32</v>
      </c>
    </row>
    <row r="538" spans="1:9" ht="25" customHeight="1" x14ac:dyDescent="0.2">
      <c r="A538" s="6">
        <v>727</v>
      </c>
      <c r="B538" s="6">
        <v>8900</v>
      </c>
      <c r="C538" s="6">
        <v>14685</v>
      </c>
      <c r="D538" s="9">
        <f>SUM(C538/B538)*100</f>
        <v>165</v>
      </c>
      <c r="E538" s="6" t="s">
        <v>19</v>
      </c>
      <c r="F538" s="6">
        <v>181</v>
      </c>
      <c r="G538" s="10">
        <f>C538/F538</f>
        <v>81.132596685082873</v>
      </c>
      <c r="H538" s="6" t="s">
        <v>31</v>
      </c>
      <c r="I538" s="6" t="s">
        <v>32</v>
      </c>
    </row>
    <row r="539" spans="1:9" ht="25" customHeight="1" x14ac:dyDescent="0.2">
      <c r="A539" s="6">
        <v>819</v>
      </c>
      <c r="B539" s="6">
        <v>8900</v>
      </c>
      <c r="C539" s="6">
        <v>4509</v>
      </c>
      <c r="D539" s="9">
        <f>SUM(C539/B539)*100</f>
        <v>50.662921348314605</v>
      </c>
      <c r="E539" s="6" t="s">
        <v>20</v>
      </c>
      <c r="F539" s="6">
        <v>47</v>
      </c>
      <c r="G539" s="10">
        <f>C539/F539</f>
        <v>95.936170212765958</v>
      </c>
      <c r="H539" s="6" t="s">
        <v>31</v>
      </c>
      <c r="I539" s="6" t="s">
        <v>32</v>
      </c>
    </row>
    <row r="540" spans="1:9" ht="25" customHeight="1" x14ac:dyDescent="0.2">
      <c r="A540" s="6">
        <v>30</v>
      </c>
      <c r="B540" s="6">
        <v>9000</v>
      </c>
      <c r="C540" s="6">
        <v>14455</v>
      </c>
      <c r="D540" s="9">
        <f>SUM(C540/B540)*100</f>
        <v>160.61111111111111</v>
      </c>
      <c r="E540" s="6" t="s">
        <v>19</v>
      </c>
      <c r="F540" s="6">
        <v>129</v>
      </c>
      <c r="G540" s="10">
        <f>C540/F540</f>
        <v>112.05426356589147</v>
      </c>
      <c r="H540" s="6" t="s">
        <v>31</v>
      </c>
      <c r="I540" s="6" t="s">
        <v>32</v>
      </c>
    </row>
    <row r="541" spans="1:9" ht="25" customHeight="1" x14ac:dyDescent="0.2">
      <c r="A541" s="6">
        <v>144</v>
      </c>
      <c r="B541" s="6">
        <v>9000</v>
      </c>
      <c r="C541" s="6">
        <v>11619</v>
      </c>
      <c r="D541" s="9">
        <f>SUM(C541/B541)*100</f>
        <v>129.1</v>
      </c>
      <c r="E541" s="6" t="s">
        <v>19</v>
      </c>
      <c r="F541" s="6">
        <v>135</v>
      </c>
      <c r="G541" s="10">
        <f>C541/F541</f>
        <v>86.066666666666663</v>
      </c>
      <c r="H541" s="6" t="s">
        <v>31</v>
      </c>
      <c r="I541" s="6" t="s">
        <v>32</v>
      </c>
    </row>
    <row r="542" spans="1:9" ht="25" customHeight="1" x14ac:dyDescent="0.2">
      <c r="A542" s="6">
        <v>206</v>
      </c>
      <c r="B542" s="6">
        <v>9000</v>
      </c>
      <c r="C542" s="6">
        <v>3496</v>
      </c>
      <c r="D542" s="9">
        <f>SUM(C542/B542)*100</f>
        <v>38.844444444444441</v>
      </c>
      <c r="E542" s="6" t="s">
        <v>21</v>
      </c>
      <c r="F542" s="6">
        <v>57</v>
      </c>
      <c r="G542" s="10">
        <f>C542/F542</f>
        <v>61.333333333333336</v>
      </c>
      <c r="H542" s="6" t="s">
        <v>31</v>
      </c>
      <c r="I542" s="6" t="s">
        <v>32</v>
      </c>
    </row>
    <row r="543" spans="1:9" ht="25" customHeight="1" x14ac:dyDescent="0.2">
      <c r="A543" s="6">
        <v>343</v>
      </c>
      <c r="B543" s="6">
        <v>9000</v>
      </c>
      <c r="C543" s="6">
        <v>4853</v>
      </c>
      <c r="D543" s="9">
        <f>SUM(C543/B543)*100</f>
        <v>53.922222222222224</v>
      </c>
      <c r="E543" s="6" t="s">
        <v>20</v>
      </c>
      <c r="F543" s="6">
        <v>147</v>
      </c>
      <c r="G543" s="10">
        <f>C543/F543</f>
        <v>33.013605442176868</v>
      </c>
      <c r="H543" s="6" t="s">
        <v>31</v>
      </c>
      <c r="I543" s="6" t="s">
        <v>32</v>
      </c>
    </row>
    <row r="544" spans="1:9" ht="25" customHeight="1" x14ac:dyDescent="0.2">
      <c r="A544" s="6">
        <v>528</v>
      </c>
      <c r="B544" s="6">
        <v>9000</v>
      </c>
      <c r="C544" s="6">
        <v>7227</v>
      </c>
      <c r="D544" s="9">
        <f>SUM(C544/B544)*100</f>
        <v>80.300000000000011</v>
      </c>
      <c r="E544" s="6" t="s">
        <v>20</v>
      </c>
      <c r="F544" s="6">
        <v>80</v>
      </c>
      <c r="G544" s="10">
        <f>C544/F544</f>
        <v>90.337500000000006</v>
      </c>
      <c r="H544" s="6" t="s">
        <v>33</v>
      </c>
      <c r="I544" s="6" t="s">
        <v>34</v>
      </c>
    </row>
    <row r="545" spans="1:9" ht="25" customHeight="1" x14ac:dyDescent="0.2">
      <c r="A545" s="6">
        <v>552</v>
      </c>
      <c r="B545" s="6">
        <v>9000</v>
      </c>
      <c r="C545" s="6">
        <v>8866</v>
      </c>
      <c r="D545" s="9">
        <f>SUM(C545/B545)*100</f>
        <v>98.51111111111112</v>
      </c>
      <c r="E545" s="6" t="s">
        <v>20</v>
      </c>
      <c r="F545" s="6">
        <v>92</v>
      </c>
      <c r="G545" s="10">
        <f>C545/F545</f>
        <v>96.369565217391298</v>
      </c>
      <c r="H545" s="6" t="s">
        <v>31</v>
      </c>
      <c r="I545" s="6" t="s">
        <v>32</v>
      </c>
    </row>
    <row r="546" spans="1:9" ht="25" customHeight="1" x14ac:dyDescent="0.2">
      <c r="A546" s="6">
        <v>572</v>
      </c>
      <c r="B546" s="6">
        <v>9000</v>
      </c>
      <c r="C546" s="6">
        <v>4896</v>
      </c>
      <c r="D546" s="9">
        <f>SUM(C546/B546)*100</f>
        <v>54.400000000000006</v>
      </c>
      <c r="E546" s="6" t="s">
        <v>21</v>
      </c>
      <c r="F546" s="6">
        <v>94</v>
      </c>
      <c r="G546" s="10">
        <f>C546/F546</f>
        <v>52.085106382978722</v>
      </c>
      <c r="H546" s="6" t="s">
        <v>31</v>
      </c>
      <c r="I546" s="6" t="s">
        <v>32</v>
      </c>
    </row>
    <row r="547" spans="1:9" ht="25" customHeight="1" x14ac:dyDescent="0.2">
      <c r="A547" s="6">
        <v>789</v>
      </c>
      <c r="B547" s="6">
        <v>9000</v>
      </c>
      <c r="C547" s="6">
        <v>3351</v>
      </c>
      <c r="D547" s="9">
        <f>SUM(C547/B547)*100</f>
        <v>37.233333333333334</v>
      </c>
      <c r="E547" s="6" t="s">
        <v>20</v>
      </c>
      <c r="F547" s="6">
        <v>45</v>
      </c>
      <c r="G547" s="10">
        <f>C547/F547</f>
        <v>74.466666666666669</v>
      </c>
      <c r="H547" s="6" t="s">
        <v>31</v>
      </c>
      <c r="I547" s="6" t="s">
        <v>32</v>
      </c>
    </row>
    <row r="548" spans="1:9" ht="25" customHeight="1" x14ac:dyDescent="0.2">
      <c r="A548" s="6">
        <v>815</v>
      </c>
      <c r="B548" s="6">
        <v>9000</v>
      </c>
      <c r="C548" s="6">
        <v>11721</v>
      </c>
      <c r="D548" s="9">
        <f>SUM(C548/B548)*100</f>
        <v>130.23333333333335</v>
      </c>
      <c r="E548" s="6" t="s">
        <v>19</v>
      </c>
      <c r="F548" s="6">
        <v>183</v>
      </c>
      <c r="G548" s="10">
        <f>C548/F548</f>
        <v>64.049180327868854</v>
      </c>
      <c r="H548" s="6" t="s">
        <v>37</v>
      </c>
      <c r="I548" s="6" t="s">
        <v>38</v>
      </c>
    </row>
    <row r="549" spans="1:9" ht="25" customHeight="1" x14ac:dyDescent="0.2">
      <c r="A549" s="6">
        <v>18</v>
      </c>
      <c r="B549" s="6">
        <v>9100</v>
      </c>
      <c r="C549" s="6">
        <v>6089</v>
      </c>
      <c r="D549" s="9">
        <f>SUM(C549/B549)*100</f>
        <v>66.912087912087912</v>
      </c>
      <c r="E549" s="6" t="s">
        <v>21</v>
      </c>
      <c r="F549" s="6">
        <v>135</v>
      </c>
      <c r="G549" s="10">
        <f>C549/F549</f>
        <v>45.103703703703701</v>
      </c>
      <c r="H549" s="6" t="s">
        <v>31</v>
      </c>
      <c r="I549" s="6" t="s">
        <v>32</v>
      </c>
    </row>
    <row r="550" spans="1:9" ht="25" customHeight="1" x14ac:dyDescent="0.2">
      <c r="A550" s="6">
        <v>382</v>
      </c>
      <c r="B550" s="6">
        <v>9100</v>
      </c>
      <c r="C550" s="6">
        <v>5803</v>
      </c>
      <c r="D550" s="9">
        <f>SUM(C550/B550)*100</f>
        <v>63.769230769230766</v>
      </c>
      <c r="E550" s="6" t="s">
        <v>20</v>
      </c>
      <c r="F550" s="6">
        <v>67</v>
      </c>
      <c r="G550" s="10">
        <f>C550/F550</f>
        <v>86.611940298507463</v>
      </c>
      <c r="H550" s="6" t="s">
        <v>31</v>
      </c>
      <c r="I550" s="6" t="s">
        <v>32</v>
      </c>
    </row>
    <row r="551" spans="1:9" ht="25" customHeight="1" x14ac:dyDescent="0.2">
      <c r="A551" s="6">
        <v>512</v>
      </c>
      <c r="B551" s="6">
        <v>9100</v>
      </c>
      <c r="C551" s="6">
        <v>12678</v>
      </c>
      <c r="D551" s="9">
        <f>SUM(C551/B551)*100</f>
        <v>139.31868131868131</v>
      </c>
      <c r="E551" s="6" t="s">
        <v>19</v>
      </c>
      <c r="F551" s="6">
        <v>239</v>
      </c>
      <c r="G551" s="10">
        <f>C551/F551</f>
        <v>53.046025104602514</v>
      </c>
      <c r="H551" s="6" t="s">
        <v>31</v>
      </c>
      <c r="I551" s="6" t="s">
        <v>32</v>
      </c>
    </row>
    <row r="552" spans="1:9" ht="25" customHeight="1" x14ac:dyDescent="0.2">
      <c r="A552" s="6">
        <v>660</v>
      </c>
      <c r="B552" s="6">
        <v>9100</v>
      </c>
      <c r="C552" s="6">
        <v>7438</v>
      </c>
      <c r="D552" s="9">
        <f>SUM(C552/B552)*100</f>
        <v>81.736263736263737</v>
      </c>
      <c r="E552" s="6" t="s">
        <v>20</v>
      </c>
      <c r="F552" s="6">
        <v>77</v>
      </c>
      <c r="G552" s="10">
        <f>C552/F552</f>
        <v>96.597402597402592</v>
      </c>
      <c r="H552" s="6" t="s">
        <v>31</v>
      </c>
      <c r="I552" s="6" t="s">
        <v>32</v>
      </c>
    </row>
    <row r="553" spans="1:9" ht="25" customHeight="1" x14ac:dyDescent="0.2">
      <c r="A553" s="6">
        <v>662</v>
      </c>
      <c r="B553" s="6">
        <v>9100</v>
      </c>
      <c r="C553" s="6">
        <v>8906</v>
      </c>
      <c r="D553" s="9">
        <f>SUM(C553/B553)*100</f>
        <v>97.868131868131869</v>
      </c>
      <c r="E553" s="6" t="s">
        <v>20</v>
      </c>
      <c r="F553" s="6">
        <v>131</v>
      </c>
      <c r="G553" s="10">
        <f>C553/F553</f>
        <v>67.984732824427482</v>
      </c>
      <c r="H553" s="6" t="s">
        <v>31</v>
      </c>
      <c r="I553" s="6" t="s">
        <v>32</v>
      </c>
    </row>
    <row r="554" spans="1:9" ht="25" customHeight="1" x14ac:dyDescent="0.2">
      <c r="A554" s="6">
        <v>694</v>
      </c>
      <c r="B554" s="6">
        <v>9100</v>
      </c>
      <c r="C554" s="6">
        <v>7656</v>
      </c>
      <c r="D554" s="9">
        <f>SUM(C554/B554)*100</f>
        <v>84.131868131868131</v>
      </c>
      <c r="E554" s="6" t="s">
        <v>20</v>
      </c>
      <c r="F554" s="6">
        <v>79</v>
      </c>
      <c r="G554" s="10">
        <f>C554/F554</f>
        <v>96.911392405063296</v>
      </c>
      <c r="H554" s="6" t="s">
        <v>31</v>
      </c>
      <c r="I554" s="6" t="s">
        <v>32</v>
      </c>
    </row>
    <row r="555" spans="1:9" ht="25" customHeight="1" x14ac:dyDescent="0.2">
      <c r="A555" s="6">
        <v>841</v>
      </c>
      <c r="B555" s="6">
        <v>9100</v>
      </c>
      <c r="C555" s="6">
        <v>12991</v>
      </c>
      <c r="D555" s="9">
        <f>SUM(C555/B555)*100</f>
        <v>142.75824175824175</v>
      </c>
      <c r="E555" s="6" t="s">
        <v>19</v>
      </c>
      <c r="F555" s="6">
        <v>155</v>
      </c>
      <c r="G555" s="10">
        <f>C555/F555</f>
        <v>83.812903225806451</v>
      </c>
      <c r="H555" s="6" t="s">
        <v>31</v>
      </c>
      <c r="I555" s="6" t="s">
        <v>32</v>
      </c>
    </row>
    <row r="556" spans="1:9" ht="25" customHeight="1" x14ac:dyDescent="0.2">
      <c r="A556" s="6">
        <v>907</v>
      </c>
      <c r="B556" s="6">
        <v>9100</v>
      </c>
      <c r="C556" s="6">
        <v>1843</v>
      </c>
      <c r="D556" s="9">
        <f>SUM(C556/B556)*100</f>
        <v>20.252747252747252</v>
      </c>
      <c r="E556" s="6" t="s">
        <v>20</v>
      </c>
      <c r="F556" s="6">
        <v>41</v>
      </c>
      <c r="G556" s="10">
        <f>C556/F556</f>
        <v>44.951219512195124</v>
      </c>
      <c r="H556" s="6" t="s">
        <v>31</v>
      </c>
      <c r="I556" s="6" t="s">
        <v>32</v>
      </c>
    </row>
    <row r="557" spans="1:9" ht="25" customHeight="1" x14ac:dyDescent="0.2">
      <c r="A557" s="6">
        <v>408</v>
      </c>
      <c r="B557" s="6">
        <v>9200</v>
      </c>
      <c r="C557" s="6">
        <v>12129</v>
      </c>
      <c r="D557" s="9">
        <f>SUM(C557/B557)*100</f>
        <v>131.83695652173913</v>
      </c>
      <c r="E557" s="6" t="s">
        <v>19</v>
      </c>
      <c r="F557" s="6">
        <v>154</v>
      </c>
      <c r="G557" s="10">
        <f>C557/F557</f>
        <v>78.759740259740255</v>
      </c>
      <c r="H557" s="6" t="s">
        <v>37</v>
      </c>
      <c r="I557" s="6" t="s">
        <v>38</v>
      </c>
    </row>
    <row r="558" spans="1:9" ht="25" customHeight="1" x14ac:dyDescent="0.2">
      <c r="A558" s="6">
        <v>489</v>
      </c>
      <c r="B558" s="6">
        <v>9200</v>
      </c>
      <c r="C558" s="6">
        <v>9339</v>
      </c>
      <c r="D558" s="9">
        <f>SUM(C558/B558)*100</f>
        <v>101.5108695652174</v>
      </c>
      <c r="E558" s="6" t="s">
        <v>19</v>
      </c>
      <c r="F558" s="6">
        <v>85</v>
      </c>
      <c r="G558" s="10">
        <f>C558/F558</f>
        <v>109.87058823529412</v>
      </c>
      <c r="H558" s="6" t="s">
        <v>39</v>
      </c>
      <c r="I558" s="6" t="s">
        <v>40</v>
      </c>
    </row>
    <row r="559" spans="1:9" ht="25" customHeight="1" x14ac:dyDescent="0.2">
      <c r="A559" s="6">
        <v>642</v>
      </c>
      <c r="B559" s="6">
        <v>9200</v>
      </c>
      <c r="C559" s="6">
        <v>13382</v>
      </c>
      <c r="D559" s="9">
        <f>SUM(C559/B559)*100</f>
        <v>145.45652173913044</v>
      </c>
      <c r="E559" s="6" t="s">
        <v>19</v>
      </c>
      <c r="F559" s="6">
        <v>129</v>
      </c>
      <c r="G559" s="10">
        <f>C559/F559</f>
        <v>103.73643410852713</v>
      </c>
      <c r="H559" s="6" t="s">
        <v>37</v>
      </c>
      <c r="I559" s="6" t="s">
        <v>38</v>
      </c>
    </row>
    <row r="560" spans="1:9" ht="25" customHeight="1" x14ac:dyDescent="0.2">
      <c r="A560" s="6">
        <v>695</v>
      </c>
      <c r="B560" s="6">
        <v>9200</v>
      </c>
      <c r="C560" s="6">
        <v>12322</v>
      </c>
      <c r="D560" s="9">
        <f>SUM(C560/B560)*100</f>
        <v>133.93478260869566</v>
      </c>
      <c r="E560" s="6" t="s">
        <v>19</v>
      </c>
      <c r="F560" s="6">
        <v>196</v>
      </c>
      <c r="G560" s="10">
        <f>C560/F560</f>
        <v>62.867346938775512</v>
      </c>
      <c r="H560" s="6" t="s">
        <v>39</v>
      </c>
      <c r="I560" s="6" t="s">
        <v>40</v>
      </c>
    </row>
    <row r="561" spans="1:9" ht="25" customHeight="1" x14ac:dyDescent="0.2">
      <c r="A561" s="6">
        <v>938</v>
      </c>
      <c r="B561" s="6">
        <v>9200</v>
      </c>
      <c r="C561" s="6">
        <v>10093</v>
      </c>
      <c r="D561" s="9">
        <f>SUM(C561/B561)*100</f>
        <v>109.70652173913042</v>
      </c>
      <c r="E561" s="6" t="s">
        <v>19</v>
      </c>
      <c r="F561" s="6">
        <v>96</v>
      </c>
      <c r="G561" s="10">
        <f>C561/F561</f>
        <v>105.13541666666667</v>
      </c>
      <c r="H561" s="6" t="s">
        <v>31</v>
      </c>
      <c r="I561" s="6" t="s">
        <v>32</v>
      </c>
    </row>
    <row r="562" spans="1:9" ht="25" customHeight="1" x14ac:dyDescent="0.2">
      <c r="A562" s="6">
        <v>34</v>
      </c>
      <c r="B562" s="6">
        <v>9300</v>
      </c>
      <c r="C562" s="6">
        <v>14025</v>
      </c>
      <c r="D562" s="9">
        <f>SUM(C562/B562)*100</f>
        <v>150.80645161290323</v>
      </c>
      <c r="E562" s="6" t="s">
        <v>19</v>
      </c>
      <c r="F562" s="6">
        <v>165</v>
      </c>
      <c r="G562" s="10">
        <f>C562/F562</f>
        <v>85</v>
      </c>
      <c r="H562" s="6" t="s">
        <v>31</v>
      </c>
      <c r="I562" s="6" t="s">
        <v>32</v>
      </c>
    </row>
    <row r="563" spans="1:9" ht="25" customHeight="1" x14ac:dyDescent="0.2">
      <c r="A563" s="6">
        <v>148</v>
      </c>
      <c r="B563" s="6">
        <v>9300</v>
      </c>
      <c r="C563" s="6">
        <v>11255</v>
      </c>
      <c r="D563" s="9">
        <f>SUM(C563/B563)*100</f>
        <v>121.02150537634408</v>
      </c>
      <c r="E563" s="6" t="s">
        <v>19</v>
      </c>
      <c r="F563" s="6">
        <v>107</v>
      </c>
      <c r="G563" s="10">
        <f>C563/F563</f>
        <v>105.18691588785046</v>
      </c>
      <c r="H563" s="6" t="s">
        <v>31</v>
      </c>
      <c r="I563" s="6" t="s">
        <v>32</v>
      </c>
    </row>
    <row r="564" spans="1:9" ht="25" customHeight="1" x14ac:dyDescent="0.2">
      <c r="A564" s="6">
        <v>237</v>
      </c>
      <c r="B564" s="6">
        <v>9300</v>
      </c>
      <c r="C564" s="6">
        <v>14822</v>
      </c>
      <c r="D564" s="9">
        <f>SUM(C564/B564)*100</f>
        <v>159.3763440860215</v>
      </c>
      <c r="E564" s="6" t="s">
        <v>19</v>
      </c>
      <c r="F564" s="6">
        <v>329</v>
      </c>
      <c r="G564" s="10">
        <f>C564/F564</f>
        <v>45.051671732522799</v>
      </c>
      <c r="H564" s="6" t="s">
        <v>31</v>
      </c>
      <c r="I564" s="6" t="s">
        <v>32</v>
      </c>
    </row>
    <row r="565" spans="1:9" ht="25" customHeight="1" x14ac:dyDescent="0.2">
      <c r="A565" s="6">
        <v>356</v>
      </c>
      <c r="B565" s="6">
        <v>9300</v>
      </c>
      <c r="C565" s="6">
        <v>3431</v>
      </c>
      <c r="D565" s="9">
        <f>SUM(C565/B565)*100</f>
        <v>36.892473118279568</v>
      </c>
      <c r="E565" s="6" t="s">
        <v>20</v>
      </c>
      <c r="F565" s="6">
        <v>40</v>
      </c>
      <c r="G565" s="10">
        <f>C565/F565</f>
        <v>85.775000000000006</v>
      </c>
      <c r="H565" s="6" t="s">
        <v>39</v>
      </c>
      <c r="I565" s="6" t="s">
        <v>40</v>
      </c>
    </row>
    <row r="566" spans="1:9" ht="25" customHeight="1" x14ac:dyDescent="0.2">
      <c r="A566" s="6">
        <v>443</v>
      </c>
      <c r="B566" s="6">
        <v>9300</v>
      </c>
      <c r="C566" s="6">
        <v>3232</v>
      </c>
      <c r="D566" s="9">
        <f>SUM(C566/B566)*100</f>
        <v>34.752688172043008</v>
      </c>
      <c r="E566" s="6" t="s">
        <v>21</v>
      </c>
      <c r="F566" s="6">
        <v>90</v>
      </c>
      <c r="G566" s="10">
        <f>C566/F566</f>
        <v>35.911111111111111</v>
      </c>
      <c r="H566" s="6" t="s">
        <v>31</v>
      </c>
      <c r="I566" s="6" t="s">
        <v>32</v>
      </c>
    </row>
    <row r="567" spans="1:9" ht="25" customHeight="1" x14ac:dyDescent="0.2">
      <c r="A567" s="6">
        <v>566</v>
      </c>
      <c r="B567" s="6">
        <v>9300</v>
      </c>
      <c r="C567" s="6">
        <v>4124</v>
      </c>
      <c r="D567" s="9">
        <f>SUM(C567/B567)*100</f>
        <v>44.344086021505376</v>
      </c>
      <c r="E567" s="6" t="s">
        <v>20</v>
      </c>
      <c r="F567" s="6">
        <v>37</v>
      </c>
      <c r="G567" s="10">
        <f>C567/F567</f>
        <v>111.45945945945945</v>
      </c>
      <c r="H567" s="6" t="s">
        <v>31</v>
      </c>
      <c r="I567" s="6" t="s">
        <v>32</v>
      </c>
    </row>
    <row r="568" spans="1:9" ht="25" customHeight="1" x14ac:dyDescent="0.2">
      <c r="A568" s="6">
        <v>210</v>
      </c>
      <c r="B568" s="6">
        <v>9400</v>
      </c>
      <c r="C568" s="6">
        <v>6338</v>
      </c>
      <c r="D568" s="9">
        <f>SUM(C568/B568)*100</f>
        <v>67.425531914893625</v>
      </c>
      <c r="E568" s="6" t="s">
        <v>20</v>
      </c>
      <c r="F568" s="6">
        <v>226</v>
      </c>
      <c r="G568" s="10">
        <f>C568/F568</f>
        <v>28.044247787610619</v>
      </c>
      <c r="H568" s="6" t="s">
        <v>43</v>
      </c>
      <c r="I568" s="6" t="s">
        <v>44</v>
      </c>
    </row>
    <row r="569" spans="1:9" ht="25" customHeight="1" x14ac:dyDescent="0.2">
      <c r="A569" s="6">
        <v>421</v>
      </c>
      <c r="B569" s="6">
        <v>9400</v>
      </c>
      <c r="C569" s="6">
        <v>6015</v>
      </c>
      <c r="D569" s="9">
        <f>SUM(C569/B569)*100</f>
        <v>63.989361702127653</v>
      </c>
      <c r="E569" s="6" t="s">
        <v>20</v>
      </c>
      <c r="F569" s="6">
        <v>118</v>
      </c>
      <c r="G569" s="10">
        <f>C569/F569</f>
        <v>50.974576271186443</v>
      </c>
      <c r="H569" s="6" t="s">
        <v>31</v>
      </c>
      <c r="I569" s="6" t="s">
        <v>32</v>
      </c>
    </row>
    <row r="570" spans="1:9" ht="25" customHeight="1" x14ac:dyDescent="0.2">
      <c r="A570" s="6">
        <v>587</v>
      </c>
      <c r="B570" s="6">
        <v>9400</v>
      </c>
      <c r="C570" s="6">
        <v>6852</v>
      </c>
      <c r="D570" s="9">
        <f>SUM(C570/B570)*100</f>
        <v>72.893617021276597</v>
      </c>
      <c r="E570" s="6" t="s">
        <v>20</v>
      </c>
      <c r="F570" s="6">
        <v>156</v>
      </c>
      <c r="G570" s="10">
        <f>C570/F570</f>
        <v>43.92307692307692</v>
      </c>
      <c r="H570" s="6" t="s">
        <v>37</v>
      </c>
      <c r="I570" s="6" t="s">
        <v>38</v>
      </c>
    </row>
    <row r="571" spans="1:9" ht="25" customHeight="1" x14ac:dyDescent="0.2">
      <c r="A571" s="6">
        <v>641</v>
      </c>
      <c r="B571" s="6">
        <v>9400</v>
      </c>
      <c r="C571" s="6">
        <v>11277</v>
      </c>
      <c r="D571" s="9">
        <f>SUM(C571/B571)*100</f>
        <v>119.96808510638297</v>
      </c>
      <c r="E571" s="6" t="s">
        <v>19</v>
      </c>
      <c r="F571" s="6">
        <v>194</v>
      </c>
      <c r="G571" s="10">
        <f>C571/F571</f>
        <v>58.128865979381445</v>
      </c>
      <c r="H571" s="6" t="s">
        <v>41</v>
      </c>
      <c r="I571" s="6" t="s">
        <v>42</v>
      </c>
    </row>
    <row r="572" spans="1:9" ht="25" customHeight="1" x14ac:dyDescent="0.2">
      <c r="A572" s="6">
        <v>775</v>
      </c>
      <c r="B572" s="6">
        <v>9400</v>
      </c>
      <c r="C572" s="6">
        <v>968</v>
      </c>
      <c r="D572" s="9">
        <f>SUM(C572/B572)*100</f>
        <v>10.297872340425531</v>
      </c>
      <c r="E572" s="6" t="s">
        <v>20</v>
      </c>
      <c r="F572" s="6">
        <v>10</v>
      </c>
      <c r="G572" s="10">
        <f>C572/F572</f>
        <v>96.8</v>
      </c>
      <c r="H572" s="6" t="s">
        <v>31</v>
      </c>
      <c r="I572" s="6" t="s">
        <v>32</v>
      </c>
    </row>
    <row r="573" spans="1:9" ht="25" customHeight="1" x14ac:dyDescent="0.2">
      <c r="A573" s="6">
        <v>948</v>
      </c>
      <c r="B573" s="6">
        <v>9400</v>
      </c>
      <c r="C573" s="6">
        <v>5918</v>
      </c>
      <c r="D573" s="9">
        <f>SUM(C573/B573)*100</f>
        <v>62.957446808510639</v>
      </c>
      <c r="E573" s="6" t="s">
        <v>21</v>
      </c>
      <c r="F573" s="6">
        <v>160</v>
      </c>
      <c r="G573" s="10">
        <f>C573/F573</f>
        <v>36.987499999999997</v>
      </c>
      <c r="H573" s="6" t="s">
        <v>31</v>
      </c>
      <c r="I573" s="6" t="s">
        <v>32</v>
      </c>
    </row>
    <row r="574" spans="1:9" ht="25" customHeight="1" x14ac:dyDescent="0.2">
      <c r="A574" s="6">
        <v>988</v>
      </c>
      <c r="B574" s="6">
        <v>9400</v>
      </c>
      <c r="C574" s="6">
        <v>4899</v>
      </c>
      <c r="D574" s="9">
        <f>SUM(C574/B574)*100</f>
        <v>52.117021276595743</v>
      </c>
      <c r="E574" s="6" t="s">
        <v>20</v>
      </c>
      <c r="F574" s="6">
        <v>64</v>
      </c>
      <c r="G574" s="10">
        <f>C574/F574</f>
        <v>76.546875</v>
      </c>
      <c r="H574" s="6" t="s">
        <v>31</v>
      </c>
      <c r="I574" s="6" t="s">
        <v>32</v>
      </c>
    </row>
    <row r="575" spans="1:9" ht="25" customHeight="1" x14ac:dyDescent="0.2">
      <c r="A575" s="6">
        <v>45</v>
      </c>
      <c r="B575" s="6">
        <v>9500</v>
      </c>
      <c r="C575" s="6">
        <v>4530</v>
      </c>
      <c r="D575" s="9">
        <f>SUM(C575/B575)*100</f>
        <v>47.684210526315788</v>
      </c>
      <c r="E575" s="6" t="s">
        <v>20</v>
      </c>
      <c r="F575" s="6">
        <v>48</v>
      </c>
      <c r="G575" s="10">
        <f>C575/F575</f>
        <v>94.375</v>
      </c>
      <c r="H575" s="6" t="s">
        <v>31</v>
      </c>
      <c r="I575" s="6" t="s">
        <v>32</v>
      </c>
    </row>
    <row r="576" spans="1:9" ht="25" customHeight="1" x14ac:dyDescent="0.2">
      <c r="A576" s="6">
        <v>77</v>
      </c>
      <c r="B576" s="6">
        <v>9500</v>
      </c>
      <c r="C576" s="6">
        <v>4460</v>
      </c>
      <c r="D576" s="9">
        <f>SUM(C576/B576)*100</f>
        <v>46.94736842105263</v>
      </c>
      <c r="E576" s="6" t="s">
        <v>20</v>
      </c>
      <c r="F576" s="6">
        <v>56</v>
      </c>
      <c r="G576" s="10">
        <f>C576/F576</f>
        <v>79.642857142857139</v>
      </c>
      <c r="H576" s="6" t="s">
        <v>31</v>
      </c>
      <c r="I576" s="6" t="s">
        <v>32</v>
      </c>
    </row>
    <row r="577" spans="1:9" ht="25" customHeight="1" x14ac:dyDescent="0.2">
      <c r="A577" s="6">
        <v>315</v>
      </c>
      <c r="B577" s="6">
        <v>9500</v>
      </c>
      <c r="C577" s="6">
        <v>3220</v>
      </c>
      <c r="D577" s="9">
        <f>SUM(C577/B577)*100</f>
        <v>33.89473684210526</v>
      </c>
      <c r="E577" s="6" t="s">
        <v>20</v>
      </c>
      <c r="F577" s="6">
        <v>31</v>
      </c>
      <c r="G577" s="10">
        <f>C577/F577</f>
        <v>103.87096774193549</v>
      </c>
      <c r="H577" s="6" t="s">
        <v>31</v>
      </c>
      <c r="I577" s="6" t="s">
        <v>32</v>
      </c>
    </row>
    <row r="578" spans="1:9" ht="25" customHeight="1" x14ac:dyDescent="0.2">
      <c r="A578" s="6">
        <v>554</v>
      </c>
      <c r="B578" s="6">
        <v>9500</v>
      </c>
      <c r="C578" s="6">
        <v>14408</v>
      </c>
      <c r="D578" s="9">
        <f>SUM(C578/B578)*100</f>
        <v>151.66315789473683</v>
      </c>
      <c r="E578" s="6" t="s">
        <v>19</v>
      </c>
      <c r="F578" s="6">
        <v>554</v>
      </c>
      <c r="G578" s="10">
        <f>C578/F578</f>
        <v>26.007220216606498</v>
      </c>
      <c r="H578" s="6" t="s">
        <v>37</v>
      </c>
      <c r="I578" s="6" t="s">
        <v>38</v>
      </c>
    </row>
    <row r="579" spans="1:9" ht="25" customHeight="1" x14ac:dyDescent="0.2">
      <c r="A579" s="6">
        <v>630</v>
      </c>
      <c r="B579" s="6">
        <v>9500</v>
      </c>
      <c r="C579" s="6">
        <v>5973</v>
      </c>
      <c r="D579" s="9">
        <f>SUM(C579/B579)*100</f>
        <v>62.873684210526314</v>
      </c>
      <c r="E579" s="6" t="s">
        <v>21</v>
      </c>
      <c r="F579" s="6">
        <v>87</v>
      </c>
      <c r="G579" s="10">
        <f>C579/F579</f>
        <v>68.65517241379311</v>
      </c>
      <c r="H579" s="6" t="s">
        <v>31</v>
      </c>
      <c r="I579" s="6" t="s">
        <v>32</v>
      </c>
    </row>
    <row r="580" spans="1:9" ht="25" customHeight="1" x14ac:dyDescent="0.2">
      <c r="A580" s="6">
        <v>130</v>
      </c>
      <c r="B580" s="6">
        <v>9600</v>
      </c>
      <c r="C580" s="6">
        <v>14925</v>
      </c>
      <c r="D580" s="9">
        <f>SUM(C580/B580)*100</f>
        <v>155.46875</v>
      </c>
      <c r="E580" s="6" t="s">
        <v>19</v>
      </c>
      <c r="F580" s="6">
        <v>533</v>
      </c>
      <c r="G580" s="10">
        <f>C580/F580</f>
        <v>28.001876172607879</v>
      </c>
      <c r="H580" s="6" t="s">
        <v>43</v>
      </c>
      <c r="I580" s="6" t="s">
        <v>44</v>
      </c>
    </row>
    <row r="581" spans="1:9" ht="25" customHeight="1" x14ac:dyDescent="0.2">
      <c r="A581" s="6">
        <v>138</v>
      </c>
      <c r="B581" s="6">
        <v>9600</v>
      </c>
      <c r="C581" s="6">
        <v>9216</v>
      </c>
      <c r="D581" s="9">
        <f>SUM(C581/B581)*100</f>
        <v>96</v>
      </c>
      <c r="E581" s="6" t="s">
        <v>20</v>
      </c>
      <c r="F581" s="6">
        <v>115</v>
      </c>
      <c r="G581" s="10">
        <f>C581/F581</f>
        <v>80.139130434782615</v>
      </c>
      <c r="H581" s="6" t="s">
        <v>31</v>
      </c>
      <c r="I581" s="6" t="s">
        <v>32</v>
      </c>
    </row>
    <row r="582" spans="1:9" ht="25" customHeight="1" x14ac:dyDescent="0.2">
      <c r="A582" s="6">
        <v>316</v>
      </c>
      <c r="B582" s="6">
        <v>9600</v>
      </c>
      <c r="C582" s="6">
        <v>6401</v>
      </c>
      <c r="D582" s="9">
        <f>SUM(C582/B582)*100</f>
        <v>66.677083333333329</v>
      </c>
      <c r="E582" s="6" t="s">
        <v>20</v>
      </c>
      <c r="F582" s="6">
        <v>108</v>
      </c>
      <c r="G582" s="10">
        <f>C582/F582</f>
        <v>59.268518518518519</v>
      </c>
      <c r="H582" s="6" t="s">
        <v>39</v>
      </c>
      <c r="I582" s="6" t="s">
        <v>40</v>
      </c>
    </row>
    <row r="583" spans="1:9" ht="25" customHeight="1" x14ac:dyDescent="0.2">
      <c r="A583" s="6">
        <v>333</v>
      </c>
      <c r="B583" s="6">
        <v>9600</v>
      </c>
      <c r="C583" s="6">
        <v>11900</v>
      </c>
      <c r="D583" s="9">
        <f>SUM(C583/B583)*100</f>
        <v>123.95833333333333</v>
      </c>
      <c r="E583" s="6" t="s">
        <v>19</v>
      </c>
      <c r="F583" s="6">
        <v>253</v>
      </c>
      <c r="G583" s="10">
        <f>C583/F583</f>
        <v>47.035573122529641</v>
      </c>
      <c r="H583" s="6" t="s">
        <v>31</v>
      </c>
      <c r="I583" s="6" t="s">
        <v>32</v>
      </c>
    </row>
    <row r="584" spans="1:9" ht="25" customHeight="1" x14ac:dyDescent="0.2">
      <c r="A584" s="6">
        <v>829</v>
      </c>
      <c r="B584" s="6">
        <v>9600</v>
      </c>
      <c r="C584" s="6">
        <v>4929</v>
      </c>
      <c r="D584" s="9">
        <f>SUM(C584/B584)*100</f>
        <v>51.34375</v>
      </c>
      <c r="E584" s="6" t="s">
        <v>20</v>
      </c>
      <c r="F584" s="6">
        <v>154</v>
      </c>
      <c r="G584" s="10">
        <f>C584/F584</f>
        <v>32.006493506493506</v>
      </c>
      <c r="H584" s="6" t="s">
        <v>31</v>
      </c>
      <c r="I584" s="6" t="s">
        <v>32</v>
      </c>
    </row>
    <row r="585" spans="1:9" ht="25" customHeight="1" x14ac:dyDescent="0.2">
      <c r="A585" s="6">
        <v>942</v>
      </c>
      <c r="B585" s="6">
        <v>9600</v>
      </c>
      <c r="C585" s="6">
        <v>6205</v>
      </c>
      <c r="D585" s="9">
        <f>SUM(C585/B585)*100</f>
        <v>64.635416666666671</v>
      </c>
      <c r="E585" s="6" t="s">
        <v>20</v>
      </c>
      <c r="F585" s="6">
        <v>67</v>
      </c>
      <c r="G585" s="10">
        <f>C585/F585</f>
        <v>92.611940298507463</v>
      </c>
      <c r="H585" s="6" t="s">
        <v>35</v>
      </c>
      <c r="I585" s="6" t="s">
        <v>36</v>
      </c>
    </row>
    <row r="586" spans="1:9" ht="25" customHeight="1" x14ac:dyDescent="0.2">
      <c r="A586" s="6">
        <v>75</v>
      </c>
      <c r="B586" s="6">
        <v>9700</v>
      </c>
      <c r="C586" s="6">
        <v>14606</v>
      </c>
      <c r="D586" s="9">
        <f>SUM(C586/B586)*100</f>
        <v>150.57731958762886</v>
      </c>
      <c r="E586" s="6" t="s">
        <v>19</v>
      </c>
      <c r="F586" s="6">
        <v>170</v>
      </c>
      <c r="G586" s="10">
        <f>C586/F586</f>
        <v>85.917647058823533</v>
      </c>
      <c r="H586" s="6" t="s">
        <v>31</v>
      </c>
      <c r="I586" s="6" t="s">
        <v>32</v>
      </c>
    </row>
    <row r="587" spans="1:9" ht="25" customHeight="1" x14ac:dyDescent="0.2">
      <c r="A587" s="6">
        <v>358</v>
      </c>
      <c r="B587" s="6">
        <v>9700</v>
      </c>
      <c r="C587" s="6">
        <v>1146</v>
      </c>
      <c r="D587" s="9">
        <f>SUM(C587/B587)*100</f>
        <v>11.814432989690722</v>
      </c>
      <c r="E587" s="6" t="s">
        <v>20</v>
      </c>
      <c r="F587" s="6">
        <v>23</v>
      </c>
      <c r="G587" s="10">
        <f>C587/F587</f>
        <v>49.826086956521742</v>
      </c>
      <c r="H587" s="6" t="s">
        <v>37</v>
      </c>
      <c r="I587" s="6" t="s">
        <v>38</v>
      </c>
    </row>
    <row r="588" spans="1:9" ht="25" customHeight="1" x14ac:dyDescent="0.2">
      <c r="A588" s="6">
        <v>576</v>
      </c>
      <c r="B588" s="6">
        <v>9700</v>
      </c>
      <c r="C588" s="6">
        <v>6298</v>
      </c>
      <c r="D588" s="9">
        <f>SUM(C588/B588)*100</f>
        <v>64.927835051546396</v>
      </c>
      <c r="E588" s="6" t="s">
        <v>20</v>
      </c>
      <c r="F588" s="6">
        <v>64</v>
      </c>
      <c r="G588" s="10">
        <f>C588/F588</f>
        <v>98.40625</v>
      </c>
      <c r="H588" s="6" t="s">
        <v>31</v>
      </c>
      <c r="I588" s="6" t="s">
        <v>32</v>
      </c>
    </row>
    <row r="589" spans="1:9" ht="25" customHeight="1" x14ac:dyDescent="0.2">
      <c r="A589" s="6">
        <v>675</v>
      </c>
      <c r="B589" s="6">
        <v>9700</v>
      </c>
      <c r="C589" s="6">
        <v>11929</v>
      </c>
      <c r="D589" s="9">
        <f>SUM(C589/B589)*100</f>
        <v>122.97938144329896</v>
      </c>
      <c r="E589" s="6" t="s">
        <v>19</v>
      </c>
      <c r="F589" s="6">
        <v>331</v>
      </c>
      <c r="G589" s="10">
        <f>C589/F589</f>
        <v>36.0392749244713</v>
      </c>
      <c r="H589" s="6" t="s">
        <v>31</v>
      </c>
      <c r="I589" s="6" t="s">
        <v>32</v>
      </c>
    </row>
    <row r="590" spans="1:9" ht="25" customHeight="1" x14ac:dyDescent="0.2">
      <c r="A590" s="6">
        <v>805</v>
      </c>
      <c r="B590" s="6">
        <v>9700</v>
      </c>
      <c r="C590" s="6">
        <v>4932</v>
      </c>
      <c r="D590" s="9">
        <f>SUM(C590/B590)*100</f>
        <v>50.845360824742272</v>
      </c>
      <c r="E590" s="6" t="s">
        <v>20</v>
      </c>
      <c r="F590" s="6">
        <v>67</v>
      </c>
      <c r="G590" s="10">
        <f>C590/F590</f>
        <v>73.611940298507463</v>
      </c>
      <c r="H590" s="6" t="s">
        <v>35</v>
      </c>
      <c r="I590" s="6" t="s">
        <v>36</v>
      </c>
    </row>
    <row r="591" spans="1:9" ht="25" customHeight="1" x14ac:dyDescent="0.2">
      <c r="A591" s="6">
        <v>166</v>
      </c>
      <c r="B591" s="6">
        <v>9800</v>
      </c>
      <c r="C591" s="6">
        <v>13439</v>
      </c>
      <c r="D591" s="9">
        <f>SUM(C591/B591)*100</f>
        <v>137.13265306122449</v>
      </c>
      <c r="E591" s="6" t="s">
        <v>19</v>
      </c>
      <c r="F591" s="6">
        <v>244</v>
      </c>
      <c r="G591" s="10">
        <f>C591/F591</f>
        <v>55.077868852459019</v>
      </c>
      <c r="H591" s="6" t="s">
        <v>31</v>
      </c>
      <c r="I591" s="6" t="s">
        <v>32</v>
      </c>
    </row>
    <row r="592" spans="1:9" ht="25" customHeight="1" x14ac:dyDescent="0.2">
      <c r="A592" s="6">
        <v>284</v>
      </c>
      <c r="B592" s="6">
        <v>9800</v>
      </c>
      <c r="C592" s="6">
        <v>8153</v>
      </c>
      <c r="D592" s="9">
        <f>SUM(C592/B592)*100</f>
        <v>83.193877551020407</v>
      </c>
      <c r="E592" s="6" t="s">
        <v>20</v>
      </c>
      <c r="F592" s="6">
        <v>132</v>
      </c>
      <c r="G592" s="10">
        <f>C592/F592</f>
        <v>61.765151515151516</v>
      </c>
      <c r="H592" s="6" t="s">
        <v>31</v>
      </c>
      <c r="I592" s="6" t="s">
        <v>32</v>
      </c>
    </row>
    <row r="593" spans="1:9" ht="25" customHeight="1" x14ac:dyDescent="0.2">
      <c r="A593" s="6">
        <v>497</v>
      </c>
      <c r="B593" s="6">
        <v>9800</v>
      </c>
      <c r="C593" s="6">
        <v>3349</v>
      </c>
      <c r="D593" s="9">
        <f>SUM(C593/B593)*100</f>
        <v>34.173469387755098</v>
      </c>
      <c r="E593" s="6" t="s">
        <v>20</v>
      </c>
      <c r="F593" s="6">
        <v>120</v>
      </c>
      <c r="G593" s="10">
        <f>C593/F593</f>
        <v>27.908333333333335</v>
      </c>
      <c r="H593" s="6" t="s">
        <v>31</v>
      </c>
      <c r="I593" s="6" t="s">
        <v>32</v>
      </c>
    </row>
    <row r="594" spans="1:9" ht="25" customHeight="1" x14ac:dyDescent="0.2">
      <c r="A594" s="6">
        <v>536</v>
      </c>
      <c r="B594" s="6">
        <v>9800</v>
      </c>
      <c r="C594" s="6">
        <v>14697</v>
      </c>
      <c r="D594" s="9">
        <f>SUM(C594/B594)*100</f>
        <v>149.96938775510205</v>
      </c>
      <c r="E594" s="6" t="s">
        <v>19</v>
      </c>
      <c r="F594" s="6">
        <v>140</v>
      </c>
      <c r="G594" s="10">
        <f>C594/F594</f>
        <v>104.97857142857143</v>
      </c>
      <c r="H594" s="6" t="s">
        <v>39</v>
      </c>
      <c r="I594" s="6" t="s">
        <v>40</v>
      </c>
    </row>
    <row r="595" spans="1:9" ht="25" customHeight="1" x14ac:dyDescent="0.2">
      <c r="A595" s="6">
        <v>539</v>
      </c>
      <c r="B595" s="6">
        <v>9800</v>
      </c>
      <c r="C595" s="6">
        <v>7120</v>
      </c>
      <c r="D595" s="9">
        <f>SUM(C595/B595)*100</f>
        <v>72.653061224489804</v>
      </c>
      <c r="E595" s="6" t="s">
        <v>20</v>
      </c>
      <c r="F595" s="6">
        <v>77</v>
      </c>
      <c r="G595" s="10">
        <f>C595/F595</f>
        <v>92.467532467532465</v>
      </c>
      <c r="H595" s="6" t="s">
        <v>31</v>
      </c>
      <c r="I595" s="6" t="s">
        <v>32</v>
      </c>
    </row>
    <row r="596" spans="1:9" ht="25" customHeight="1" x14ac:dyDescent="0.2">
      <c r="A596" s="6">
        <v>709</v>
      </c>
      <c r="B596" s="6">
        <v>9800</v>
      </c>
      <c r="C596" s="6">
        <v>13954</v>
      </c>
      <c r="D596" s="9">
        <f>SUM(C596/B596)*100</f>
        <v>142.38775510204081</v>
      </c>
      <c r="E596" s="6" t="s">
        <v>19</v>
      </c>
      <c r="F596" s="6">
        <v>186</v>
      </c>
      <c r="G596" s="10">
        <f>C596/F596</f>
        <v>75.021505376344081</v>
      </c>
      <c r="H596" s="6" t="s">
        <v>39</v>
      </c>
      <c r="I596" s="6" t="s">
        <v>40</v>
      </c>
    </row>
    <row r="597" spans="1:9" ht="25" customHeight="1" x14ac:dyDescent="0.2">
      <c r="A597" s="6">
        <v>957</v>
      </c>
      <c r="B597" s="6">
        <v>9800</v>
      </c>
      <c r="C597" s="6">
        <v>12434</v>
      </c>
      <c r="D597" s="9">
        <f>SUM(C597/B597)*100</f>
        <v>126.87755102040816</v>
      </c>
      <c r="E597" s="6" t="s">
        <v>19</v>
      </c>
      <c r="F597" s="6">
        <v>131</v>
      </c>
      <c r="G597" s="10">
        <f>C597/F597</f>
        <v>94.916030534351151</v>
      </c>
      <c r="H597" s="6" t="s">
        <v>31</v>
      </c>
      <c r="I597" s="6" t="s">
        <v>32</v>
      </c>
    </row>
    <row r="598" spans="1:9" ht="25" customHeight="1" x14ac:dyDescent="0.2">
      <c r="A598" s="6">
        <v>991</v>
      </c>
      <c r="B598" s="6">
        <v>9800</v>
      </c>
      <c r="C598" s="6">
        <v>11091</v>
      </c>
      <c r="D598" s="9">
        <f>SUM(C598/B598)*100</f>
        <v>113.17346938775511</v>
      </c>
      <c r="E598" s="6" t="s">
        <v>19</v>
      </c>
      <c r="F598" s="6">
        <v>241</v>
      </c>
      <c r="G598" s="10">
        <f>C598/F598</f>
        <v>46.020746887966808</v>
      </c>
      <c r="H598" s="6" t="s">
        <v>31</v>
      </c>
      <c r="I598" s="6" t="s">
        <v>32</v>
      </c>
    </row>
    <row r="599" spans="1:9" ht="25" customHeight="1" x14ac:dyDescent="0.2">
      <c r="A599" s="6">
        <v>993</v>
      </c>
      <c r="B599" s="6">
        <v>9800</v>
      </c>
      <c r="C599" s="6">
        <v>7608</v>
      </c>
      <c r="D599" s="9">
        <f>SUM(C599/B599)*100</f>
        <v>77.632653061224488</v>
      </c>
      <c r="E599" s="6" t="s">
        <v>21</v>
      </c>
      <c r="F599" s="6">
        <v>75</v>
      </c>
      <c r="G599" s="10">
        <f>C599/F599</f>
        <v>101.44</v>
      </c>
      <c r="H599" s="6" t="s">
        <v>39</v>
      </c>
      <c r="I599" s="6" t="s">
        <v>40</v>
      </c>
    </row>
    <row r="600" spans="1:9" ht="25" customHeight="1" x14ac:dyDescent="0.2">
      <c r="A600" s="6">
        <v>39</v>
      </c>
      <c r="B600" s="6">
        <v>9900</v>
      </c>
      <c r="C600" s="6">
        <v>5027</v>
      </c>
      <c r="D600" s="9">
        <f>SUM(C600/B600)*100</f>
        <v>50.777777777777779</v>
      </c>
      <c r="E600" s="6" t="s">
        <v>20</v>
      </c>
      <c r="F600" s="6">
        <v>88</v>
      </c>
      <c r="G600" s="10">
        <f>C600/F600</f>
        <v>57.125</v>
      </c>
      <c r="H600" s="6" t="s">
        <v>43</v>
      </c>
      <c r="I600" s="6" t="s">
        <v>44</v>
      </c>
    </row>
    <row r="601" spans="1:9" ht="25" customHeight="1" x14ac:dyDescent="0.2">
      <c r="A601" s="6">
        <v>367</v>
      </c>
      <c r="B601" s="6">
        <v>9900</v>
      </c>
      <c r="C601" s="6">
        <v>1870</v>
      </c>
      <c r="D601" s="9">
        <f>SUM(C601/B601)*100</f>
        <v>18.888888888888889</v>
      </c>
      <c r="E601" s="6" t="s">
        <v>20</v>
      </c>
      <c r="F601" s="6">
        <v>75</v>
      </c>
      <c r="G601" s="10">
        <f>C601/F601</f>
        <v>24.933333333333334</v>
      </c>
      <c r="H601" s="6" t="s">
        <v>31</v>
      </c>
      <c r="I601" s="6" t="s">
        <v>32</v>
      </c>
    </row>
    <row r="602" spans="1:9" ht="25" customHeight="1" x14ac:dyDescent="0.2">
      <c r="A602" s="6">
        <v>562</v>
      </c>
      <c r="B602" s="6">
        <v>9900</v>
      </c>
      <c r="C602" s="6">
        <v>1269</v>
      </c>
      <c r="D602" s="9">
        <f>SUM(C602/B602)*100</f>
        <v>12.818181818181817</v>
      </c>
      <c r="E602" s="6" t="s">
        <v>20</v>
      </c>
      <c r="F602" s="6">
        <v>26</v>
      </c>
      <c r="G602" s="10">
        <f>C602/F602</f>
        <v>48.807692307692307</v>
      </c>
      <c r="H602" s="6" t="s">
        <v>41</v>
      </c>
      <c r="I602" s="6" t="s">
        <v>42</v>
      </c>
    </row>
    <row r="603" spans="1:9" ht="25" customHeight="1" x14ac:dyDescent="0.2">
      <c r="A603" s="6">
        <v>940</v>
      </c>
      <c r="B603" s="6">
        <v>9900</v>
      </c>
      <c r="C603" s="6">
        <v>6161</v>
      </c>
      <c r="D603" s="9">
        <f>SUM(C603/B603)*100</f>
        <v>62.232323232323225</v>
      </c>
      <c r="E603" s="6" t="s">
        <v>22</v>
      </c>
      <c r="F603" s="6">
        <v>66</v>
      </c>
      <c r="G603" s="10">
        <f>C603/F603</f>
        <v>93.348484848484844</v>
      </c>
      <c r="H603" s="6" t="s">
        <v>37</v>
      </c>
      <c r="I603" s="6" t="s">
        <v>38</v>
      </c>
    </row>
    <row r="604" spans="1:9" ht="25" customHeight="1" x14ac:dyDescent="0.2">
      <c r="A604" s="6">
        <v>103</v>
      </c>
      <c r="B604" s="6">
        <v>10000</v>
      </c>
      <c r="C604" s="6">
        <v>2461</v>
      </c>
      <c r="D604" s="9">
        <f>SUM(C604/B604)*100</f>
        <v>24.610000000000003</v>
      </c>
      <c r="E604" s="6" t="s">
        <v>20</v>
      </c>
      <c r="F604" s="6">
        <v>37</v>
      </c>
      <c r="G604" s="10">
        <f>C604/F604</f>
        <v>66.513513513513516</v>
      </c>
      <c r="H604" s="6" t="s">
        <v>39</v>
      </c>
      <c r="I604" s="6" t="s">
        <v>40</v>
      </c>
    </row>
    <row r="605" spans="1:9" ht="25" customHeight="1" x14ac:dyDescent="0.2">
      <c r="A605" s="6">
        <v>609</v>
      </c>
      <c r="B605" s="6">
        <v>10000</v>
      </c>
      <c r="C605" s="6">
        <v>12042</v>
      </c>
      <c r="D605" s="9">
        <f>SUM(C605/B605)*100</f>
        <v>120.41999999999999</v>
      </c>
      <c r="E605" s="6" t="s">
        <v>19</v>
      </c>
      <c r="F605" s="6">
        <v>117</v>
      </c>
      <c r="G605" s="10">
        <f>C605/F605</f>
        <v>102.92307692307692</v>
      </c>
      <c r="H605" s="6" t="s">
        <v>31</v>
      </c>
      <c r="I605" s="6" t="s">
        <v>32</v>
      </c>
    </row>
    <row r="606" spans="1:9" ht="25" customHeight="1" x14ac:dyDescent="0.2">
      <c r="A606" s="6">
        <v>652</v>
      </c>
      <c r="B606" s="6">
        <v>10000</v>
      </c>
      <c r="C606" s="6">
        <v>12684</v>
      </c>
      <c r="D606" s="9">
        <f>SUM(C606/B606)*100</f>
        <v>126.84</v>
      </c>
      <c r="E606" s="6" t="s">
        <v>19</v>
      </c>
      <c r="F606" s="6">
        <v>409</v>
      </c>
      <c r="G606" s="10">
        <f>C606/F606</f>
        <v>31.012224938875306</v>
      </c>
      <c r="H606" s="6" t="s">
        <v>31</v>
      </c>
      <c r="I606" s="6" t="s">
        <v>32</v>
      </c>
    </row>
    <row r="607" spans="1:9" ht="25" customHeight="1" x14ac:dyDescent="0.2">
      <c r="A607" s="6">
        <v>657</v>
      </c>
      <c r="B607" s="6">
        <v>10000</v>
      </c>
      <c r="C607" s="6">
        <v>824</v>
      </c>
      <c r="D607" s="9">
        <f>SUM(C607/B607)*100</f>
        <v>8.24</v>
      </c>
      <c r="E607" s="6" t="s">
        <v>20</v>
      </c>
      <c r="F607" s="6">
        <v>14</v>
      </c>
      <c r="G607" s="10">
        <f>C607/F607</f>
        <v>58.857142857142854</v>
      </c>
      <c r="H607" s="6" t="s">
        <v>31</v>
      </c>
      <c r="I607" s="6" t="s">
        <v>32</v>
      </c>
    </row>
    <row r="608" spans="1:9" ht="25" customHeight="1" x14ac:dyDescent="0.2">
      <c r="A608" s="6">
        <v>663</v>
      </c>
      <c r="B608" s="6">
        <v>10000</v>
      </c>
      <c r="C608" s="6">
        <v>7724</v>
      </c>
      <c r="D608" s="9">
        <f>SUM(C608/B608)*100</f>
        <v>77.239999999999995</v>
      </c>
      <c r="E608" s="6" t="s">
        <v>20</v>
      </c>
      <c r="F608" s="6">
        <v>87</v>
      </c>
      <c r="G608" s="10">
        <f>C608/F608</f>
        <v>88.781609195402297</v>
      </c>
      <c r="H608" s="6" t="s">
        <v>31</v>
      </c>
      <c r="I608" s="6" t="s">
        <v>32</v>
      </c>
    </row>
    <row r="609" spans="1:9" ht="25" customHeight="1" x14ac:dyDescent="0.2">
      <c r="A609" s="6">
        <v>739</v>
      </c>
      <c r="B609" s="6">
        <v>10000</v>
      </c>
      <c r="C609" s="6">
        <v>6100</v>
      </c>
      <c r="D609" s="9">
        <f>SUM(C609/B609)*100</f>
        <v>61</v>
      </c>
      <c r="E609" s="6" t="s">
        <v>20</v>
      </c>
      <c r="F609" s="6">
        <v>191</v>
      </c>
      <c r="G609" s="10">
        <f>C609/F609</f>
        <v>31.937172774869111</v>
      </c>
      <c r="H609" s="6" t="s">
        <v>31</v>
      </c>
      <c r="I609" s="6" t="s">
        <v>32</v>
      </c>
    </row>
    <row r="610" spans="1:9" ht="25" customHeight="1" x14ac:dyDescent="0.2">
      <c r="A610" s="6">
        <v>944</v>
      </c>
      <c r="B610" s="6">
        <v>10000</v>
      </c>
      <c r="C610" s="6">
        <v>8142</v>
      </c>
      <c r="D610" s="9">
        <f>SUM(C610/B610)*100</f>
        <v>81.42</v>
      </c>
      <c r="E610" s="6" t="s">
        <v>20</v>
      </c>
      <c r="F610" s="6">
        <v>263</v>
      </c>
      <c r="G610" s="10">
        <f>C610/F610</f>
        <v>30.958174904942965</v>
      </c>
      <c r="H610" s="6" t="s">
        <v>35</v>
      </c>
      <c r="I610" s="6" t="s">
        <v>36</v>
      </c>
    </row>
    <row r="611" spans="1:9" ht="25" customHeight="1" x14ac:dyDescent="0.2">
      <c r="A611" s="6">
        <v>951</v>
      </c>
      <c r="B611" s="6">
        <v>14500</v>
      </c>
      <c r="C611" s="6">
        <v>159056</v>
      </c>
      <c r="D611" s="9">
        <f>SUM(C611/B611)*100</f>
        <v>1096.9379310344827</v>
      </c>
      <c r="E611" s="6" t="s">
        <v>19</v>
      </c>
      <c r="F611" s="6">
        <v>1559</v>
      </c>
      <c r="G611" s="10">
        <f>C611/F611</f>
        <v>102.02437459910199</v>
      </c>
      <c r="H611" s="6" t="s">
        <v>31</v>
      </c>
      <c r="I611" s="6" t="s">
        <v>32</v>
      </c>
    </row>
    <row r="612" spans="1:9" ht="25" customHeight="1" x14ac:dyDescent="0.2">
      <c r="A612" s="6">
        <v>643</v>
      </c>
      <c r="B612" s="6">
        <v>14900</v>
      </c>
      <c r="C612" s="6">
        <v>32986</v>
      </c>
      <c r="D612" s="9">
        <f>SUM(C612/B612)*100</f>
        <v>221.38255033557047</v>
      </c>
      <c r="E612" s="6" t="s">
        <v>19</v>
      </c>
      <c r="F612" s="6">
        <v>375</v>
      </c>
      <c r="G612" s="10">
        <f>C612/F612</f>
        <v>87.962666666666664</v>
      </c>
      <c r="H612" s="6" t="s">
        <v>31</v>
      </c>
      <c r="I612" s="6" t="s">
        <v>32</v>
      </c>
    </row>
    <row r="613" spans="1:9" ht="25" customHeight="1" x14ac:dyDescent="0.2">
      <c r="A613" s="6">
        <v>195</v>
      </c>
      <c r="B613" s="6">
        <v>15800</v>
      </c>
      <c r="C613" s="6">
        <v>57157</v>
      </c>
      <c r="D613" s="9">
        <f>SUM(C613/B613)*100</f>
        <v>361.75316455696202</v>
      </c>
      <c r="E613" s="6" t="s">
        <v>19</v>
      </c>
      <c r="F613" s="6">
        <v>524</v>
      </c>
      <c r="G613" s="10">
        <f>C613/F613</f>
        <v>109.07824427480917</v>
      </c>
      <c r="H613" s="6" t="s">
        <v>31</v>
      </c>
      <c r="I613" s="6" t="s">
        <v>32</v>
      </c>
    </row>
    <row r="614" spans="1:9" ht="25" customHeight="1" x14ac:dyDescent="0.2">
      <c r="A614" s="6">
        <v>733</v>
      </c>
      <c r="B614" s="6">
        <v>15800</v>
      </c>
      <c r="C614" s="6">
        <v>83267</v>
      </c>
      <c r="D614" s="9">
        <f>SUM(C614/B614)*100</f>
        <v>527.00632911392404</v>
      </c>
      <c r="E614" s="6" t="s">
        <v>19</v>
      </c>
      <c r="F614" s="6">
        <v>980</v>
      </c>
      <c r="G614" s="10">
        <f>C614/F614</f>
        <v>84.96632653061225</v>
      </c>
      <c r="H614" s="6" t="s">
        <v>31</v>
      </c>
      <c r="I614" s="6" t="s">
        <v>32</v>
      </c>
    </row>
    <row r="615" spans="1:9" ht="25" customHeight="1" x14ac:dyDescent="0.2">
      <c r="A615" s="6">
        <v>670</v>
      </c>
      <c r="B615" s="6">
        <v>16200</v>
      </c>
      <c r="C615" s="6">
        <v>75955</v>
      </c>
      <c r="D615" s="9">
        <f>SUM(C615/B615)*100</f>
        <v>468.85802469135803</v>
      </c>
      <c r="E615" s="6" t="s">
        <v>19</v>
      </c>
      <c r="F615" s="6">
        <v>1101</v>
      </c>
      <c r="G615" s="10">
        <f>C615/F615</f>
        <v>68.987284287011803</v>
      </c>
      <c r="H615" s="6" t="s">
        <v>31</v>
      </c>
      <c r="I615" s="6" t="s">
        <v>32</v>
      </c>
    </row>
    <row r="616" spans="1:9" ht="25" customHeight="1" x14ac:dyDescent="0.2">
      <c r="A616" s="6">
        <v>81</v>
      </c>
      <c r="B616" s="6">
        <v>16800</v>
      </c>
      <c r="C616" s="6">
        <v>37857</v>
      </c>
      <c r="D616" s="9">
        <f>SUM(C616/B616)*100</f>
        <v>225.33928571428569</v>
      </c>
      <c r="E616" s="6" t="s">
        <v>19</v>
      </c>
      <c r="F616" s="6">
        <v>411</v>
      </c>
      <c r="G616" s="10">
        <f>C616/F616</f>
        <v>92.109489051094897</v>
      </c>
      <c r="H616" s="6" t="s">
        <v>31</v>
      </c>
      <c r="I616" s="6" t="s">
        <v>32</v>
      </c>
    </row>
    <row r="617" spans="1:9" ht="25" customHeight="1" x14ac:dyDescent="0.2">
      <c r="A617" s="6">
        <v>853</v>
      </c>
      <c r="B617" s="6">
        <v>17100</v>
      </c>
      <c r="C617" s="6">
        <v>111502</v>
      </c>
      <c r="D617" s="9">
        <f>SUM(C617/B617)*100</f>
        <v>652.05847953216369</v>
      </c>
      <c r="E617" s="6" t="s">
        <v>19</v>
      </c>
      <c r="F617" s="6">
        <v>1467</v>
      </c>
      <c r="G617" s="10">
        <f>C617/F617</f>
        <v>76.006816632583508</v>
      </c>
      <c r="H617" s="6" t="s">
        <v>37</v>
      </c>
      <c r="I617" s="6" t="s">
        <v>38</v>
      </c>
    </row>
    <row r="618" spans="1:9" ht="25" customHeight="1" x14ac:dyDescent="0.2">
      <c r="A618" s="6">
        <v>837</v>
      </c>
      <c r="B618" s="6">
        <v>17700</v>
      </c>
      <c r="C618" s="6">
        <v>150960</v>
      </c>
      <c r="D618" s="9">
        <f>SUM(C618/B618)*100</f>
        <v>852.88135593220341</v>
      </c>
      <c r="E618" s="6" t="s">
        <v>19</v>
      </c>
      <c r="F618" s="6">
        <v>1797</v>
      </c>
      <c r="G618" s="10">
        <f>C618/F618</f>
        <v>84.00667779632721</v>
      </c>
      <c r="H618" s="6" t="s">
        <v>31</v>
      </c>
      <c r="I618" s="6" t="s">
        <v>32</v>
      </c>
    </row>
    <row r="619" spans="1:9" ht="25" customHeight="1" x14ac:dyDescent="0.2">
      <c r="A619" s="6">
        <v>506</v>
      </c>
      <c r="B619" s="6">
        <v>18000</v>
      </c>
      <c r="C619" s="6">
        <v>166874</v>
      </c>
      <c r="D619" s="9">
        <f>SUM(C619/B619)*100</f>
        <v>927.07777777777767</v>
      </c>
      <c r="E619" s="6" t="s">
        <v>19</v>
      </c>
      <c r="F619" s="6">
        <v>2528</v>
      </c>
      <c r="G619" s="10">
        <f>C619/F619</f>
        <v>66.010284810126578</v>
      </c>
      <c r="H619" s="6" t="s">
        <v>31</v>
      </c>
      <c r="I619" s="6" t="s">
        <v>32</v>
      </c>
    </row>
    <row r="620" spans="1:9" ht="25" customHeight="1" x14ac:dyDescent="0.2">
      <c r="A620" s="6">
        <v>583</v>
      </c>
      <c r="B620" s="6">
        <v>18900</v>
      </c>
      <c r="C620" s="6">
        <v>60934</v>
      </c>
      <c r="D620" s="9">
        <f>SUM(C620/B620)*100</f>
        <v>322.40211640211641</v>
      </c>
      <c r="E620" s="6" t="s">
        <v>19</v>
      </c>
      <c r="F620" s="6">
        <v>909</v>
      </c>
      <c r="G620" s="10">
        <f>C620/F620</f>
        <v>67.034103410341032</v>
      </c>
      <c r="H620" s="6" t="s">
        <v>31</v>
      </c>
      <c r="I620" s="6" t="s">
        <v>32</v>
      </c>
    </row>
    <row r="621" spans="1:9" ht="25" customHeight="1" x14ac:dyDescent="0.2">
      <c r="A621" s="6">
        <v>247</v>
      </c>
      <c r="B621" s="6">
        <v>19800</v>
      </c>
      <c r="C621" s="6">
        <v>184658</v>
      </c>
      <c r="D621" s="9">
        <f>SUM(C621/B621)*100</f>
        <v>932.61616161616166</v>
      </c>
      <c r="E621" s="6" t="s">
        <v>19</v>
      </c>
      <c r="F621" s="6">
        <v>1884</v>
      </c>
      <c r="G621" s="10">
        <f>C621/F621</f>
        <v>98.013800424628457</v>
      </c>
      <c r="H621" s="6" t="s">
        <v>31</v>
      </c>
      <c r="I621" s="6" t="s">
        <v>32</v>
      </c>
    </row>
    <row r="622" spans="1:9" ht="25" customHeight="1" x14ac:dyDescent="0.2">
      <c r="A622" s="6">
        <v>896</v>
      </c>
      <c r="B622" s="6">
        <v>19800</v>
      </c>
      <c r="C622" s="6">
        <v>153338</v>
      </c>
      <c r="D622" s="9">
        <f>SUM(C622/B622)*100</f>
        <v>774.43434343434342</v>
      </c>
      <c r="E622" s="6" t="s">
        <v>19</v>
      </c>
      <c r="F622" s="6">
        <v>1460</v>
      </c>
      <c r="G622" s="10">
        <f>C622/F622</f>
        <v>105.02602739726028</v>
      </c>
      <c r="H622" s="6" t="s">
        <v>35</v>
      </c>
      <c r="I622" s="6" t="s">
        <v>36</v>
      </c>
    </row>
    <row r="623" spans="1:9" ht="25" customHeight="1" x14ac:dyDescent="0.2">
      <c r="A623" s="6">
        <v>92</v>
      </c>
      <c r="B623" s="6">
        <v>20000</v>
      </c>
      <c r="C623" s="6">
        <v>51775</v>
      </c>
      <c r="D623" s="9">
        <f>SUM(C623/B623)*100</f>
        <v>258.875</v>
      </c>
      <c r="E623" s="6" t="s">
        <v>19</v>
      </c>
      <c r="F623" s="6">
        <v>498</v>
      </c>
      <c r="G623" s="10">
        <f>C623/F623</f>
        <v>103.96586345381526</v>
      </c>
      <c r="H623" s="6" t="s">
        <v>41</v>
      </c>
      <c r="I623" s="6" t="s">
        <v>42</v>
      </c>
    </row>
    <row r="624" spans="1:9" ht="25" customHeight="1" x14ac:dyDescent="0.2">
      <c r="A624" s="6">
        <v>560</v>
      </c>
      <c r="B624" s="6">
        <v>20000</v>
      </c>
      <c r="C624" s="6">
        <v>158832</v>
      </c>
      <c r="D624" s="9">
        <f>SUM(C624/B624)*100</f>
        <v>794.16</v>
      </c>
      <c r="E624" s="6" t="s">
        <v>19</v>
      </c>
      <c r="F624" s="6">
        <v>3177</v>
      </c>
      <c r="G624" s="10">
        <f>C624/F624</f>
        <v>49.994334277620396</v>
      </c>
      <c r="H624" s="6" t="s">
        <v>31</v>
      </c>
      <c r="I624" s="6" t="s">
        <v>32</v>
      </c>
    </row>
    <row r="625" spans="1:9" ht="25" customHeight="1" x14ac:dyDescent="0.2">
      <c r="A625" s="6">
        <v>569</v>
      </c>
      <c r="B625" s="6">
        <v>20100</v>
      </c>
      <c r="C625" s="6">
        <v>47705</v>
      </c>
      <c r="D625" s="9">
        <f>SUM(C625/B625)*100</f>
        <v>237.33830845771143</v>
      </c>
      <c r="E625" s="6" t="s">
        <v>19</v>
      </c>
      <c r="F625" s="6">
        <v>589</v>
      </c>
      <c r="G625" s="10">
        <f>C625/F625</f>
        <v>80.993208828522924</v>
      </c>
      <c r="H625" s="6" t="s">
        <v>39</v>
      </c>
      <c r="I625" s="6" t="s">
        <v>40</v>
      </c>
    </row>
    <row r="626" spans="1:9" ht="25" customHeight="1" x14ac:dyDescent="0.2">
      <c r="A626" s="6">
        <v>332</v>
      </c>
      <c r="B626" s="6">
        <v>20700</v>
      </c>
      <c r="C626" s="6">
        <v>41396</v>
      </c>
      <c r="D626" s="9">
        <f>SUM(C626/B626)*100</f>
        <v>199.9806763285024</v>
      </c>
      <c r="E626" s="6" t="s">
        <v>19</v>
      </c>
      <c r="F626" s="6">
        <v>470</v>
      </c>
      <c r="G626" s="10">
        <f>C626/F626</f>
        <v>88.076595744680844</v>
      </c>
      <c r="H626" s="6" t="s">
        <v>31</v>
      </c>
      <c r="I626" s="6" t="s">
        <v>32</v>
      </c>
    </row>
    <row r="627" spans="1:9" ht="25" customHeight="1" x14ac:dyDescent="0.2">
      <c r="A627" s="6">
        <v>373</v>
      </c>
      <c r="B627" s="6">
        <v>22500</v>
      </c>
      <c r="C627" s="6">
        <v>164291</v>
      </c>
      <c r="D627" s="9">
        <f>SUM(C627/B627)*100</f>
        <v>730.18222222222221</v>
      </c>
      <c r="E627" s="6" t="s">
        <v>19</v>
      </c>
      <c r="F627" s="6">
        <v>2106</v>
      </c>
      <c r="G627" s="10">
        <f>C627/F627</f>
        <v>78.010921177587846</v>
      </c>
      <c r="H627" s="6" t="s">
        <v>31</v>
      </c>
      <c r="I627" s="6" t="s">
        <v>32</v>
      </c>
    </row>
    <row r="628" spans="1:9" ht="25" customHeight="1" x14ac:dyDescent="0.2">
      <c r="A628" s="6">
        <v>169</v>
      </c>
      <c r="B628" s="6">
        <v>23300</v>
      </c>
      <c r="C628" s="6">
        <v>98811</v>
      </c>
      <c r="D628" s="9">
        <f>SUM(C628/B628)*100</f>
        <v>424.08154506437768</v>
      </c>
      <c r="E628" s="6" t="s">
        <v>19</v>
      </c>
      <c r="F628" s="6">
        <v>1267</v>
      </c>
      <c r="G628" s="10">
        <f>C628/F628</f>
        <v>77.988161010260455</v>
      </c>
      <c r="H628" s="6" t="s">
        <v>31</v>
      </c>
      <c r="I628" s="6" t="s">
        <v>32</v>
      </c>
    </row>
    <row r="629" spans="1:9" ht="25" customHeight="1" x14ac:dyDescent="0.2">
      <c r="A629" s="6">
        <v>855</v>
      </c>
      <c r="B629" s="6">
        <v>23400</v>
      </c>
      <c r="C629" s="6">
        <v>23956</v>
      </c>
      <c r="D629" s="9">
        <f>SUM(C629/B629)*100</f>
        <v>102.37606837606839</v>
      </c>
      <c r="E629" s="6" t="s">
        <v>19</v>
      </c>
      <c r="F629" s="6">
        <v>452</v>
      </c>
      <c r="G629" s="10">
        <f>C629/F629</f>
        <v>53</v>
      </c>
      <c r="H629" s="6" t="s">
        <v>35</v>
      </c>
      <c r="I629" s="6" t="s">
        <v>36</v>
      </c>
    </row>
    <row r="630" spans="1:9" ht="25" customHeight="1" x14ac:dyDescent="0.2">
      <c r="A630" s="6">
        <v>145</v>
      </c>
      <c r="B630" s="6">
        <v>25000</v>
      </c>
      <c r="C630" s="6">
        <v>59128</v>
      </c>
      <c r="D630" s="9">
        <f>SUM(C630/B630)*100</f>
        <v>236.512</v>
      </c>
      <c r="E630" s="6" t="s">
        <v>19</v>
      </c>
      <c r="F630" s="6">
        <v>768</v>
      </c>
      <c r="G630" s="10">
        <f>C630/F630</f>
        <v>76.989583333333329</v>
      </c>
      <c r="H630" s="6" t="s">
        <v>41</v>
      </c>
      <c r="I630" s="6" t="s">
        <v>42</v>
      </c>
    </row>
    <row r="631" spans="1:9" ht="25" customHeight="1" x14ac:dyDescent="0.2">
      <c r="A631" s="6">
        <v>503</v>
      </c>
      <c r="B631" s="6">
        <v>25500</v>
      </c>
      <c r="C631" s="6">
        <v>45983</v>
      </c>
      <c r="D631" s="9">
        <f>SUM(C631/B631)*100</f>
        <v>180.32549019607845</v>
      </c>
      <c r="E631" s="6" t="s">
        <v>19</v>
      </c>
      <c r="F631" s="6">
        <v>460</v>
      </c>
      <c r="G631" s="10">
        <f>C631/F631</f>
        <v>99.963043478260872</v>
      </c>
      <c r="H631" s="6" t="s">
        <v>31</v>
      </c>
      <c r="I631" s="6" t="s">
        <v>32</v>
      </c>
    </row>
    <row r="632" spans="1:9" ht="25" customHeight="1" x14ac:dyDescent="0.2">
      <c r="A632" s="6">
        <v>621</v>
      </c>
      <c r="B632" s="6">
        <v>25600</v>
      </c>
      <c r="C632" s="6">
        <v>158669</v>
      </c>
      <c r="D632" s="9">
        <f>SUM(C632/B632)*100</f>
        <v>619.80078125</v>
      </c>
      <c r="E632" s="6" t="s">
        <v>19</v>
      </c>
      <c r="F632" s="6">
        <v>2144</v>
      </c>
      <c r="G632" s="10">
        <f>C632/F632</f>
        <v>74.006063432835816</v>
      </c>
      <c r="H632" s="6" t="s">
        <v>31</v>
      </c>
      <c r="I632" s="6" t="s">
        <v>32</v>
      </c>
    </row>
    <row r="633" spans="1:9" ht="25" customHeight="1" x14ac:dyDescent="0.2">
      <c r="A633" s="6">
        <v>614</v>
      </c>
      <c r="B633" s="6">
        <v>26500</v>
      </c>
      <c r="C633" s="6">
        <v>41205</v>
      </c>
      <c r="D633" s="9">
        <f>SUM(C633/B633)*100</f>
        <v>155.49056603773585</v>
      </c>
      <c r="E633" s="6" t="s">
        <v>19</v>
      </c>
      <c r="F633" s="6">
        <v>723</v>
      </c>
      <c r="G633" s="10">
        <f>C633/F633</f>
        <v>56.991701244813278</v>
      </c>
      <c r="H633" s="6" t="s">
        <v>31</v>
      </c>
      <c r="I633" s="6" t="s">
        <v>32</v>
      </c>
    </row>
    <row r="634" spans="1:9" ht="25" customHeight="1" x14ac:dyDescent="0.2">
      <c r="A634" s="6">
        <v>182</v>
      </c>
      <c r="B634" s="6">
        <v>27100</v>
      </c>
      <c r="C634" s="6">
        <v>195750</v>
      </c>
      <c r="D634" s="9">
        <f>SUM(C634/B634)*100</f>
        <v>722.32472324723244</v>
      </c>
      <c r="E634" s="6" t="s">
        <v>19</v>
      </c>
      <c r="F634" s="6">
        <v>3318</v>
      </c>
      <c r="G634" s="10">
        <f>C634/F634</f>
        <v>58.996383363471971</v>
      </c>
      <c r="H634" s="6" t="s">
        <v>43</v>
      </c>
      <c r="I634" s="6" t="s">
        <v>44</v>
      </c>
    </row>
    <row r="635" spans="1:9" ht="25" customHeight="1" x14ac:dyDescent="0.2">
      <c r="A635" s="6">
        <v>668</v>
      </c>
      <c r="B635" s="6">
        <v>27500</v>
      </c>
      <c r="C635" s="6">
        <v>5593</v>
      </c>
      <c r="D635" s="9">
        <f>SUM(C635/B635)*100</f>
        <v>20.33818181818182</v>
      </c>
      <c r="E635" s="6" t="s">
        <v>20</v>
      </c>
      <c r="F635" s="6">
        <v>76</v>
      </c>
      <c r="G635" s="10">
        <f>C635/F635</f>
        <v>73.59210526315789</v>
      </c>
      <c r="H635" s="6" t="s">
        <v>31</v>
      </c>
      <c r="I635" s="6" t="s">
        <v>32</v>
      </c>
    </row>
    <row r="636" spans="1:9" ht="25" customHeight="1" x14ac:dyDescent="0.2">
      <c r="A636" s="6">
        <v>14</v>
      </c>
      <c r="B636" s="6">
        <v>28200</v>
      </c>
      <c r="C636" s="6">
        <v>18829</v>
      </c>
      <c r="D636" s="9">
        <f>SUM(C636/B636)*100</f>
        <v>66.769503546099301</v>
      </c>
      <c r="E636" s="6" t="s">
        <v>20</v>
      </c>
      <c r="F636" s="6">
        <v>200</v>
      </c>
      <c r="G636" s="10">
        <f>C636/F636</f>
        <v>94.144999999999996</v>
      </c>
      <c r="H636" s="6" t="s">
        <v>31</v>
      </c>
      <c r="I636" s="6" t="s">
        <v>32</v>
      </c>
    </row>
    <row r="637" spans="1:9" ht="25" customHeight="1" x14ac:dyDescent="0.2">
      <c r="A637" s="6">
        <v>439</v>
      </c>
      <c r="B637" s="6">
        <v>28400</v>
      </c>
      <c r="C637" s="6">
        <v>100900</v>
      </c>
      <c r="D637" s="9">
        <f>SUM(C637/B637)*100</f>
        <v>355.28169014084506</v>
      </c>
      <c r="E637" s="6" t="s">
        <v>19</v>
      </c>
      <c r="F637" s="6">
        <v>2293</v>
      </c>
      <c r="G637" s="10">
        <f>C637/F637</f>
        <v>44.003488879197555</v>
      </c>
      <c r="H637" s="6" t="s">
        <v>31</v>
      </c>
      <c r="I637" s="6" t="s">
        <v>32</v>
      </c>
    </row>
    <row r="638" spans="1:9" ht="25" customHeight="1" x14ac:dyDescent="0.2">
      <c r="A638" s="6">
        <v>730</v>
      </c>
      <c r="B638" s="6">
        <v>28800</v>
      </c>
      <c r="C638" s="6">
        <v>118847</v>
      </c>
      <c r="D638" s="9">
        <f>SUM(C638/B638)*100</f>
        <v>412.6631944444444</v>
      </c>
      <c r="E638" s="6" t="s">
        <v>19</v>
      </c>
      <c r="F638" s="6">
        <v>1071</v>
      </c>
      <c r="G638" s="10">
        <f>C638/F638</f>
        <v>110.96825396825396</v>
      </c>
      <c r="H638" s="6" t="s">
        <v>37</v>
      </c>
      <c r="I638" s="6" t="s">
        <v>38</v>
      </c>
    </row>
    <row r="639" spans="1:9" ht="25" customHeight="1" x14ac:dyDescent="0.2">
      <c r="A639" s="6">
        <v>240</v>
      </c>
      <c r="B639" s="6">
        <v>29400</v>
      </c>
      <c r="C639" s="6">
        <v>123124</v>
      </c>
      <c r="D639" s="9">
        <f>SUM(C639/B639)*100</f>
        <v>418.78911564625849</v>
      </c>
      <c r="E639" s="6" t="s">
        <v>19</v>
      </c>
      <c r="F639" s="6">
        <v>1784</v>
      </c>
      <c r="G639" s="10">
        <f>C639/F639</f>
        <v>69.015695067264573</v>
      </c>
      <c r="H639" s="6" t="s">
        <v>31</v>
      </c>
      <c r="I639" s="6" t="s">
        <v>32</v>
      </c>
    </row>
    <row r="640" spans="1:9" ht="25" customHeight="1" x14ac:dyDescent="0.2">
      <c r="A640" s="6">
        <v>549</v>
      </c>
      <c r="B640" s="6">
        <v>29500</v>
      </c>
      <c r="C640" s="6">
        <v>83843</v>
      </c>
      <c r="D640" s="9">
        <f>SUM(C640/B640)*100</f>
        <v>284.21355932203392</v>
      </c>
      <c r="E640" s="6" t="s">
        <v>19</v>
      </c>
      <c r="F640" s="6">
        <v>762</v>
      </c>
      <c r="G640" s="10">
        <f>C640/F640</f>
        <v>110.03018372703411</v>
      </c>
      <c r="H640" s="6" t="s">
        <v>31</v>
      </c>
      <c r="I640" s="6" t="s">
        <v>32</v>
      </c>
    </row>
    <row r="641" spans="1:9" ht="25" customHeight="1" x14ac:dyDescent="0.2">
      <c r="A641" s="6">
        <v>405</v>
      </c>
      <c r="B641" s="6">
        <v>29600</v>
      </c>
      <c r="C641" s="6">
        <v>26527</v>
      </c>
      <c r="D641" s="9">
        <f>SUM(C641/B641)*100</f>
        <v>89.618243243243242</v>
      </c>
      <c r="E641" s="6" t="s">
        <v>20</v>
      </c>
      <c r="F641" s="6">
        <v>435</v>
      </c>
      <c r="G641" s="10">
        <f>C641/F641</f>
        <v>60.981609195402299</v>
      </c>
      <c r="H641" s="6" t="s">
        <v>31</v>
      </c>
      <c r="I641" s="6" t="s">
        <v>32</v>
      </c>
    </row>
    <row r="642" spans="1:9" ht="25" customHeight="1" x14ac:dyDescent="0.2">
      <c r="A642" s="6">
        <v>484</v>
      </c>
      <c r="B642" s="6">
        <v>29600</v>
      </c>
      <c r="C642" s="6">
        <v>77021</v>
      </c>
      <c r="D642" s="9">
        <f>SUM(C642/B642)*100</f>
        <v>260.20608108108109</v>
      </c>
      <c r="E642" s="6" t="s">
        <v>19</v>
      </c>
      <c r="F642" s="6">
        <v>1572</v>
      </c>
      <c r="G642" s="10">
        <f>C642/F642</f>
        <v>48.99554707379135</v>
      </c>
      <c r="H642" s="6" t="s">
        <v>33</v>
      </c>
      <c r="I642" s="6" t="s">
        <v>34</v>
      </c>
    </row>
    <row r="643" spans="1:9" ht="25" customHeight="1" x14ac:dyDescent="0.2">
      <c r="A643" s="6">
        <v>758</v>
      </c>
      <c r="B643" s="6">
        <v>29600</v>
      </c>
      <c r="C643" s="6">
        <v>167005</v>
      </c>
      <c r="D643" s="9">
        <f>SUM(C643/B643)*100</f>
        <v>564.20608108108115</v>
      </c>
      <c r="E643" s="6" t="s">
        <v>19</v>
      </c>
      <c r="F643" s="6">
        <v>1518</v>
      </c>
      <c r="G643" s="10">
        <f>C643/F643</f>
        <v>110.01646903820817</v>
      </c>
      <c r="H643" s="6" t="s">
        <v>37</v>
      </c>
      <c r="I643" s="6" t="s">
        <v>38</v>
      </c>
    </row>
    <row r="644" spans="1:9" ht="25" customHeight="1" x14ac:dyDescent="0.2">
      <c r="A644" s="6">
        <v>570</v>
      </c>
      <c r="B644" s="6">
        <v>31200</v>
      </c>
      <c r="C644" s="6">
        <v>95364</v>
      </c>
      <c r="D644" s="9">
        <f>SUM(C644/B644)*100</f>
        <v>305.65384615384613</v>
      </c>
      <c r="E644" s="6" t="s">
        <v>19</v>
      </c>
      <c r="F644" s="6">
        <v>2725</v>
      </c>
      <c r="G644" s="10">
        <f>C644/F644</f>
        <v>34.995963302752294</v>
      </c>
      <c r="H644" s="6" t="s">
        <v>31</v>
      </c>
      <c r="I644" s="6" t="s">
        <v>32</v>
      </c>
    </row>
    <row r="645" spans="1:9" ht="25" customHeight="1" x14ac:dyDescent="0.2">
      <c r="A645" s="6">
        <v>84</v>
      </c>
      <c r="B645" s="6">
        <v>31400</v>
      </c>
      <c r="C645" s="6">
        <v>41564</v>
      </c>
      <c r="D645" s="9">
        <f>SUM(C645/B645)*100</f>
        <v>132.36942675159236</v>
      </c>
      <c r="E645" s="6" t="s">
        <v>19</v>
      </c>
      <c r="F645" s="6">
        <v>374</v>
      </c>
      <c r="G645" s="10">
        <f>C645/F645</f>
        <v>111.1336898395722</v>
      </c>
      <c r="H645" s="6" t="s">
        <v>31</v>
      </c>
      <c r="I645" s="6" t="s">
        <v>32</v>
      </c>
    </row>
    <row r="646" spans="1:9" ht="25" customHeight="1" x14ac:dyDescent="0.2">
      <c r="A646" s="6">
        <v>307</v>
      </c>
      <c r="B646" s="6">
        <v>32900</v>
      </c>
      <c r="C646" s="6">
        <v>43473</v>
      </c>
      <c r="D646" s="9">
        <f>SUM(C646/B646)*100</f>
        <v>132.13677811550153</v>
      </c>
      <c r="E646" s="6" t="s">
        <v>19</v>
      </c>
      <c r="F646" s="6">
        <v>659</v>
      </c>
      <c r="G646" s="10">
        <f>C646/F646</f>
        <v>65.968133535660087</v>
      </c>
      <c r="H646" s="6" t="s">
        <v>43</v>
      </c>
      <c r="I646" s="6" t="s">
        <v>44</v>
      </c>
    </row>
    <row r="647" spans="1:9" ht="25" customHeight="1" x14ac:dyDescent="0.2">
      <c r="A647" s="6">
        <v>48</v>
      </c>
      <c r="B647" s="6">
        <v>33300</v>
      </c>
      <c r="C647" s="6">
        <v>128862</v>
      </c>
      <c r="D647" s="9">
        <f>SUM(C647/B647)*100</f>
        <v>386.97297297297297</v>
      </c>
      <c r="E647" s="6" t="s">
        <v>19</v>
      </c>
      <c r="F647" s="6">
        <v>2431</v>
      </c>
      <c r="G647" s="10">
        <f>C647/F647</f>
        <v>53.007815713698065</v>
      </c>
      <c r="H647" s="6" t="s">
        <v>31</v>
      </c>
      <c r="I647" s="6" t="s">
        <v>32</v>
      </c>
    </row>
    <row r="648" spans="1:9" ht="25" customHeight="1" x14ac:dyDescent="0.2">
      <c r="A648" s="6">
        <v>353</v>
      </c>
      <c r="B648" s="6">
        <v>33600</v>
      </c>
      <c r="C648" s="6">
        <v>137961</v>
      </c>
      <c r="D648" s="9">
        <f>SUM(C648/B648)*100</f>
        <v>410.59821428571428</v>
      </c>
      <c r="E648" s="6" t="s">
        <v>19</v>
      </c>
      <c r="F648" s="6">
        <v>1703</v>
      </c>
      <c r="G648" s="10">
        <f>C648/F648</f>
        <v>81.010569583088667</v>
      </c>
      <c r="H648" s="6" t="s">
        <v>31</v>
      </c>
      <c r="I648" s="6" t="s">
        <v>32</v>
      </c>
    </row>
    <row r="649" spans="1:9" ht="25" customHeight="1" x14ac:dyDescent="0.2">
      <c r="A649" s="6">
        <v>330</v>
      </c>
      <c r="B649" s="6">
        <v>33700</v>
      </c>
      <c r="C649" s="6">
        <v>62330</v>
      </c>
      <c r="D649" s="9">
        <f>SUM(C649/B649)*100</f>
        <v>184.95548961424333</v>
      </c>
      <c r="E649" s="6" t="s">
        <v>19</v>
      </c>
      <c r="F649" s="6">
        <v>1385</v>
      </c>
      <c r="G649" s="10">
        <f>C649/F649</f>
        <v>45.003610108303249</v>
      </c>
      <c r="H649" s="6" t="s">
        <v>33</v>
      </c>
      <c r="I649" s="6" t="s">
        <v>34</v>
      </c>
    </row>
    <row r="650" spans="1:9" ht="25" customHeight="1" x14ac:dyDescent="0.2">
      <c r="A650" s="6">
        <v>458</v>
      </c>
      <c r="B650" s="6">
        <v>33800</v>
      </c>
      <c r="C650" s="6">
        <v>118706</v>
      </c>
      <c r="D650" s="9">
        <f>SUM(C650/B650)*100</f>
        <v>351.20118343195264</v>
      </c>
      <c r="E650" s="6" t="s">
        <v>19</v>
      </c>
      <c r="F650" s="6">
        <v>2120</v>
      </c>
      <c r="G650" s="10">
        <f>C650/F650</f>
        <v>55.993396226415094</v>
      </c>
      <c r="H650" s="6" t="s">
        <v>31</v>
      </c>
      <c r="I650" s="6" t="s">
        <v>32</v>
      </c>
    </row>
    <row r="651" spans="1:9" ht="25" customHeight="1" x14ac:dyDescent="0.2">
      <c r="A651" s="6">
        <v>654</v>
      </c>
      <c r="B651" s="6">
        <v>35000</v>
      </c>
      <c r="C651" s="6">
        <v>177936</v>
      </c>
      <c r="D651" s="9">
        <f>SUM(C651/B651)*100</f>
        <v>508.38857142857148</v>
      </c>
      <c r="E651" s="6" t="s">
        <v>19</v>
      </c>
      <c r="F651" s="6">
        <v>3016</v>
      </c>
      <c r="G651" s="10">
        <f>C651/F651</f>
        <v>58.9973474801061</v>
      </c>
      <c r="H651" s="6" t="s">
        <v>31</v>
      </c>
      <c r="I651" s="6" t="s">
        <v>32</v>
      </c>
    </row>
    <row r="652" spans="1:9" ht="25" customHeight="1" x14ac:dyDescent="0.2">
      <c r="A652" s="6">
        <v>919</v>
      </c>
      <c r="B652" s="6">
        <v>35600</v>
      </c>
      <c r="C652" s="6">
        <v>20915</v>
      </c>
      <c r="D652" s="9">
        <f>SUM(C652/B652)*100</f>
        <v>58.75</v>
      </c>
      <c r="E652" s="6" t="s">
        <v>20</v>
      </c>
      <c r="F652" s="6">
        <v>225</v>
      </c>
      <c r="G652" s="10">
        <f>C652/F652</f>
        <v>92.955555555555549</v>
      </c>
      <c r="H652" s="6" t="s">
        <v>35</v>
      </c>
      <c r="I652" s="6" t="s">
        <v>36</v>
      </c>
    </row>
    <row r="653" spans="1:9" ht="25" customHeight="1" x14ac:dyDescent="0.2">
      <c r="A653" s="6">
        <v>156</v>
      </c>
      <c r="B653" s="6">
        <v>36400</v>
      </c>
      <c r="C653" s="6">
        <v>26914</v>
      </c>
      <c r="D653" s="9">
        <f>SUM(C653/B653)*100</f>
        <v>73.939560439560438</v>
      </c>
      <c r="E653" s="6" t="s">
        <v>21</v>
      </c>
      <c r="F653" s="6">
        <v>379</v>
      </c>
      <c r="G653" s="10">
        <f>C653/F653</f>
        <v>71.013192612137203</v>
      </c>
      <c r="H653" s="6" t="s">
        <v>35</v>
      </c>
      <c r="I653" s="6" t="s">
        <v>36</v>
      </c>
    </row>
    <row r="654" spans="1:9" ht="25" customHeight="1" x14ac:dyDescent="0.2">
      <c r="A654" s="6">
        <v>340</v>
      </c>
      <c r="B654" s="6">
        <v>37100</v>
      </c>
      <c r="C654" s="6">
        <v>34964</v>
      </c>
      <c r="D654" s="9">
        <f>SUM(C654/B654)*100</f>
        <v>94.242587601078171</v>
      </c>
      <c r="E654" s="6" t="s">
        <v>20</v>
      </c>
      <c r="F654" s="6">
        <v>393</v>
      </c>
      <c r="G654" s="10">
        <f>C654/F654</f>
        <v>88.966921119592882</v>
      </c>
      <c r="H654" s="6" t="s">
        <v>31</v>
      </c>
      <c r="I654" s="6" t="s">
        <v>32</v>
      </c>
    </row>
    <row r="655" spans="1:9" ht="25" customHeight="1" x14ac:dyDescent="0.2">
      <c r="A655" s="6">
        <v>735</v>
      </c>
      <c r="B655" s="6">
        <v>37100</v>
      </c>
      <c r="C655" s="6">
        <v>131404</v>
      </c>
      <c r="D655" s="9">
        <f>SUM(C655/B655)*100</f>
        <v>354.18867924528303</v>
      </c>
      <c r="E655" s="6" t="s">
        <v>19</v>
      </c>
      <c r="F655" s="6">
        <v>1991</v>
      </c>
      <c r="G655" s="10">
        <f>C655/F655</f>
        <v>65.998995479658461</v>
      </c>
      <c r="H655" s="6" t="s">
        <v>31</v>
      </c>
      <c r="I655" s="6" t="s">
        <v>32</v>
      </c>
    </row>
    <row r="656" spans="1:9" ht="25" customHeight="1" x14ac:dyDescent="0.2">
      <c r="A656" s="6">
        <v>908</v>
      </c>
      <c r="B656" s="6">
        <v>38200</v>
      </c>
      <c r="C656" s="6">
        <v>121950</v>
      </c>
      <c r="D656" s="9">
        <f>SUM(C656/B656)*100</f>
        <v>319.24083769633506</v>
      </c>
      <c r="E656" s="6" t="s">
        <v>19</v>
      </c>
      <c r="F656" s="6">
        <v>3934</v>
      </c>
      <c r="G656" s="10">
        <f>C656/F656</f>
        <v>30.99898322318251</v>
      </c>
      <c r="H656" s="6" t="s">
        <v>31</v>
      </c>
      <c r="I656" s="6" t="s">
        <v>32</v>
      </c>
    </row>
    <row r="657" spans="1:9" ht="25" customHeight="1" x14ac:dyDescent="0.2">
      <c r="A657" s="6">
        <v>714</v>
      </c>
      <c r="B657" s="6">
        <v>38500</v>
      </c>
      <c r="C657" s="6">
        <v>182036</v>
      </c>
      <c r="D657" s="9">
        <f>SUM(C657/B657)*100</f>
        <v>472.82077922077923</v>
      </c>
      <c r="E657" s="6" t="s">
        <v>19</v>
      </c>
      <c r="F657" s="6">
        <v>1785</v>
      </c>
      <c r="G657" s="10">
        <f>C657/F657</f>
        <v>101.98095238095237</v>
      </c>
      <c r="H657" s="6" t="s">
        <v>31</v>
      </c>
      <c r="I657" s="6" t="s">
        <v>32</v>
      </c>
    </row>
    <row r="658" spans="1:9" ht="25" customHeight="1" x14ac:dyDescent="0.2">
      <c r="A658" s="6">
        <v>177</v>
      </c>
      <c r="B658" s="6">
        <v>38800</v>
      </c>
      <c r="C658" s="6">
        <v>161593</v>
      </c>
      <c r="D658" s="9">
        <f>SUM(C658/B658)*100</f>
        <v>416.47680412371136</v>
      </c>
      <c r="E658" s="6" t="s">
        <v>19</v>
      </c>
      <c r="F658" s="6">
        <v>2739</v>
      </c>
      <c r="G658" s="10">
        <f>C658/F658</f>
        <v>58.997079225994888</v>
      </c>
      <c r="H658" s="6" t="s">
        <v>31</v>
      </c>
      <c r="I658" s="6" t="s">
        <v>32</v>
      </c>
    </row>
    <row r="659" spans="1:9" ht="25" customHeight="1" x14ac:dyDescent="0.2">
      <c r="A659" s="6">
        <v>385</v>
      </c>
      <c r="B659" s="6">
        <v>38900</v>
      </c>
      <c r="C659" s="6">
        <v>56859</v>
      </c>
      <c r="D659" s="9">
        <f>SUM(C659/B659)*100</f>
        <v>146.16709511568124</v>
      </c>
      <c r="E659" s="6" t="s">
        <v>19</v>
      </c>
      <c r="F659" s="6">
        <v>1137</v>
      </c>
      <c r="G659" s="10">
        <f>C659/F659</f>
        <v>50.007915567282325</v>
      </c>
      <c r="H659" s="6" t="s">
        <v>31</v>
      </c>
      <c r="I659" s="6" t="s">
        <v>32</v>
      </c>
    </row>
    <row r="660" spans="1:9" ht="25" customHeight="1" x14ac:dyDescent="0.2">
      <c r="A660" s="6">
        <v>406</v>
      </c>
      <c r="B660" s="6">
        <v>39300</v>
      </c>
      <c r="C660" s="6">
        <v>71583</v>
      </c>
      <c r="D660" s="9">
        <f>SUM(C660/B660)*100</f>
        <v>182.14503816793894</v>
      </c>
      <c r="E660" s="6" t="s">
        <v>19</v>
      </c>
      <c r="F660" s="6">
        <v>645</v>
      </c>
      <c r="G660" s="10">
        <f>C660/F660</f>
        <v>110.98139534883721</v>
      </c>
      <c r="H660" s="6" t="s">
        <v>31</v>
      </c>
      <c r="I660" s="6" t="s">
        <v>32</v>
      </c>
    </row>
    <row r="661" spans="1:9" ht="25" customHeight="1" x14ac:dyDescent="0.2">
      <c r="A661" s="6">
        <v>924</v>
      </c>
      <c r="B661" s="6">
        <v>39400</v>
      </c>
      <c r="C661" s="6">
        <v>192292</v>
      </c>
      <c r="D661" s="9">
        <f>SUM(C661/B661)*100</f>
        <v>488.05076142131981</v>
      </c>
      <c r="E661" s="6" t="s">
        <v>19</v>
      </c>
      <c r="F661" s="6">
        <v>2289</v>
      </c>
      <c r="G661" s="10">
        <f>C661/F661</f>
        <v>84.006989951944078</v>
      </c>
      <c r="H661" s="6" t="s">
        <v>39</v>
      </c>
      <c r="I661" s="6" t="s">
        <v>40</v>
      </c>
    </row>
    <row r="662" spans="1:9" ht="25" customHeight="1" x14ac:dyDescent="0.2">
      <c r="A662" s="6">
        <v>236</v>
      </c>
      <c r="B662" s="6">
        <v>39500</v>
      </c>
      <c r="C662" s="6">
        <v>4323</v>
      </c>
      <c r="D662" s="9">
        <f>SUM(C662/B662)*100</f>
        <v>10.944303797468354</v>
      </c>
      <c r="E662" s="6" t="s">
        <v>20</v>
      </c>
      <c r="F662" s="6">
        <v>57</v>
      </c>
      <c r="G662" s="10">
        <f>C662/F662</f>
        <v>75.84210526315789</v>
      </c>
      <c r="H662" s="6" t="s">
        <v>35</v>
      </c>
      <c r="I662" s="6" t="s">
        <v>36</v>
      </c>
    </row>
    <row r="663" spans="1:9" ht="25" customHeight="1" x14ac:dyDescent="0.2">
      <c r="A663" s="6">
        <v>874</v>
      </c>
      <c r="B663" s="6">
        <v>40200</v>
      </c>
      <c r="C663" s="6">
        <v>139468</v>
      </c>
      <c r="D663" s="9">
        <f>SUM(C663/B663)*100</f>
        <v>346.93532338308455</v>
      </c>
      <c r="E663" s="6" t="s">
        <v>19</v>
      </c>
      <c r="F663" s="6">
        <v>4358</v>
      </c>
      <c r="G663" s="10">
        <f>C663/F663</f>
        <v>32.002753556677376</v>
      </c>
      <c r="H663" s="6" t="s">
        <v>31</v>
      </c>
      <c r="I663" s="6" t="s">
        <v>32</v>
      </c>
    </row>
    <row r="664" spans="1:9" ht="25" customHeight="1" x14ac:dyDescent="0.2">
      <c r="A664" s="6">
        <v>903</v>
      </c>
      <c r="B664" s="6">
        <v>41000</v>
      </c>
      <c r="C664" s="6">
        <v>709</v>
      </c>
      <c r="D664" s="9">
        <f>SUM(C664/B664)*100</f>
        <v>1.729268292682927</v>
      </c>
      <c r="E664" s="6" t="s">
        <v>22</v>
      </c>
      <c r="F664" s="6">
        <v>14</v>
      </c>
      <c r="G664" s="10">
        <f>C664/F664</f>
        <v>50.642857142857146</v>
      </c>
      <c r="H664" s="6" t="s">
        <v>31</v>
      </c>
      <c r="I664" s="6" t="s">
        <v>32</v>
      </c>
    </row>
    <row r="665" spans="1:9" ht="25" customHeight="1" x14ac:dyDescent="0.2">
      <c r="A665" s="6">
        <v>152</v>
      </c>
      <c r="B665" s="6">
        <v>41500</v>
      </c>
      <c r="C665" s="6">
        <v>175573</v>
      </c>
      <c r="D665" s="9">
        <f>SUM(C665/B665)*100</f>
        <v>423.06746987951806</v>
      </c>
      <c r="E665" s="6" t="s">
        <v>19</v>
      </c>
      <c r="F665" s="6">
        <v>3376</v>
      </c>
      <c r="G665" s="10">
        <f>C665/F665</f>
        <v>52.006220379146917</v>
      </c>
      <c r="H665" s="6" t="s">
        <v>31</v>
      </c>
      <c r="I665" s="6" t="s">
        <v>32</v>
      </c>
    </row>
    <row r="666" spans="1:9" ht="25" customHeight="1" x14ac:dyDescent="0.2">
      <c r="A666" s="6">
        <v>219</v>
      </c>
      <c r="B666" s="6">
        <v>41700</v>
      </c>
      <c r="C666" s="6">
        <v>138497</v>
      </c>
      <c r="D666" s="9">
        <f>SUM(C666/B666)*100</f>
        <v>332.12709832134288</v>
      </c>
      <c r="E666" s="6" t="s">
        <v>19</v>
      </c>
      <c r="F666" s="6">
        <v>1539</v>
      </c>
      <c r="G666" s="10">
        <f>C666/F666</f>
        <v>89.991552956465242</v>
      </c>
      <c r="H666" s="6" t="s">
        <v>31</v>
      </c>
      <c r="I666" s="6" t="s">
        <v>32</v>
      </c>
    </row>
    <row r="667" spans="1:9" ht="25" customHeight="1" x14ac:dyDescent="0.2">
      <c r="A667" s="6">
        <v>698</v>
      </c>
      <c r="B667" s="6">
        <v>42100</v>
      </c>
      <c r="C667" s="6">
        <v>188057</v>
      </c>
      <c r="D667" s="9">
        <f>SUM(C667/B667)*100</f>
        <v>446.69121140142522</v>
      </c>
      <c r="E667" s="6" t="s">
        <v>19</v>
      </c>
      <c r="F667" s="6">
        <v>2893</v>
      </c>
      <c r="G667" s="10">
        <f>C667/F667</f>
        <v>65.004147943311438</v>
      </c>
      <c r="H667" s="6" t="s">
        <v>37</v>
      </c>
      <c r="I667" s="6" t="s">
        <v>38</v>
      </c>
    </row>
    <row r="668" spans="1:9" ht="25" customHeight="1" x14ac:dyDescent="0.2">
      <c r="A668" s="6">
        <v>873</v>
      </c>
      <c r="B668" s="6">
        <v>42100</v>
      </c>
      <c r="C668" s="6">
        <v>79268</v>
      </c>
      <c r="D668" s="9">
        <f>SUM(C668/B668)*100</f>
        <v>188.28503562945369</v>
      </c>
      <c r="E668" s="6" t="s">
        <v>19</v>
      </c>
      <c r="F668" s="6">
        <v>1887</v>
      </c>
      <c r="G668" s="10">
        <f>C668/F668</f>
        <v>42.007419183889773</v>
      </c>
      <c r="H668" s="6" t="s">
        <v>31</v>
      </c>
      <c r="I668" s="6" t="s">
        <v>32</v>
      </c>
    </row>
    <row r="669" spans="1:9" ht="25" customHeight="1" x14ac:dyDescent="0.2">
      <c r="A669" s="6">
        <v>192</v>
      </c>
      <c r="B669" s="6">
        <v>42600</v>
      </c>
      <c r="C669" s="6">
        <v>8517</v>
      </c>
      <c r="D669" s="9">
        <f>SUM(C669/B669)*100</f>
        <v>19.992957746478872</v>
      </c>
      <c r="E669" s="6" t="s">
        <v>20</v>
      </c>
      <c r="F669" s="6">
        <v>243</v>
      </c>
      <c r="G669" s="10">
        <f>C669/F669</f>
        <v>35.049382716049379</v>
      </c>
      <c r="H669" s="6" t="s">
        <v>31</v>
      </c>
      <c r="I669" s="6" t="s">
        <v>32</v>
      </c>
    </row>
    <row r="670" spans="1:9" ht="25" customHeight="1" x14ac:dyDescent="0.2">
      <c r="A670" s="6">
        <v>954</v>
      </c>
      <c r="B670" s="6">
        <v>42600</v>
      </c>
      <c r="C670" s="6">
        <v>156384</v>
      </c>
      <c r="D670" s="9">
        <f>SUM(C670/B670)*100</f>
        <v>367.0985915492958</v>
      </c>
      <c r="E670" s="6" t="s">
        <v>19</v>
      </c>
      <c r="F670" s="6">
        <v>1548</v>
      </c>
      <c r="G670" s="10">
        <f>C670/F670</f>
        <v>101.02325581395348</v>
      </c>
      <c r="H670" s="6" t="s">
        <v>35</v>
      </c>
      <c r="I670" s="6" t="s">
        <v>36</v>
      </c>
    </row>
    <row r="671" spans="1:9" ht="25" customHeight="1" x14ac:dyDescent="0.2">
      <c r="A671" s="6">
        <v>972</v>
      </c>
      <c r="B671" s="6">
        <v>42700</v>
      </c>
      <c r="C671" s="6">
        <v>97524</v>
      </c>
      <c r="D671" s="9">
        <f>SUM(C671/B671)*100</f>
        <v>228.3934426229508</v>
      </c>
      <c r="E671" s="6" t="s">
        <v>19</v>
      </c>
      <c r="F671" s="6">
        <v>1681</v>
      </c>
      <c r="G671" s="10">
        <f>C671/F671</f>
        <v>58.015466983938133</v>
      </c>
      <c r="H671" s="6" t="s">
        <v>31</v>
      </c>
      <c r="I671" s="6" t="s">
        <v>32</v>
      </c>
    </row>
    <row r="672" spans="1:9" ht="25" customHeight="1" x14ac:dyDescent="0.2">
      <c r="A672" s="6">
        <v>610</v>
      </c>
      <c r="B672" s="6">
        <v>42800</v>
      </c>
      <c r="C672" s="6">
        <v>179356</v>
      </c>
      <c r="D672" s="9">
        <f>SUM(C672/B672)*100</f>
        <v>419.0560747663551</v>
      </c>
      <c r="E672" s="6" t="s">
        <v>19</v>
      </c>
      <c r="F672" s="6">
        <v>6406</v>
      </c>
      <c r="G672" s="10">
        <f>C672/F672</f>
        <v>27.998126756166094</v>
      </c>
      <c r="H672" s="6" t="s">
        <v>31</v>
      </c>
      <c r="I672" s="6" t="s">
        <v>32</v>
      </c>
    </row>
    <row r="673" spans="1:9" ht="25" customHeight="1" x14ac:dyDescent="0.2">
      <c r="A673" s="6">
        <v>941</v>
      </c>
      <c r="B673" s="6">
        <v>43000</v>
      </c>
      <c r="C673" s="6">
        <v>5615</v>
      </c>
      <c r="D673" s="9">
        <f>SUM(C673/B673)*100</f>
        <v>13.05813953488372</v>
      </c>
      <c r="E673" s="6" t="s">
        <v>20</v>
      </c>
      <c r="F673" s="6">
        <v>78</v>
      </c>
      <c r="G673" s="10">
        <f>C673/F673</f>
        <v>71.987179487179489</v>
      </c>
      <c r="H673" s="6" t="s">
        <v>31</v>
      </c>
      <c r="I673" s="6" t="s">
        <v>32</v>
      </c>
    </row>
    <row r="674" spans="1:9" ht="25" customHeight="1" x14ac:dyDescent="0.2">
      <c r="A674" s="6">
        <v>832</v>
      </c>
      <c r="B674" s="6">
        <v>43200</v>
      </c>
      <c r="C674" s="6">
        <v>136156</v>
      </c>
      <c r="D674" s="9">
        <f>SUM(C674/B674)*100</f>
        <v>315.17592592592592</v>
      </c>
      <c r="E674" s="6" t="s">
        <v>19</v>
      </c>
      <c r="F674" s="6">
        <v>1297</v>
      </c>
      <c r="G674" s="10">
        <f>C674/F674</f>
        <v>104.97764070932922</v>
      </c>
      <c r="H674" s="6" t="s">
        <v>43</v>
      </c>
      <c r="I674" s="6" t="s">
        <v>44</v>
      </c>
    </row>
    <row r="675" spans="1:9" ht="25" customHeight="1" x14ac:dyDescent="0.2">
      <c r="A675" s="6">
        <v>580</v>
      </c>
      <c r="B675" s="6">
        <v>43800</v>
      </c>
      <c r="C675" s="6">
        <v>149578</v>
      </c>
      <c r="D675" s="9">
        <f>SUM(C675/B675)*100</f>
        <v>341.5022831050228</v>
      </c>
      <c r="E675" s="6" t="s">
        <v>19</v>
      </c>
      <c r="F675" s="6">
        <v>3116</v>
      </c>
      <c r="G675" s="10">
        <f>C675/F675</f>
        <v>48.003209242618745</v>
      </c>
      <c r="H675" s="6" t="s">
        <v>31</v>
      </c>
      <c r="I675" s="6" t="s">
        <v>32</v>
      </c>
    </row>
    <row r="676" spans="1:9" ht="25" customHeight="1" x14ac:dyDescent="0.2">
      <c r="A676" s="6">
        <v>766</v>
      </c>
      <c r="B676" s="6">
        <v>43800</v>
      </c>
      <c r="C676" s="6">
        <v>13653</v>
      </c>
      <c r="D676" s="9">
        <f>SUM(C676/B676)*100</f>
        <v>31.171232876712331</v>
      </c>
      <c r="E676" s="6" t="s">
        <v>20</v>
      </c>
      <c r="F676" s="6">
        <v>248</v>
      </c>
      <c r="G676" s="10">
        <f>C676/F676</f>
        <v>55.052419354838712</v>
      </c>
      <c r="H676" s="6" t="s">
        <v>35</v>
      </c>
      <c r="I676" s="6" t="s">
        <v>36</v>
      </c>
    </row>
    <row r="677" spans="1:9" ht="25" customHeight="1" x14ac:dyDescent="0.2">
      <c r="A677" s="6">
        <v>179</v>
      </c>
      <c r="B677" s="6">
        <v>44500</v>
      </c>
      <c r="C677" s="6">
        <v>159185</v>
      </c>
      <c r="D677" s="9">
        <f>SUM(C677/B677)*100</f>
        <v>357.71910112359546</v>
      </c>
      <c r="E677" s="6" t="s">
        <v>19</v>
      </c>
      <c r="F677" s="6">
        <v>3537</v>
      </c>
      <c r="G677" s="10">
        <f>C677/F677</f>
        <v>45.005654509471306</v>
      </c>
      <c r="H677" s="6" t="s">
        <v>37</v>
      </c>
      <c r="I677" s="6" t="s">
        <v>38</v>
      </c>
    </row>
    <row r="678" spans="1:9" ht="25" customHeight="1" x14ac:dyDescent="0.2">
      <c r="A678" s="6">
        <v>121</v>
      </c>
      <c r="B678" s="6">
        <v>45300</v>
      </c>
      <c r="C678" s="6">
        <v>99361</v>
      </c>
      <c r="D678" s="9">
        <f>SUM(C678/B678)*100</f>
        <v>219.33995584988963</v>
      </c>
      <c r="E678" s="6" t="s">
        <v>19</v>
      </c>
      <c r="F678" s="6">
        <v>903</v>
      </c>
      <c r="G678" s="10">
        <f>C678/F678</f>
        <v>110.0343300110742</v>
      </c>
      <c r="H678" s="6" t="s">
        <v>31</v>
      </c>
      <c r="I678" s="6" t="s">
        <v>32</v>
      </c>
    </row>
    <row r="679" spans="1:9" ht="25" customHeight="1" x14ac:dyDescent="0.2">
      <c r="A679" s="6">
        <v>264</v>
      </c>
      <c r="B679" s="6">
        <v>45600</v>
      </c>
      <c r="C679" s="6">
        <v>165375</v>
      </c>
      <c r="D679" s="9">
        <f>SUM(C679/B679)*100</f>
        <v>362.66447368421052</v>
      </c>
      <c r="E679" s="6" t="s">
        <v>19</v>
      </c>
      <c r="F679" s="6">
        <v>5512</v>
      </c>
      <c r="G679" s="10">
        <f>C679/F679</f>
        <v>30.002721335268504</v>
      </c>
      <c r="H679" s="6" t="s">
        <v>31</v>
      </c>
      <c r="I679" s="6" t="s">
        <v>32</v>
      </c>
    </row>
    <row r="680" spans="1:9" ht="25" customHeight="1" x14ac:dyDescent="0.2">
      <c r="A680" s="6">
        <v>29</v>
      </c>
      <c r="B680" s="6">
        <v>45900</v>
      </c>
      <c r="C680" s="6">
        <v>150965</v>
      </c>
      <c r="D680" s="9">
        <f>SUM(C680/B680)*100</f>
        <v>328.89978213507629</v>
      </c>
      <c r="E680" s="6" t="s">
        <v>19</v>
      </c>
      <c r="F680" s="6">
        <v>1606</v>
      </c>
      <c r="G680" s="10">
        <f>C680/F680</f>
        <v>94.000622665006233</v>
      </c>
      <c r="H680" s="6" t="s">
        <v>41</v>
      </c>
      <c r="I680" s="6" t="s">
        <v>42</v>
      </c>
    </row>
    <row r="681" spans="1:9" ht="25" customHeight="1" x14ac:dyDescent="0.2">
      <c r="A681" s="6">
        <v>396</v>
      </c>
      <c r="B681" s="6">
        <v>46100</v>
      </c>
      <c r="C681" s="6">
        <v>77012</v>
      </c>
      <c r="D681" s="9">
        <f>SUM(C681/B681)*100</f>
        <v>167.05422993492408</v>
      </c>
      <c r="E681" s="6" t="s">
        <v>19</v>
      </c>
      <c r="F681" s="6">
        <v>1604</v>
      </c>
      <c r="G681" s="10">
        <f>C681/F681</f>
        <v>48.012468827930178</v>
      </c>
      <c r="H681" s="6" t="s">
        <v>35</v>
      </c>
      <c r="I681" s="6" t="s">
        <v>36</v>
      </c>
    </row>
    <row r="682" spans="1:9" ht="25" customHeight="1" x14ac:dyDescent="0.2">
      <c r="A682" s="6">
        <v>224</v>
      </c>
      <c r="B682" s="6">
        <v>46300</v>
      </c>
      <c r="C682" s="6">
        <v>186885</v>
      </c>
      <c r="D682" s="9">
        <f>SUM(C682/B682)*100</f>
        <v>403.63930885529157</v>
      </c>
      <c r="E682" s="6" t="s">
        <v>19</v>
      </c>
      <c r="F682" s="6">
        <v>3594</v>
      </c>
      <c r="G682" s="10">
        <f>C682/F682</f>
        <v>51.999165275459099</v>
      </c>
      <c r="H682" s="6" t="s">
        <v>31</v>
      </c>
      <c r="I682" s="6" t="s">
        <v>32</v>
      </c>
    </row>
    <row r="683" spans="1:9" ht="25" customHeight="1" x14ac:dyDescent="0.2">
      <c r="A683" s="6">
        <v>342</v>
      </c>
      <c r="B683" s="6">
        <v>47900</v>
      </c>
      <c r="C683" s="6">
        <v>31864</v>
      </c>
      <c r="D683" s="9">
        <f>SUM(C683/B683)*100</f>
        <v>66.521920668058456</v>
      </c>
      <c r="E683" s="6" t="s">
        <v>20</v>
      </c>
      <c r="F683" s="6">
        <v>328</v>
      </c>
      <c r="G683" s="10">
        <f>C683/F683</f>
        <v>97.146341463414629</v>
      </c>
      <c r="H683" s="6" t="s">
        <v>31</v>
      </c>
      <c r="I683" s="6" t="s">
        <v>32</v>
      </c>
    </row>
    <row r="684" spans="1:9" ht="25" customHeight="1" x14ac:dyDescent="0.2">
      <c r="A684" s="6">
        <v>760</v>
      </c>
      <c r="B684" s="6">
        <v>48300</v>
      </c>
      <c r="C684" s="6">
        <v>16592</v>
      </c>
      <c r="D684" s="9">
        <f>SUM(C684/B684)*100</f>
        <v>34.351966873706004</v>
      </c>
      <c r="E684" s="6" t="s">
        <v>20</v>
      </c>
      <c r="F684" s="6">
        <v>210</v>
      </c>
      <c r="G684" s="10">
        <f>C684/F684</f>
        <v>79.009523809523813</v>
      </c>
      <c r="H684" s="6" t="s">
        <v>39</v>
      </c>
      <c r="I684" s="6" t="s">
        <v>40</v>
      </c>
    </row>
    <row r="685" spans="1:9" ht="25" customHeight="1" x14ac:dyDescent="0.2">
      <c r="A685" s="6">
        <v>722</v>
      </c>
      <c r="B685" s="6">
        <v>48500</v>
      </c>
      <c r="C685" s="6">
        <v>75906</v>
      </c>
      <c r="D685" s="9">
        <f>SUM(C685/B685)*100</f>
        <v>156.50721649484535</v>
      </c>
      <c r="E685" s="6" t="s">
        <v>19</v>
      </c>
      <c r="F685" s="6">
        <v>3036</v>
      </c>
      <c r="G685" s="10">
        <f>C685/F685</f>
        <v>25.00197628458498</v>
      </c>
      <c r="H685" s="6" t="s">
        <v>31</v>
      </c>
      <c r="I685" s="6" t="s">
        <v>32</v>
      </c>
    </row>
    <row r="686" spans="1:9" ht="25" customHeight="1" x14ac:dyDescent="0.2">
      <c r="A686" s="6">
        <v>669</v>
      </c>
      <c r="B686" s="6">
        <v>48800</v>
      </c>
      <c r="C686" s="6">
        <v>175020</v>
      </c>
      <c r="D686" s="9">
        <f>SUM(C686/B686)*100</f>
        <v>358.64754098360658</v>
      </c>
      <c r="E686" s="6" t="s">
        <v>19</v>
      </c>
      <c r="F686" s="6">
        <v>1621</v>
      </c>
      <c r="G686" s="10">
        <f>C686/F686</f>
        <v>107.97038864898211</v>
      </c>
      <c r="H686" s="6" t="s">
        <v>39</v>
      </c>
      <c r="I686" s="6" t="s">
        <v>40</v>
      </c>
    </row>
    <row r="687" spans="1:9" ht="25" customHeight="1" x14ac:dyDescent="0.2">
      <c r="A687" s="6">
        <v>404</v>
      </c>
      <c r="B687" s="6">
        <v>48900</v>
      </c>
      <c r="C687" s="6">
        <v>154321</v>
      </c>
      <c r="D687" s="9">
        <f>SUM(C687/B687)*100</f>
        <v>315.58486707566465</v>
      </c>
      <c r="E687" s="6" t="s">
        <v>19</v>
      </c>
      <c r="F687" s="6">
        <v>2237</v>
      </c>
      <c r="G687" s="10">
        <f>C687/F687</f>
        <v>68.985695127402778</v>
      </c>
      <c r="H687" s="6" t="s">
        <v>31</v>
      </c>
      <c r="I687" s="6" t="s">
        <v>32</v>
      </c>
    </row>
    <row r="688" spans="1:9" ht="25" customHeight="1" x14ac:dyDescent="0.2">
      <c r="A688" s="6">
        <v>377</v>
      </c>
      <c r="B688" s="6">
        <v>49700</v>
      </c>
      <c r="C688" s="6">
        <v>5098</v>
      </c>
      <c r="D688" s="9">
        <f>SUM(C688/B688)*100</f>
        <v>10.257545271629779</v>
      </c>
      <c r="E688" s="6" t="s">
        <v>20</v>
      </c>
      <c r="F688" s="6">
        <v>127</v>
      </c>
      <c r="G688" s="10">
        <f>C688/F688</f>
        <v>40.14173228346457</v>
      </c>
      <c r="H688" s="6" t="s">
        <v>31</v>
      </c>
      <c r="I688" s="6" t="s">
        <v>32</v>
      </c>
    </row>
    <row r="689" spans="1:9" ht="25" customHeight="1" x14ac:dyDescent="0.2">
      <c r="A689" s="6">
        <v>33</v>
      </c>
      <c r="B689" s="6">
        <v>50200</v>
      </c>
      <c r="C689" s="6">
        <v>189666</v>
      </c>
      <c r="D689" s="9">
        <f>SUM(C689/B689)*100</f>
        <v>377.82071713147411</v>
      </c>
      <c r="E689" s="6" t="s">
        <v>19</v>
      </c>
      <c r="F689" s="6">
        <v>5419</v>
      </c>
      <c r="G689" s="10">
        <f>C689/F689</f>
        <v>35.000184535892231</v>
      </c>
      <c r="H689" s="6" t="s">
        <v>31</v>
      </c>
      <c r="I689" s="6" t="s">
        <v>32</v>
      </c>
    </row>
    <row r="690" spans="1:9" ht="25" customHeight="1" x14ac:dyDescent="0.2">
      <c r="A690" s="6">
        <v>522</v>
      </c>
      <c r="B690" s="6">
        <v>50500</v>
      </c>
      <c r="C690" s="6">
        <v>16389</v>
      </c>
      <c r="D690" s="9">
        <f>SUM(C690/B690)*100</f>
        <v>32.453465346534657</v>
      </c>
      <c r="E690" s="6" t="s">
        <v>20</v>
      </c>
      <c r="F690" s="6">
        <v>191</v>
      </c>
      <c r="G690" s="10">
        <f>C690/F690</f>
        <v>85.806282722513089</v>
      </c>
      <c r="H690" s="6" t="s">
        <v>31</v>
      </c>
      <c r="I690" s="6" t="s">
        <v>32</v>
      </c>
    </row>
    <row r="691" spans="1:9" ht="25" customHeight="1" x14ac:dyDescent="0.2">
      <c r="A691" s="6">
        <v>272</v>
      </c>
      <c r="B691" s="6">
        <v>51100</v>
      </c>
      <c r="C691" s="6">
        <v>155349</v>
      </c>
      <c r="D691" s="9">
        <f>SUM(C691/B691)*100</f>
        <v>304.0097847358121</v>
      </c>
      <c r="E691" s="6" t="s">
        <v>19</v>
      </c>
      <c r="F691" s="6">
        <v>1894</v>
      </c>
      <c r="G691" s="10">
        <f>C691/F691</f>
        <v>82.021647307286173</v>
      </c>
      <c r="H691" s="6" t="s">
        <v>31</v>
      </c>
      <c r="I691" s="6" t="s">
        <v>32</v>
      </c>
    </row>
    <row r="692" spans="1:9" ht="25" customHeight="1" x14ac:dyDescent="0.2">
      <c r="A692" s="6">
        <v>817</v>
      </c>
      <c r="B692" s="6">
        <v>51300</v>
      </c>
      <c r="C692" s="6">
        <v>189192</v>
      </c>
      <c r="D692" s="9">
        <f>SUM(C692/B692)*100</f>
        <v>368.79532163742692</v>
      </c>
      <c r="E692" s="6" t="s">
        <v>19</v>
      </c>
      <c r="F692" s="6">
        <v>2489</v>
      </c>
      <c r="G692" s="10">
        <f>C692/F692</f>
        <v>76.011249497790274</v>
      </c>
      <c r="H692" s="6" t="s">
        <v>39</v>
      </c>
      <c r="I692" s="6" t="s">
        <v>40</v>
      </c>
    </row>
    <row r="693" spans="1:9" ht="25" customHeight="1" x14ac:dyDescent="0.2">
      <c r="A693" s="6">
        <v>922</v>
      </c>
      <c r="B693" s="6">
        <v>51400</v>
      </c>
      <c r="C693" s="6">
        <v>90440</v>
      </c>
      <c r="D693" s="9">
        <f>SUM(C693/B693)*100</f>
        <v>175.95330739299609</v>
      </c>
      <c r="E693" s="6" t="s">
        <v>19</v>
      </c>
      <c r="F693" s="6">
        <v>2261</v>
      </c>
      <c r="G693" s="10">
        <f>C693/F693</f>
        <v>40</v>
      </c>
      <c r="H693" s="6" t="s">
        <v>31</v>
      </c>
      <c r="I693" s="6" t="s">
        <v>32</v>
      </c>
    </row>
    <row r="694" spans="1:9" ht="25" customHeight="1" x14ac:dyDescent="0.2">
      <c r="A694" s="6">
        <v>701</v>
      </c>
      <c r="B694" s="6">
        <v>52000</v>
      </c>
      <c r="C694" s="6">
        <v>91014</v>
      </c>
      <c r="D694" s="9">
        <f>SUM(C694/B694)*100</f>
        <v>175.02692307692308</v>
      </c>
      <c r="E694" s="6" t="s">
        <v>19</v>
      </c>
      <c r="F694" s="6">
        <v>820</v>
      </c>
      <c r="G694" s="10">
        <f>C694/F694</f>
        <v>110.99268292682927</v>
      </c>
      <c r="H694" s="6" t="s">
        <v>31</v>
      </c>
      <c r="I694" s="6" t="s">
        <v>32</v>
      </c>
    </row>
    <row r="695" spans="1:9" ht="25" customHeight="1" x14ac:dyDescent="0.2">
      <c r="A695" s="6">
        <v>658</v>
      </c>
      <c r="B695" s="6">
        <v>52600</v>
      </c>
      <c r="C695" s="6">
        <v>31594</v>
      </c>
      <c r="D695" s="9">
        <f>SUM(C695/B695)*100</f>
        <v>60.064638783269963</v>
      </c>
      <c r="E695" s="6" t="s">
        <v>21</v>
      </c>
      <c r="F695" s="6">
        <v>390</v>
      </c>
      <c r="G695" s="10">
        <f>C695/F695</f>
        <v>81.010256410256417</v>
      </c>
      <c r="H695" s="6" t="s">
        <v>31</v>
      </c>
      <c r="I695" s="6" t="s">
        <v>32</v>
      </c>
    </row>
    <row r="696" spans="1:9" ht="25" customHeight="1" x14ac:dyDescent="0.2">
      <c r="A696" s="6">
        <v>773</v>
      </c>
      <c r="B696" s="6">
        <v>53100</v>
      </c>
      <c r="C696" s="6">
        <v>101185</v>
      </c>
      <c r="D696" s="9">
        <f>SUM(C696/B696)*100</f>
        <v>190.55555555555554</v>
      </c>
      <c r="E696" s="6" t="s">
        <v>19</v>
      </c>
      <c r="F696" s="6">
        <v>2353</v>
      </c>
      <c r="G696" s="10">
        <f>C696/F696</f>
        <v>43.00254993625159</v>
      </c>
      <c r="H696" s="6" t="s">
        <v>31</v>
      </c>
      <c r="I696" s="6" t="s">
        <v>32</v>
      </c>
    </row>
    <row r="697" spans="1:9" ht="25" customHeight="1" x14ac:dyDescent="0.2">
      <c r="A697" s="6">
        <v>822</v>
      </c>
      <c r="B697" s="6">
        <v>54000</v>
      </c>
      <c r="C697" s="6">
        <v>188982</v>
      </c>
      <c r="D697" s="9">
        <f>SUM(C697/B697)*100</f>
        <v>349.9666666666667</v>
      </c>
      <c r="E697" s="6" t="s">
        <v>19</v>
      </c>
      <c r="F697" s="6">
        <v>2100</v>
      </c>
      <c r="G697" s="10">
        <f>C697/F697</f>
        <v>89.991428571428571</v>
      </c>
      <c r="H697" s="6" t="s">
        <v>31</v>
      </c>
      <c r="I697" s="6" t="s">
        <v>32</v>
      </c>
    </row>
    <row r="698" spans="1:9" ht="25" customHeight="1" x14ac:dyDescent="0.2">
      <c r="A698" s="6">
        <v>726</v>
      </c>
      <c r="B698" s="6">
        <v>54300</v>
      </c>
      <c r="C698" s="6">
        <v>48227</v>
      </c>
      <c r="D698" s="9">
        <f>SUM(C698/B698)*100</f>
        <v>88.815837937384899</v>
      </c>
      <c r="E698" s="6" t="s">
        <v>21</v>
      </c>
      <c r="F698" s="6">
        <v>524</v>
      </c>
      <c r="G698" s="10">
        <f>C698/F698</f>
        <v>92.036259541984734</v>
      </c>
      <c r="H698" s="6" t="s">
        <v>31</v>
      </c>
      <c r="I698" s="6" t="s">
        <v>32</v>
      </c>
    </row>
    <row r="699" spans="1:9" ht="25" customHeight="1" x14ac:dyDescent="0.2">
      <c r="A699" s="6">
        <v>197</v>
      </c>
      <c r="B699" s="6">
        <v>54700</v>
      </c>
      <c r="C699" s="6">
        <v>163118</v>
      </c>
      <c r="D699" s="9">
        <f>SUM(C699/B699)*100</f>
        <v>298.20475319926874</v>
      </c>
      <c r="E699" s="6" t="s">
        <v>19</v>
      </c>
      <c r="F699" s="6">
        <v>1989</v>
      </c>
      <c r="G699" s="10">
        <f>C699/F699</f>
        <v>82.010055304172951</v>
      </c>
      <c r="H699" s="6" t="s">
        <v>31</v>
      </c>
      <c r="I699" s="6" t="s">
        <v>32</v>
      </c>
    </row>
    <row r="700" spans="1:9" ht="25" customHeight="1" x14ac:dyDescent="0.2">
      <c r="A700" s="6">
        <v>746</v>
      </c>
      <c r="B700" s="6">
        <v>55800</v>
      </c>
      <c r="C700" s="6">
        <v>118580</v>
      </c>
      <c r="D700" s="9">
        <f>SUM(C700/B700)*100</f>
        <v>212.50896057347671</v>
      </c>
      <c r="E700" s="6" t="s">
        <v>19</v>
      </c>
      <c r="F700" s="6">
        <v>3388</v>
      </c>
      <c r="G700" s="10">
        <f>C700/F700</f>
        <v>35</v>
      </c>
      <c r="H700" s="6" t="s">
        <v>31</v>
      </c>
      <c r="I700" s="6" t="s">
        <v>32</v>
      </c>
    </row>
    <row r="701" spans="1:9" ht="25" customHeight="1" x14ac:dyDescent="0.2">
      <c r="A701" s="6">
        <v>180</v>
      </c>
      <c r="B701" s="6">
        <v>56000</v>
      </c>
      <c r="C701" s="6">
        <v>172736</v>
      </c>
      <c r="D701" s="9">
        <f>SUM(C701/B701)*100</f>
        <v>308.45714285714286</v>
      </c>
      <c r="E701" s="6" t="s">
        <v>19</v>
      </c>
      <c r="F701" s="6">
        <v>2107</v>
      </c>
      <c r="G701" s="10">
        <f>C701/F701</f>
        <v>81.98196487897485</v>
      </c>
      <c r="H701" s="6" t="s">
        <v>35</v>
      </c>
      <c r="I701" s="6" t="s">
        <v>36</v>
      </c>
    </row>
    <row r="702" spans="1:9" ht="25" customHeight="1" x14ac:dyDescent="0.2">
      <c r="A702" s="6">
        <v>491</v>
      </c>
      <c r="B702" s="6">
        <v>56800</v>
      </c>
      <c r="C702" s="6">
        <v>173437</v>
      </c>
      <c r="D702" s="9">
        <f>SUM(C702/B702)*100</f>
        <v>305.34683098591546</v>
      </c>
      <c r="E702" s="6" t="s">
        <v>19</v>
      </c>
      <c r="F702" s="6">
        <v>2443</v>
      </c>
      <c r="G702" s="10">
        <f>C702/F702</f>
        <v>70.993450675399103</v>
      </c>
      <c r="H702" s="6" t="s">
        <v>31</v>
      </c>
      <c r="I702" s="6" t="s">
        <v>32</v>
      </c>
    </row>
    <row r="703" spans="1:9" ht="25" customHeight="1" x14ac:dyDescent="0.2">
      <c r="A703" s="6">
        <v>79</v>
      </c>
      <c r="B703" s="6">
        <v>57800</v>
      </c>
      <c r="C703" s="6">
        <v>40228</v>
      </c>
      <c r="D703" s="9">
        <f>SUM(C703/B703)*100</f>
        <v>69.598615916955026</v>
      </c>
      <c r="E703" s="6" t="s">
        <v>20</v>
      </c>
      <c r="F703" s="6">
        <v>838</v>
      </c>
      <c r="G703" s="10">
        <f>C703/F703</f>
        <v>48.004773269689736</v>
      </c>
      <c r="H703" s="6" t="s">
        <v>31</v>
      </c>
      <c r="I703" s="6" t="s">
        <v>32</v>
      </c>
    </row>
    <row r="704" spans="1:9" ht="25" customHeight="1" x14ac:dyDescent="0.2">
      <c r="A704" s="6">
        <v>22</v>
      </c>
      <c r="B704" s="6">
        <v>59100</v>
      </c>
      <c r="C704" s="6">
        <v>75690</v>
      </c>
      <c r="D704" s="9">
        <f>SUM(C704/B704)*100</f>
        <v>128.07106598984771</v>
      </c>
      <c r="E704" s="6" t="s">
        <v>19</v>
      </c>
      <c r="F704" s="6">
        <v>890</v>
      </c>
      <c r="G704" s="10">
        <f>C704/F704</f>
        <v>85.044943820224717</v>
      </c>
      <c r="H704" s="6" t="s">
        <v>31</v>
      </c>
      <c r="I704" s="6" t="s">
        <v>32</v>
      </c>
    </row>
    <row r="705" spans="1:9" ht="25" customHeight="1" x14ac:dyDescent="0.2">
      <c r="A705" s="6">
        <v>312</v>
      </c>
      <c r="B705" s="6">
        <v>59100</v>
      </c>
      <c r="C705" s="6">
        <v>183345</v>
      </c>
      <c r="D705" s="9">
        <f>SUM(C705/B705)*100</f>
        <v>310.2284263959391</v>
      </c>
      <c r="E705" s="6" t="s">
        <v>19</v>
      </c>
      <c r="F705" s="6">
        <v>3742</v>
      </c>
      <c r="G705" s="10">
        <f>C705/F705</f>
        <v>48.996525921966864</v>
      </c>
      <c r="H705" s="6" t="s">
        <v>31</v>
      </c>
      <c r="I705" s="6" t="s">
        <v>32</v>
      </c>
    </row>
    <row r="706" spans="1:9" ht="25" customHeight="1" x14ac:dyDescent="0.2">
      <c r="A706" s="6">
        <v>631</v>
      </c>
      <c r="B706" s="6">
        <v>59200</v>
      </c>
      <c r="C706" s="6">
        <v>183756</v>
      </c>
      <c r="D706" s="9">
        <f>SUM(C706/B706)*100</f>
        <v>310.39864864864865</v>
      </c>
      <c r="E706" s="6" t="s">
        <v>19</v>
      </c>
      <c r="F706" s="6">
        <v>3063</v>
      </c>
      <c r="G706" s="10">
        <f>C706/F706</f>
        <v>59.992164544564154</v>
      </c>
      <c r="H706" s="6" t="s">
        <v>31</v>
      </c>
      <c r="I706" s="6" t="s">
        <v>32</v>
      </c>
    </row>
    <row r="707" spans="1:9" ht="25" customHeight="1" x14ac:dyDescent="0.2">
      <c r="A707" s="6">
        <v>360</v>
      </c>
      <c r="B707" s="6">
        <v>59700</v>
      </c>
      <c r="C707" s="6">
        <v>135132</v>
      </c>
      <c r="D707" s="9">
        <f>SUM(C707/B707)*100</f>
        <v>226.35175879396985</v>
      </c>
      <c r="E707" s="6" t="s">
        <v>19</v>
      </c>
      <c r="F707" s="6">
        <v>2875</v>
      </c>
      <c r="G707" s="10">
        <f>C707/F707</f>
        <v>47.002434782608695</v>
      </c>
      <c r="H707" s="6" t="s">
        <v>33</v>
      </c>
      <c r="I707" s="6" t="s">
        <v>34</v>
      </c>
    </row>
    <row r="708" spans="1:9" ht="25" customHeight="1" x14ac:dyDescent="0.2">
      <c r="A708" s="6">
        <v>812</v>
      </c>
      <c r="B708" s="6">
        <v>59700</v>
      </c>
      <c r="C708" s="6">
        <v>134640</v>
      </c>
      <c r="D708" s="9">
        <f>SUM(C708/B708)*100</f>
        <v>225.52763819095478</v>
      </c>
      <c r="E708" s="6" t="s">
        <v>19</v>
      </c>
      <c r="F708" s="6">
        <v>2805</v>
      </c>
      <c r="G708" s="10">
        <f>C708/F708</f>
        <v>48</v>
      </c>
      <c r="H708" s="6" t="s">
        <v>37</v>
      </c>
      <c r="I708" s="6" t="s">
        <v>38</v>
      </c>
    </row>
    <row r="709" spans="1:9" ht="25" customHeight="1" x14ac:dyDescent="0.2">
      <c r="A709" s="6">
        <v>187</v>
      </c>
      <c r="B709" s="6">
        <v>60200</v>
      </c>
      <c r="C709" s="6">
        <v>138384</v>
      </c>
      <c r="D709" s="9">
        <f>SUM(C709/B709)*100</f>
        <v>229.87375415282392</v>
      </c>
      <c r="E709" s="6" t="s">
        <v>19</v>
      </c>
      <c r="F709" s="6">
        <v>1442</v>
      </c>
      <c r="G709" s="10">
        <f>C709/F709</f>
        <v>95.966712898751737</v>
      </c>
      <c r="H709" s="6" t="s">
        <v>37</v>
      </c>
      <c r="I709" s="6" t="s">
        <v>38</v>
      </c>
    </row>
    <row r="710" spans="1:9" ht="25" customHeight="1" x14ac:dyDescent="0.2">
      <c r="A710" s="6">
        <v>979</v>
      </c>
      <c r="B710" s="6">
        <v>60200</v>
      </c>
      <c r="C710" s="6">
        <v>86244</v>
      </c>
      <c r="D710" s="9">
        <f>SUM(C710/B710)*100</f>
        <v>143.26245847176079</v>
      </c>
      <c r="E710" s="6" t="s">
        <v>19</v>
      </c>
      <c r="F710" s="6">
        <v>1015</v>
      </c>
      <c r="G710" s="10">
        <f>C710/F710</f>
        <v>84.969458128078813</v>
      </c>
      <c r="H710" s="6" t="s">
        <v>33</v>
      </c>
      <c r="I710" s="6" t="s">
        <v>34</v>
      </c>
    </row>
    <row r="711" spans="1:9" ht="25" customHeight="1" x14ac:dyDescent="0.2">
      <c r="A711" s="6">
        <v>391</v>
      </c>
      <c r="B711" s="6">
        <v>60400</v>
      </c>
      <c r="C711" s="6">
        <v>4393</v>
      </c>
      <c r="D711" s="9">
        <f>SUM(C711/B711)*100</f>
        <v>7.2731788079470201</v>
      </c>
      <c r="E711" s="6" t="s">
        <v>20</v>
      </c>
      <c r="F711" s="6">
        <v>151</v>
      </c>
      <c r="G711" s="10">
        <f>C711/F711</f>
        <v>29.09271523178808</v>
      </c>
      <c r="H711" s="6" t="s">
        <v>31</v>
      </c>
      <c r="I711" s="6" t="s">
        <v>32</v>
      </c>
    </row>
    <row r="712" spans="1:9" ht="25" customHeight="1" x14ac:dyDescent="0.2">
      <c r="A712" s="6">
        <v>227</v>
      </c>
      <c r="B712" s="6">
        <v>60900</v>
      </c>
      <c r="C712" s="6">
        <v>102751</v>
      </c>
      <c r="D712" s="9">
        <f>SUM(C712/B712)*100</f>
        <v>168.72085385878489</v>
      </c>
      <c r="E712" s="6" t="s">
        <v>19</v>
      </c>
      <c r="F712" s="6">
        <v>943</v>
      </c>
      <c r="G712" s="10">
        <f>C712/F712</f>
        <v>108.96182396606575</v>
      </c>
      <c r="H712" s="6" t="s">
        <v>31</v>
      </c>
      <c r="I712" s="6" t="s">
        <v>32</v>
      </c>
    </row>
    <row r="713" spans="1:9" ht="25" customHeight="1" x14ac:dyDescent="0.2">
      <c r="A713" s="6">
        <v>787</v>
      </c>
      <c r="B713" s="6">
        <v>61200</v>
      </c>
      <c r="C713" s="6">
        <v>60994</v>
      </c>
      <c r="D713" s="9">
        <f>SUM(C713/B713)*100</f>
        <v>99.66339869281046</v>
      </c>
      <c r="E713" s="6" t="s">
        <v>20</v>
      </c>
      <c r="F713" s="6">
        <v>859</v>
      </c>
      <c r="G713" s="10">
        <f>C713/F713</f>
        <v>71.005820721769496</v>
      </c>
      <c r="H713" s="6" t="s">
        <v>37</v>
      </c>
      <c r="I713" s="6" t="s">
        <v>38</v>
      </c>
    </row>
    <row r="714" spans="1:9" ht="25" customHeight="1" x14ac:dyDescent="0.2">
      <c r="A714" s="6">
        <v>111</v>
      </c>
      <c r="B714" s="6">
        <v>61400</v>
      </c>
      <c r="C714" s="6">
        <v>73653</v>
      </c>
      <c r="D714" s="9">
        <f>SUM(C714/B714)*100</f>
        <v>119.95602605863192</v>
      </c>
      <c r="E714" s="6" t="s">
        <v>19</v>
      </c>
      <c r="F714" s="6">
        <v>676</v>
      </c>
      <c r="G714" s="10">
        <f>C714/F714</f>
        <v>108.95414201183432</v>
      </c>
      <c r="H714" s="6" t="s">
        <v>31</v>
      </c>
      <c r="I714" s="6" t="s">
        <v>32</v>
      </c>
    </row>
    <row r="715" spans="1:9" ht="25" customHeight="1" x14ac:dyDescent="0.2">
      <c r="A715" s="6">
        <v>249</v>
      </c>
      <c r="B715" s="6">
        <v>61500</v>
      </c>
      <c r="C715" s="6">
        <v>168095</v>
      </c>
      <c r="D715" s="9">
        <f>SUM(C715/B715)*100</f>
        <v>273.32520325203251</v>
      </c>
      <c r="E715" s="6" t="s">
        <v>19</v>
      </c>
      <c r="F715" s="6">
        <v>6465</v>
      </c>
      <c r="G715" s="10">
        <f>C715/F715</f>
        <v>26.000773395204948</v>
      </c>
      <c r="H715" s="6" t="s">
        <v>31</v>
      </c>
      <c r="I715" s="6" t="s">
        <v>32</v>
      </c>
    </row>
    <row r="716" spans="1:9" ht="25" customHeight="1" x14ac:dyDescent="0.2">
      <c r="A716" s="6">
        <v>267</v>
      </c>
      <c r="B716" s="6">
        <v>61600</v>
      </c>
      <c r="C716" s="6">
        <v>143910</v>
      </c>
      <c r="D716" s="9">
        <f>SUM(C716/B716)*100</f>
        <v>233.62012987012989</v>
      </c>
      <c r="E716" s="6" t="s">
        <v>19</v>
      </c>
      <c r="F716" s="6">
        <v>2768</v>
      </c>
      <c r="G716" s="10">
        <f>C716/F716</f>
        <v>51.990606936416185</v>
      </c>
      <c r="H716" s="6" t="s">
        <v>35</v>
      </c>
      <c r="I716" s="6" t="s">
        <v>36</v>
      </c>
    </row>
    <row r="717" spans="1:9" ht="25" customHeight="1" x14ac:dyDescent="0.2">
      <c r="A717" s="6">
        <v>676</v>
      </c>
      <c r="B717" s="6">
        <v>62300</v>
      </c>
      <c r="C717" s="6">
        <v>118214</v>
      </c>
      <c r="D717" s="9">
        <f>SUM(C717/B717)*100</f>
        <v>189.74959871589084</v>
      </c>
      <c r="E717" s="6" t="s">
        <v>19</v>
      </c>
      <c r="F717" s="6">
        <v>1170</v>
      </c>
      <c r="G717" s="10">
        <f>C717/F717</f>
        <v>101.03760683760684</v>
      </c>
      <c r="H717" s="6" t="s">
        <v>31</v>
      </c>
      <c r="I717" s="6" t="s">
        <v>32</v>
      </c>
    </row>
    <row r="718" spans="1:9" ht="25" customHeight="1" x14ac:dyDescent="0.2">
      <c r="A718" s="6">
        <v>19</v>
      </c>
      <c r="B718" s="6">
        <v>62500</v>
      </c>
      <c r="C718" s="6">
        <v>30331</v>
      </c>
      <c r="D718" s="9">
        <f>SUM(C718/B718)*100</f>
        <v>48.529600000000002</v>
      </c>
      <c r="E718" s="6" t="s">
        <v>20</v>
      </c>
      <c r="F718" s="6">
        <v>674</v>
      </c>
      <c r="G718" s="10">
        <f>C718/F718</f>
        <v>45.001483679525222</v>
      </c>
      <c r="H718" s="6" t="s">
        <v>31</v>
      </c>
      <c r="I718" s="6" t="s">
        <v>32</v>
      </c>
    </row>
    <row r="719" spans="1:9" ht="25" customHeight="1" x14ac:dyDescent="0.2">
      <c r="A719" s="6">
        <v>393</v>
      </c>
      <c r="B719" s="6">
        <v>62800</v>
      </c>
      <c r="C719" s="6">
        <v>143788</v>
      </c>
      <c r="D719" s="9">
        <f>SUM(C719/B719)*100</f>
        <v>228.96178343949046</v>
      </c>
      <c r="E719" s="6" t="s">
        <v>19</v>
      </c>
      <c r="F719" s="6">
        <v>3059</v>
      </c>
      <c r="G719" s="10">
        <f>C719/F719</f>
        <v>47.004903563255965</v>
      </c>
      <c r="H719" s="6" t="s">
        <v>37</v>
      </c>
      <c r="I719" s="6" t="s">
        <v>38</v>
      </c>
    </row>
    <row r="720" spans="1:9" ht="25" customHeight="1" x14ac:dyDescent="0.2">
      <c r="A720" s="6">
        <v>198</v>
      </c>
      <c r="B720" s="6">
        <v>63200</v>
      </c>
      <c r="C720" s="6">
        <v>6041</v>
      </c>
      <c r="D720" s="9">
        <f>SUM(C720/B720)*100</f>
        <v>9.5585443037974684</v>
      </c>
      <c r="E720" s="6" t="s">
        <v>20</v>
      </c>
      <c r="F720" s="6">
        <v>168</v>
      </c>
      <c r="G720" s="10">
        <f>C720/F720</f>
        <v>35.958333333333336</v>
      </c>
      <c r="H720" s="6" t="s">
        <v>31</v>
      </c>
      <c r="I720" s="6" t="s">
        <v>32</v>
      </c>
    </row>
    <row r="721" spans="1:9" ht="25" customHeight="1" x14ac:dyDescent="0.2">
      <c r="A721" s="6">
        <v>703</v>
      </c>
      <c r="B721" s="6">
        <v>63400</v>
      </c>
      <c r="C721" s="6">
        <v>197728</v>
      </c>
      <c r="D721" s="9">
        <f>SUM(C721/B721)*100</f>
        <v>311.87381703470032</v>
      </c>
      <c r="E721" s="6" t="s">
        <v>19</v>
      </c>
      <c r="F721" s="6">
        <v>2038</v>
      </c>
      <c r="G721" s="10">
        <f>C721/F721</f>
        <v>97.020608439646708</v>
      </c>
      <c r="H721" s="6" t="s">
        <v>31</v>
      </c>
      <c r="I721" s="6" t="s">
        <v>32</v>
      </c>
    </row>
    <row r="722" spans="1:9" ht="25" customHeight="1" x14ac:dyDescent="0.2">
      <c r="A722" s="6">
        <v>141</v>
      </c>
      <c r="B722" s="6">
        <v>64300</v>
      </c>
      <c r="C722" s="6">
        <v>65323</v>
      </c>
      <c r="D722" s="9">
        <f>SUM(C722/B722)*100</f>
        <v>101.59097978227061</v>
      </c>
      <c r="E722" s="6" t="s">
        <v>19</v>
      </c>
      <c r="F722" s="6">
        <v>1071</v>
      </c>
      <c r="G722" s="10">
        <f>C722/F722</f>
        <v>60.992530345471522</v>
      </c>
      <c r="H722" s="6" t="s">
        <v>31</v>
      </c>
      <c r="I722" s="6" t="s">
        <v>32</v>
      </c>
    </row>
    <row r="723" spans="1:9" ht="25" customHeight="1" x14ac:dyDescent="0.2">
      <c r="A723" s="6">
        <v>548</v>
      </c>
      <c r="B723" s="6">
        <v>66100</v>
      </c>
      <c r="C723" s="6">
        <v>179074</v>
      </c>
      <c r="D723" s="9">
        <f>SUM(C723/B723)*100</f>
        <v>270.91376701966715</v>
      </c>
      <c r="E723" s="6" t="s">
        <v>19</v>
      </c>
      <c r="F723" s="6">
        <v>2985</v>
      </c>
      <c r="G723" s="10">
        <f>C723/F723</f>
        <v>59.991289782244557</v>
      </c>
      <c r="H723" s="6" t="s">
        <v>31</v>
      </c>
      <c r="I723" s="6" t="s">
        <v>32</v>
      </c>
    </row>
    <row r="724" spans="1:9" ht="25" customHeight="1" x14ac:dyDescent="0.2">
      <c r="A724" s="6">
        <v>334</v>
      </c>
      <c r="B724" s="6">
        <v>66200</v>
      </c>
      <c r="C724" s="6">
        <v>123538</v>
      </c>
      <c r="D724" s="9">
        <f>SUM(C724/B724)*100</f>
        <v>186.61329305135951</v>
      </c>
      <c r="E724" s="6" t="s">
        <v>19</v>
      </c>
      <c r="F724" s="6">
        <v>1113</v>
      </c>
      <c r="G724" s="10">
        <f>C724/F724</f>
        <v>110.99550763701707</v>
      </c>
      <c r="H724" s="6" t="s">
        <v>31</v>
      </c>
      <c r="I724" s="6" t="s">
        <v>32</v>
      </c>
    </row>
    <row r="725" spans="1:9" ht="25" customHeight="1" x14ac:dyDescent="0.2">
      <c r="A725" s="6">
        <v>998</v>
      </c>
      <c r="B725" s="6">
        <v>66600</v>
      </c>
      <c r="C725" s="6">
        <v>37823</v>
      </c>
      <c r="D725" s="9">
        <f>SUM(C725/B725)*100</f>
        <v>56.791291291291287</v>
      </c>
      <c r="E725" s="6" t="s">
        <v>20</v>
      </c>
      <c r="F725" s="6">
        <v>374</v>
      </c>
      <c r="G725" s="10">
        <f>C725/F725</f>
        <v>101.13101604278074</v>
      </c>
      <c r="H725" s="6" t="s">
        <v>31</v>
      </c>
      <c r="I725" s="6" t="s">
        <v>32</v>
      </c>
    </row>
    <row r="726" spans="1:9" ht="25" customHeight="1" x14ac:dyDescent="0.2">
      <c r="A726" s="6">
        <v>225</v>
      </c>
      <c r="B726" s="6">
        <v>67800</v>
      </c>
      <c r="C726" s="6">
        <v>176398</v>
      </c>
      <c r="D726" s="9">
        <f>SUM(C726/B726)*100</f>
        <v>260.1740412979351</v>
      </c>
      <c r="E726" s="6" t="s">
        <v>19</v>
      </c>
      <c r="F726" s="6">
        <v>5880</v>
      </c>
      <c r="G726" s="10">
        <f>C726/F726</f>
        <v>29.999659863945578</v>
      </c>
      <c r="H726" s="6" t="s">
        <v>31</v>
      </c>
      <c r="I726" s="6" t="s">
        <v>32</v>
      </c>
    </row>
    <row r="727" spans="1:9" ht="25" customHeight="1" x14ac:dyDescent="0.2">
      <c r="A727" s="6">
        <v>478</v>
      </c>
      <c r="B727" s="6">
        <v>68800</v>
      </c>
      <c r="C727" s="6">
        <v>162603</v>
      </c>
      <c r="D727" s="9">
        <f>SUM(C727/B727)*100</f>
        <v>236.34156976744185</v>
      </c>
      <c r="E727" s="6" t="s">
        <v>19</v>
      </c>
      <c r="F727" s="6">
        <v>2756</v>
      </c>
      <c r="G727" s="10">
        <f>C727/F727</f>
        <v>58.999637155297535</v>
      </c>
      <c r="H727" s="6" t="s">
        <v>31</v>
      </c>
      <c r="I727" s="6" t="s">
        <v>32</v>
      </c>
    </row>
    <row r="728" spans="1:9" ht="25" customHeight="1" x14ac:dyDescent="0.2">
      <c r="A728" s="6">
        <v>96</v>
      </c>
      <c r="B728" s="6">
        <v>69700</v>
      </c>
      <c r="C728" s="6">
        <v>151513</v>
      </c>
      <c r="D728" s="9">
        <f>SUM(C728/B728)*100</f>
        <v>217.37876614060258</v>
      </c>
      <c r="E728" s="6" t="s">
        <v>19</v>
      </c>
      <c r="F728" s="6">
        <v>2331</v>
      </c>
      <c r="G728" s="10">
        <f>C728/F728</f>
        <v>64.999141999141997</v>
      </c>
      <c r="H728" s="6" t="s">
        <v>31</v>
      </c>
      <c r="I728" s="6" t="s">
        <v>32</v>
      </c>
    </row>
    <row r="729" spans="1:9" ht="25" customHeight="1" x14ac:dyDescent="0.2">
      <c r="A729" s="6">
        <v>338</v>
      </c>
      <c r="B729" s="6">
        <v>69800</v>
      </c>
      <c r="C729" s="6">
        <v>125042</v>
      </c>
      <c r="D729" s="9">
        <f>SUM(C729/B729)*100</f>
        <v>179.14326647564468</v>
      </c>
      <c r="E729" s="6" t="s">
        <v>19</v>
      </c>
      <c r="F729" s="6">
        <v>1690</v>
      </c>
      <c r="G729" s="10">
        <f>C729/F729</f>
        <v>73.989349112426041</v>
      </c>
      <c r="H729" s="6" t="s">
        <v>31</v>
      </c>
      <c r="I729" s="6" t="s">
        <v>32</v>
      </c>
    </row>
    <row r="730" spans="1:9" ht="25" customHeight="1" x14ac:dyDescent="0.2">
      <c r="A730" s="6">
        <v>845</v>
      </c>
      <c r="B730" s="6">
        <v>69900</v>
      </c>
      <c r="C730" s="6">
        <v>138087</v>
      </c>
      <c r="D730" s="9">
        <f>SUM(C730/B730)*100</f>
        <v>197.54935622317598</v>
      </c>
      <c r="E730" s="6" t="s">
        <v>19</v>
      </c>
      <c r="F730" s="6">
        <v>1354</v>
      </c>
      <c r="G730" s="10">
        <f>C730/F730</f>
        <v>101.98449039881831</v>
      </c>
      <c r="H730" s="6" t="s">
        <v>33</v>
      </c>
      <c r="I730" s="6" t="s">
        <v>34</v>
      </c>
    </row>
    <row r="731" spans="1:9" ht="25" customHeight="1" x14ac:dyDescent="0.2">
      <c r="A731" s="6">
        <v>913</v>
      </c>
      <c r="B731" s="6">
        <v>70200</v>
      </c>
      <c r="C731" s="6">
        <v>35536</v>
      </c>
      <c r="D731" s="9">
        <f>SUM(C731/B731)*100</f>
        <v>50.621082621082621</v>
      </c>
      <c r="E731" s="6" t="s">
        <v>20</v>
      </c>
      <c r="F731" s="6">
        <v>523</v>
      </c>
      <c r="G731" s="10">
        <f>C731/F731</f>
        <v>67.946462715105156</v>
      </c>
      <c r="H731" s="6" t="s">
        <v>35</v>
      </c>
      <c r="I731" s="6" t="s">
        <v>36</v>
      </c>
    </row>
    <row r="732" spans="1:9" ht="25" customHeight="1" x14ac:dyDescent="0.2">
      <c r="A732" s="6">
        <v>595</v>
      </c>
      <c r="B732" s="6">
        <v>70300</v>
      </c>
      <c r="C732" s="6">
        <v>146595</v>
      </c>
      <c r="D732" s="9">
        <f>SUM(C732/B732)*100</f>
        <v>208.52773826458036</v>
      </c>
      <c r="E732" s="6" t="s">
        <v>19</v>
      </c>
      <c r="F732" s="6">
        <v>1629</v>
      </c>
      <c r="G732" s="10">
        <f>C732/F732</f>
        <v>89.99079189686924</v>
      </c>
      <c r="H732" s="6" t="s">
        <v>31</v>
      </c>
      <c r="I732" s="6" t="s">
        <v>32</v>
      </c>
    </row>
    <row r="733" spans="1:9" ht="25" customHeight="1" x14ac:dyDescent="0.2">
      <c r="A733" s="6">
        <v>754</v>
      </c>
      <c r="B733" s="6">
        <v>70400</v>
      </c>
      <c r="C733" s="6">
        <v>118603</v>
      </c>
      <c r="D733" s="9">
        <f>SUM(C733/B733)*100</f>
        <v>168.47017045454547</v>
      </c>
      <c r="E733" s="6" t="s">
        <v>19</v>
      </c>
      <c r="F733" s="6">
        <v>3205</v>
      </c>
      <c r="G733" s="10">
        <f>C733/F733</f>
        <v>37.005616224648989</v>
      </c>
      <c r="H733" s="6" t="s">
        <v>31</v>
      </c>
      <c r="I733" s="6" t="s">
        <v>32</v>
      </c>
    </row>
    <row r="734" spans="1:9" ht="25" customHeight="1" x14ac:dyDescent="0.2">
      <c r="A734" s="6">
        <v>128</v>
      </c>
      <c r="B734" s="6">
        <v>70600</v>
      </c>
      <c r="C734" s="6">
        <v>42596</v>
      </c>
      <c r="D734" s="9">
        <f>SUM(C734/B734)*100</f>
        <v>60.334277620396605</v>
      </c>
      <c r="E734" s="6" t="s">
        <v>21</v>
      </c>
      <c r="F734" s="6">
        <v>532</v>
      </c>
      <c r="G734" s="10">
        <f>C734/F734</f>
        <v>80.067669172932327</v>
      </c>
      <c r="H734" s="6" t="s">
        <v>31</v>
      </c>
      <c r="I734" s="6" t="s">
        <v>32</v>
      </c>
    </row>
    <row r="735" spans="1:9" ht="25" customHeight="1" x14ac:dyDescent="0.2">
      <c r="A735" s="6">
        <v>336</v>
      </c>
      <c r="B735" s="6">
        <v>70700</v>
      </c>
      <c r="C735" s="6">
        <v>68602</v>
      </c>
      <c r="D735" s="9">
        <f>SUM(C735/B735)*100</f>
        <v>97.032531824611041</v>
      </c>
      <c r="E735" s="6" t="s">
        <v>20</v>
      </c>
      <c r="F735" s="6">
        <v>1072</v>
      </c>
      <c r="G735" s="10">
        <f>C735/F735</f>
        <v>63.994402985074629</v>
      </c>
      <c r="H735" s="6" t="s">
        <v>31</v>
      </c>
      <c r="I735" s="6" t="s">
        <v>32</v>
      </c>
    </row>
    <row r="736" spans="1:9" ht="25" customHeight="1" x14ac:dyDescent="0.2">
      <c r="A736" s="6">
        <v>602</v>
      </c>
      <c r="B736" s="6">
        <v>71100</v>
      </c>
      <c r="C736" s="6">
        <v>91176</v>
      </c>
      <c r="D736" s="9">
        <f>SUM(C736/B736)*100</f>
        <v>128.23628691983123</v>
      </c>
      <c r="E736" s="6" t="s">
        <v>19</v>
      </c>
      <c r="F736" s="6">
        <v>1140</v>
      </c>
      <c r="G736" s="10">
        <f>C736/F736</f>
        <v>79.978947368421046</v>
      </c>
      <c r="H736" s="6" t="s">
        <v>31</v>
      </c>
      <c r="I736" s="6" t="s">
        <v>32</v>
      </c>
    </row>
    <row r="737" spans="1:9" ht="25" customHeight="1" x14ac:dyDescent="0.2">
      <c r="A737" s="6">
        <v>464</v>
      </c>
      <c r="B737" s="6">
        <v>71200</v>
      </c>
      <c r="C737" s="6">
        <v>95020</v>
      </c>
      <c r="D737" s="9">
        <f>SUM(C737/B737)*100</f>
        <v>133.45505617977528</v>
      </c>
      <c r="E737" s="6" t="s">
        <v>19</v>
      </c>
      <c r="F737" s="6">
        <v>2436</v>
      </c>
      <c r="G737" s="10">
        <f>C737/F737</f>
        <v>39.006568144499177</v>
      </c>
      <c r="H737" s="6" t="s">
        <v>31</v>
      </c>
      <c r="I737" s="6" t="s">
        <v>32</v>
      </c>
    </row>
    <row r="738" spans="1:9" ht="25" customHeight="1" x14ac:dyDescent="0.2">
      <c r="A738" s="6">
        <v>871</v>
      </c>
      <c r="B738" s="6">
        <v>71500</v>
      </c>
      <c r="C738" s="6">
        <v>194912</v>
      </c>
      <c r="D738" s="9">
        <f>SUM(C738/B738)*100</f>
        <v>272.6041958041958</v>
      </c>
      <c r="E738" s="6" t="s">
        <v>19</v>
      </c>
      <c r="F738" s="6">
        <v>2320</v>
      </c>
      <c r="G738" s="10">
        <f>C738/F738</f>
        <v>84.013793103448279</v>
      </c>
      <c r="H738" s="6" t="s">
        <v>31</v>
      </c>
      <c r="I738" s="6" t="s">
        <v>32</v>
      </c>
    </row>
    <row r="739" spans="1:9" ht="25" customHeight="1" x14ac:dyDescent="0.2">
      <c r="A739" s="6">
        <v>632</v>
      </c>
      <c r="B739" s="6">
        <v>72100</v>
      </c>
      <c r="C739" s="6">
        <v>30902</v>
      </c>
      <c r="D739" s="9">
        <f>SUM(C739/B739)*100</f>
        <v>42.859916782246884</v>
      </c>
      <c r="E739" s="6" t="s">
        <v>22</v>
      </c>
      <c r="F739" s="6">
        <v>278</v>
      </c>
      <c r="G739" s="10">
        <f>C739/F739</f>
        <v>111.15827338129496</v>
      </c>
      <c r="H739" s="6" t="s">
        <v>31</v>
      </c>
      <c r="I739" s="6" t="s">
        <v>32</v>
      </c>
    </row>
    <row r="740" spans="1:9" ht="25" customHeight="1" x14ac:dyDescent="0.2">
      <c r="A740" s="6">
        <v>568</v>
      </c>
      <c r="B740" s="6">
        <v>72400</v>
      </c>
      <c r="C740" s="6">
        <v>134688</v>
      </c>
      <c r="D740" s="9">
        <f>SUM(C740/B740)*100</f>
        <v>186.03314917127071</v>
      </c>
      <c r="E740" s="6" t="s">
        <v>19</v>
      </c>
      <c r="F740" s="6">
        <v>5180</v>
      </c>
      <c r="G740" s="10">
        <f>C740/F740</f>
        <v>26.0015444015444</v>
      </c>
      <c r="H740" s="6" t="s">
        <v>31</v>
      </c>
      <c r="I740" s="6" t="s">
        <v>32</v>
      </c>
    </row>
    <row r="741" spans="1:9" ht="25" customHeight="1" x14ac:dyDescent="0.2">
      <c r="A741" s="6">
        <v>67</v>
      </c>
      <c r="B741" s="6">
        <v>72600</v>
      </c>
      <c r="C741" s="6">
        <v>117892</v>
      </c>
      <c r="D741" s="9">
        <f>SUM(C741/B741)*100</f>
        <v>162.38567493112947</v>
      </c>
      <c r="E741" s="6" t="s">
        <v>19</v>
      </c>
      <c r="F741" s="6">
        <v>4065</v>
      </c>
      <c r="G741" s="10">
        <f>C741/F741</f>
        <v>29.001722017220171</v>
      </c>
      <c r="H741" s="6" t="s">
        <v>33</v>
      </c>
      <c r="I741" s="6" t="s">
        <v>34</v>
      </c>
    </row>
    <row r="742" spans="1:9" ht="25" customHeight="1" x14ac:dyDescent="0.2">
      <c r="A742" s="6">
        <v>933</v>
      </c>
      <c r="B742" s="6">
        <v>73000</v>
      </c>
      <c r="C742" s="6">
        <v>175015</v>
      </c>
      <c r="D742" s="9">
        <f>SUM(C742/B742)*100</f>
        <v>239.74657534246577</v>
      </c>
      <c r="E742" s="6" t="s">
        <v>19</v>
      </c>
      <c r="F742" s="6">
        <v>1902</v>
      </c>
      <c r="G742" s="10">
        <f>C742/F742</f>
        <v>92.016298633017882</v>
      </c>
      <c r="H742" s="6" t="s">
        <v>31</v>
      </c>
      <c r="I742" s="6" t="s">
        <v>32</v>
      </c>
    </row>
    <row r="743" spans="1:9" ht="25" customHeight="1" x14ac:dyDescent="0.2">
      <c r="A743" s="6">
        <v>597</v>
      </c>
      <c r="B743" s="6">
        <v>73800</v>
      </c>
      <c r="C743" s="6">
        <v>148779</v>
      </c>
      <c r="D743" s="9">
        <f>SUM(C743/B743)*100</f>
        <v>201.59756097560978</v>
      </c>
      <c r="E743" s="6" t="s">
        <v>19</v>
      </c>
      <c r="F743" s="6">
        <v>2188</v>
      </c>
      <c r="G743" s="10">
        <f>C743/F743</f>
        <v>67.997714808043881</v>
      </c>
      <c r="H743" s="6" t="s">
        <v>31</v>
      </c>
      <c r="I743" s="6" t="s">
        <v>32</v>
      </c>
    </row>
    <row r="744" spans="1:9" ht="25" customHeight="1" x14ac:dyDescent="0.2">
      <c r="A744" s="6">
        <v>351</v>
      </c>
      <c r="B744" s="6">
        <v>74100</v>
      </c>
      <c r="C744" s="6">
        <v>94631</v>
      </c>
      <c r="D744" s="9">
        <f>SUM(C744/B744)*100</f>
        <v>127.70715249662618</v>
      </c>
      <c r="E744" s="6" t="s">
        <v>19</v>
      </c>
      <c r="F744" s="6">
        <v>2013</v>
      </c>
      <c r="G744" s="10">
        <f>C744/F744</f>
        <v>47.009935419771487</v>
      </c>
      <c r="H744" s="6" t="s">
        <v>31</v>
      </c>
      <c r="I744" s="6" t="s">
        <v>32</v>
      </c>
    </row>
    <row r="745" spans="1:9" ht="25" customHeight="1" x14ac:dyDescent="0.2">
      <c r="A745" s="6">
        <v>738</v>
      </c>
      <c r="B745" s="6">
        <v>74700</v>
      </c>
      <c r="C745" s="6">
        <v>1557</v>
      </c>
      <c r="D745" s="9">
        <f>SUM(C745/B745)*100</f>
        <v>2.0843373493975905</v>
      </c>
      <c r="E745" s="6" t="s">
        <v>20</v>
      </c>
      <c r="F745" s="6">
        <v>15</v>
      </c>
      <c r="G745" s="10">
        <f>C745/F745</f>
        <v>103.8</v>
      </c>
      <c r="H745" s="6" t="s">
        <v>31</v>
      </c>
      <c r="I745" s="6" t="s">
        <v>32</v>
      </c>
    </row>
    <row r="746" spans="1:9" ht="25" customHeight="1" x14ac:dyDescent="0.2">
      <c r="A746" s="6">
        <v>204</v>
      </c>
      <c r="B746" s="6">
        <v>75000</v>
      </c>
      <c r="C746" s="6">
        <v>2529</v>
      </c>
      <c r="D746" s="9">
        <f>SUM(C746/B746)*100</f>
        <v>3.3719999999999999</v>
      </c>
      <c r="E746" s="6" t="s">
        <v>20</v>
      </c>
      <c r="F746" s="6">
        <v>40</v>
      </c>
      <c r="G746" s="10">
        <f>C746/F746</f>
        <v>63.225000000000001</v>
      </c>
      <c r="H746" s="6" t="s">
        <v>31</v>
      </c>
      <c r="I746" s="6" t="s">
        <v>32</v>
      </c>
    </row>
    <row r="747" spans="1:9" ht="25" customHeight="1" x14ac:dyDescent="0.2">
      <c r="A747" s="6">
        <v>120</v>
      </c>
      <c r="B747" s="6">
        <v>75100</v>
      </c>
      <c r="C747" s="6">
        <v>112272</v>
      </c>
      <c r="D747" s="9">
        <f>SUM(C747/B747)*100</f>
        <v>149.49667110519306</v>
      </c>
      <c r="E747" s="6" t="s">
        <v>19</v>
      </c>
      <c r="F747" s="6">
        <v>1782</v>
      </c>
      <c r="G747" s="10">
        <f>C747/F747</f>
        <v>63.003367003367003</v>
      </c>
      <c r="H747" s="6" t="s">
        <v>31</v>
      </c>
      <c r="I747" s="6" t="s">
        <v>32</v>
      </c>
    </row>
    <row r="748" spans="1:9" ht="25" customHeight="1" x14ac:dyDescent="0.2">
      <c r="A748" s="6">
        <v>302</v>
      </c>
      <c r="B748" s="6">
        <v>76100</v>
      </c>
      <c r="C748" s="6">
        <v>24234</v>
      </c>
      <c r="D748" s="9">
        <f>SUM(C748/B748)*100</f>
        <v>31.844940867279899</v>
      </c>
      <c r="E748" s="6" t="s">
        <v>20</v>
      </c>
      <c r="F748" s="6">
        <v>245</v>
      </c>
      <c r="G748" s="10">
        <f>C748/F748</f>
        <v>98.914285714285711</v>
      </c>
      <c r="H748" s="6" t="s">
        <v>31</v>
      </c>
      <c r="I748" s="6" t="s">
        <v>32</v>
      </c>
    </row>
    <row r="749" spans="1:9" ht="25" customHeight="1" x14ac:dyDescent="0.2">
      <c r="A749" s="6">
        <v>542</v>
      </c>
      <c r="B749" s="6">
        <v>77000</v>
      </c>
      <c r="C749" s="6">
        <v>1930</v>
      </c>
      <c r="D749" s="9">
        <f>SUM(C749/B749)*100</f>
        <v>2.5064935064935066</v>
      </c>
      <c r="E749" s="6" t="s">
        <v>20</v>
      </c>
      <c r="F749" s="6">
        <v>49</v>
      </c>
      <c r="G749" s="10">
        <f>C749/F749</f>
        <v>39.387755102040813</v>
      </c>
      <c r="H749" s="6" t="s">
        <v>33</v>
      </c>
      <c r="I749" s="6" t="s">
        <v>34</v>
      </c>
    </row>
    <row r="750" spans="1:9" ht="25" customHeight="1" x14ac:dyDescent="0.2">
      <c r="A750" s="6">
        <v>664</v>
      </c>
      <c r="B750" s="6">
        <v>79400</v>
      </c>
      <c r="C750" s="6">
        <v>26571</v>
      </c>
      <c r="D750" s="9">
        <f>SUM(C750/B750)*100</f>
        <v>33.464735516372798</v>
      </c>
      <c r="E750" s="6" t="s">
        <v>20</v>
      </c>
      <c r="F750" s="6">
        <v>1063</v>
      </c>
      <c r="G750" s="10">
        <f>C750/F750</f>
        <v>24.99623706491063</v>
      </c>
      <c r="H750" s="6" t="s">
        <v>31</v>
      </c>
      <c r="I750" s="6" t="s">
        <v>32</v>
      </c>
    </row>
    <row r="751" spans="1:9" ht="25" customHeight="1" x14ac:dyDescent="0.2">
      <c r="A751" s="6">
        <v>255</v>
      </c>
      <c r="B751" s="6">
        <v>80500</v>
      </c>
      <c r="C751" s="6">
        <v>96735</v>
      </c>
      <c r="D751" s="9">
        <f>SUM(C751/B751)*100</f>
        <v>120.16770186335404</v>
      </c>
      <c r="E751" s="6" t="s">
        <v>19</v>
      </c>
      <c r="F751" s="6">
        <v>1697</v>
      </c>
      <c r="G751" s="10">
        <f>C751/F751</f>
        <v>57.003535651149086</v>
      </c>
      <c r="H751" s="6" t="s">
        <v>31</v>
      </c>
      <c r="I751" s="6" t="s">
        <v>32</v>
      </c>
    </row>
    <row r="752" spans="1:9" ht="25" customHeight="1" x14ac:dyDescent="0.2">
      <c r="A752" s="6">
        <v>865</v>
      </c>
      <c r="B752" s="6">
        <v>81000</v>
      </c>
      <c r="C752" s="6">
        <v>150515</v>
      </c>
      <c r="D752" s="9">
        <f>SUM(C752/B752)*100</f>
        <v>185.82098765432099</v>
      </c>
      <c r="E752" s="6" t="s">
        <v>19</v>
      </c>
      <c r="F752" s="6">
        <v>3272</v>
      </c>
      <c r="G752" s="10">
        <f>C752/F752</f>
        <v>46.000916870415651</v>
      </c>
      <c r="H752" s="6" t="s">
        <v>31</v>
      </c>
      <c r="I752" s="6" t="s">
        <v>32</v>
      </c>
    </row>
    <row r="753" spans="1:9" ht="25" customHeight="1" x14ac:dyDescent="0.2">
      <c r="A753" s="6">
        <v>15</v>
      </c>
      <c r="B753" s="6">
        <v>81200</v>
      </c>
      <c r="C753" s="6">
        <v>38414</v>
      </c>
      <c r="D753" s="9">
        <f>SUM(C753/B753)*100</f>
        <v>47.307881773399011</v>
      </c>
      <c r="E753" s="6" t="s">
        <v>20</v>
      </c>
      <c r="F753" s="6">
        <v>452</v>
      </c>
      <c r="G753" s="10">
        <f>C753/F753</f>
        <v>84.986725663716811</v>
      </c>
      <c r="H753" s="6" t="s">
        <v>31</v>
      </c>
      <c r="I753" s="6" t="s">
        <v>32</v>
      </c>
    </row>
    <row r="754" spans="1:9" ht="25" customHeight="1" x14ac:dyDescent="0.2">
      <c r="A754" s="6">
        <v>881</v>
      </c>
      <c r="B754" s="6">
        <v>81300</v>
      </c>
      <c r="C754" s="6">
        <v>31665</v>
      </c>
      <c r="D754" s="9">
        <f>SUM(C754/B754)*100</f>
        <v>38.948339483394832</v>
      </c>
      <c r="E754" s="6" t="s">
        <v>20</v>
      </c>
      <c r="F754" s="6">
        <v>452</v>
      </c>
      <c r="G754" s="10">
        <f>C754/F754</f>
        <v>70.055309734513273</v>
      </c>
      <c r="H754" s="6" t="s">
        <v>31</v>
      </c>
      <c r="I754" s="6" t="s">
        <v>32</v>
      </c>
    </row>
    <row r="755" spans="1:9" ht="25" customHeight="1" x14ac:dyDescent="0.2">
      <c r="A755" s="6">
        <v>638</v>
      </c>
      <c r="B755" s="6">
        <v>81600</v>
      </c>
      <c r="C755" s="6">
        <v>9318</v>
      </c>
      <c r="D755" s="9">
        <f>SUM(C755/B755)*100</f>
        <v>11.419117647058824</v>
      </c>
      <c r="E755" s="6" t="s">
        <v>20</v>
      </c>
      <c r="F755" s="6">
        <v>94</v>
      </c>
      <c r="G755" s="10">
        <f>C755/F755</f>
        <v>99.127659574468083</v>
      </c>
      <c r="H755" s="6" t="s">
        <v>31</v>
      </c>
      <c r="I755" s="6" t="s">
        <v>32</v>
      </c>
    </row>
    <row r="756" spans="1:9" ht="25" customHeight="1" x14ac:dyDescent="0.2">
      <c r="A756" s="6">
        <v>136</v>
      </c>
      <c r="B756" s="6">
        <v>82800</v>
      </c>
      <c r="C756" s="6">
        <v>2721</v>
      </c>
      <c r="D756" s="9">
        <f>SUM(C756/B756)*100</f>
        <v>3.2862318840579712</v>
      </c>
      <c r="E756" s="6" t="s">
        <v>21</v>
      </c>
      <c r="F756" s="6">
        <v>58</v>
      </c>
      <c r="G756" s="10">
        <f>C756/F756</f>
        <v>46.913793103448278</v>
      </c>
      <c r="H756" s="6" t="s">
        <v>31</v>
      </c>
      <c r="I756" s="6" t="s">
        <v>32</v>
      </c>
    </row>
    <row r="757" spans="1:9" ht="25" customHeight="1" x14ac:dyDescent="0.2">
      <c r="A757" s="6">
        <v>389</v>
      </c>
      <c r="B757" s="6">
        <v>83000</v>
      </c>
      <c r="C757" s="6">
        <v>101352</v>
      </c>
      <c r="D757" s="9">
        <f>SUM(C757/B757)*100</f>
        <v>122.11084337349398</v>
      </c>
      <c r="E757" s="6" t="s">
        <v>19</v>
      </c>
      <c r="F757" s="6">
        <v>1152</v>
      </c>
      <c r="G757" s="10">
        <f>C757/F757</f>
        <v>87.979166666666671</v>
      </c>
      <c r="H757" s="6" t="s">
        <v>31</v>
      </c>
      <c r="I757" s="6" t="s">
        <v>32</v>
      </c>
    </row>
    <row r="758" spans="1:9" ht="25" customHeight="1" x14ac:dyDescent="0.2">
      <c r="A758" s="6">
        <v>575</v>
      </c>
      <c r="B758" s="6">
        <v>83300</v>
      </c>
      <c r="C758" s="6">
        <v>52421</v>
      </c>
      <c r="D758" s="9">
        <f>SUM(C758/B758)*100</f>
        <v>62.930372148859547</v>
      </c>
      <c r="E758" s="6" t="s">
        <v>20</v>
      </c>
      <c r="F758" s="6">
        <v>558</v>
      </c>
      <c r="G758" s="10">
        <f>C758/F758</f>
        <v>93.944444444444443</v>
      </c>
      <c r="H758" s="6" t="s">
        <v>31</v>
      </c>
      <c r="I758" s="6" t="s">
        <v>32</v>
      </c>
    </row>
    <row r="759" spans="1:9" ht="25" customHeight="1" x14ac:dyDescent="0.2">
      <c r="A759" s="6">
        <v>261</v>
      </c>
      <c r="B759" s="6">
        <v>84300</v>
      </c>
      <c r="C759" s="6">
        <v>26303</v>
      </c>
      <c r="D759" s="9">
        <f>SUM(C759/B759)*100</f>
        <v>31.201660735468568</v>
      </c>
      <c r="E759" s="6" t="s">
        <v>20</v>
      </c>
      <c r="F759" s="6">
        <v>454</v>
      </c>
      <c r="G759" s="10">
        <f>C759/F759</f>
        <v>57.936123348017624</v>
      </c>
      <c r="H759" s="6" t="s">
        <v>31</v>
      </c>
      <c r="I759" s="6" t="s">
        <v>32</v>
      </c>
    </row>
    <row r="760" spans="1:9" ht="25" customHeight="1" x14ac:dyDescent="0.2">
      <c r="A760" s="6">
        <v>320</v>
      </c>
      <c r="B760" s="6">
        <v>84400</v>
      </c>
      <c r="C760" s="6">
        <v>8092</v>
      </c>
      <c r="D760" s="9">
        <f>SUM(C760/B760)*100</f>
        <v>9.5876777251184837</v>
      </c>
      <c r="E760" s="6" t="s">
        <v>20</v>
      </c>
      <c r="F760" s="6">
        <v>80</v>
      </c>
      <c r="G760" s="10">
        <f>C760/F760</f>
        <v>101.15</v>
      </c>
      <c r="H760" s="6" t="s">
        <v>31</v>
      </c>
      <c r="I760" s="6" t="s">
        <v>32</v>
      </c>
    </row>
    <row r="761" spans="1:9" ht="25" customHeight="1" x14ac:dyDescent="0.2">
      <c r="A761" s="6">
        <v>537</v>
      </c>
      <c r="B761" s="6">
        <v>84400</v>
      </c>
      <c r="C761" s="6">
        <v>98935</v>
      </c>
      <c r="D761" s="9">
        <f>SUM(C761/B761)*100</f>
        <v>117.22156398104266</v>
      </c>
      <c r="E761" s="6" t="s">
        <v>19</v>
      </c>
      <c r="F761" s="6">
        <v>1052</v>
      </c>
      <c r="G761" s="10">
        <f>C761/F761</f>
        <v>94.044676806083643</v>
      </c>
      <c r="H761" s="6" t="s">
        <v>43</v>
      </c>
      <c r="I761" s="6" t="s">
        <v>44</v>
      </c>
    </row>
    <row r="762" spans="1:9" ht="25" customHeight="1" x14ac:dyDescent="0.2">
      <c r="A762" s="6">
        <v>799</v>
      </c>
      <c r="B762" s="6">
        <v>84500</v>
      </c>
      <c r="C762" s="6">
        <v>73522</v>
      </c>
      <c r="D762" s="9">
        <f>SUM(C762/B762)*100</f>
        <v>87.008284023668637</v>
      </c>
      <c r="E762" s="6" t="s">
        <v>20</v>
      </c>
      <c r="F762" s="6">
        <v>1225</v>
      </c>
      <c r="G762" s="10">
        <f>C762/F762</f>
        <v>60.017959183673469</v>
      </c>
      <c r="H762" s="6" t="s">
        <v>33</v>
      </c>
      <c r="I762" s="6" t="s">
        <v>34</v>
      </c>
    </row>
    <row r="763" spans="1:9" ht="25" customHeight="1" x14ac:dyDescent="0.2">
      <c r="A763" s="6">
        <v>880</v>
      </c>
      <c r="B763" s="6">
        <v>84500</v>
      </c>
      <c r="C763" s="6">
        <v>193101</v>
      </c>
      <c r="D763" s="9">
        <f>SUM(C763/B763)*100</f>
        <v>228.52189349112427</v>
      </c>
      <c r="E763" s="6" t="s">
        <v>19</v>
      </c>
      <c r="F763" s="6">
        <v>2414</v>
      </c>
      <c r="G763" s="10">
        <f>C763/F763</f>
        <v>79.992129246064621</v>
      </c>
      <c r="H763" s="6" t="s">
        <v>31</v>
      </c>
      <c r="I763" s="6" t="s">
        <v>32</v>
      </c>
    </row>
    <row r="764" spans="1:9" ht="25" customHeight="1" x14ac:dyDescent="0.2">
      <c r="A764" s="6">
        <v>17</v>
      </c>
      <c r="B764" s="6">
        <v>84600</v>
      </c>
      <c r="C764" s="6">
        <v>134845</v>
      </c>
      <c r="D764" s="9">
        <f>SUM(C764/B764)*100</f>
        <v>159.39125295508273</v>
      </c>
      <c r="E764" s="6" t="s">
        <v>19</v>
      </c>
      <c r="F764" s="6">
        <v>1249</v>
      </c>
      <c r="G764" s="10">
        <f>C764/F764</f>
        <v>107.96236989591674</v>
      </c>
      <c r="H764" s="6" t="s">
        <v>31</v>
      </c>
      <c r="I764" s="6" t="s">
        <v>32</v>
      </c>
    </row>
    <row r="765" spans="1:9" ht="25" customHeight="1" x14ac:dyDescent="0.2">
      <c r="A765" s="6">
        <v>543</v>
      </c>
      <c r="B765" s="6">
        <v>84900</v>
      </c>
      <c r="C765" s="6">
        <v>13864</v>
      </c>
      <c r="D765" s="9">
        <f>SUM(C765/B765)*100</f>
        <v>16.329799764428738</v>
      </c>
      <c r="E765" s="6" t="s">
        <v>20</v>
      </c>
      <c r="F765" s="6">
        <v>180</v>
      </c>
      <c r="G765" s="10">
        <f>C765/F765</f>
        <v>77.022222222222226</v>
      </c>
      <c r="H765" s="6" t="s">
        <v>31</v>
      </c>
      <c r="I765" s="6" t="s">
        <v>32</v>
      </c>
    </row>
    <row r="766" spans="1:9" ht="25" customHeight="1" x14ac:dyDescent="0.2">
      <c r="A766" s="6">
        <v>824</v>
      </c>
      <c r="B766" s="6">
        <v>85000</v>
      </c>
      <c r="C766" s="6">
        <v>107516</v>
      </c>
      <c r="D766" s="9">
        <f>SUM(C766/B766)*100</f>
        <v>126.48941176470588</v>
      </c>
      <c r="E766" s="6" t="s">
        <v>19</v>
      </c>
      <c r="F766" s="6">
        <v>1280</v>
      </c>
      <c r="G766" s="10">
        <f>C766/F766</f>
        <v>83.996875000000003</v>
      </c>
      <c r="H766" s="6" t="s">
        <v>31</v>
      </c>
      <c r="I766" s="6" t="s">
        <v>32</v>
      </c>
    </row>
    <row r="767" spans="1:9" ht="25" customHeight="1" x14ac:dyDescent="0.2">
      <c r="A767" s="6">
        <v>229</v>
      </c>
      <c r="B767" s="6">
        <v>85600</v>
      </c>
      <c r="C767" s="6">
        <v>165798</v>
      </c>
      <c r="D767" s="9">
        <f>SUM(C767/B767)*100</f>
        <v>193.68925233644859</v>
      </c>
      <c r="E767" s="6" t="s">
        <v>19</v>
      </c>
      <c r="F767" s="6">
        <v>2551</v>
      </c>
      <c r="G767" s="10">
        <f>C767/F767</f>
        <v>64.99333594668758</v>
      </c>
      <c r="H767" s="6" t="s">
        <v>31</v>
      </c>
      <c r="I767" s="6" t="s">
        <v>32</v>
      </c>
    </row>
    <row r="768" spans="1:9" ht="25" customHeight="1" x14ac:dyDescent="0.2">
      <c r="A768" s="6">
        <v>629</v>
      </c>
      <c r="B768" s="6">
        <v>85900</v>
      </c>
      <c r="C768" s="6">
        <v>55476</v>
      </c>
      <c r="D768" s="9">
        <f>SUM(C768/B768)*100</f>
        <v>64.58207217694995</v>
      </c>
      <c r="E768" s="6" t="s">
        <v>20</v>
      </c>
      <c r="F768" s="6">
        <v>750</v>
      </c>
      <c r="G768" s="10">
        <f>C768/F768</f>
        <v>73.968000000000004</v>
      </c>
      <c r="H768" s="6" t="s">
        <v>31</v>
      </c>
      <c r="I768" s="6" t="s">
        <v>32</v>
      </c>
    </row>
    <row r="769" spans="1:9" ht="25" customHeight="1" x14ac:dyDescent="0.2">
      <c r="A769" s="6">
        <v>835</v>
      </c>
      <c r="B769" s="6">
        <v>86200</v>
      </c>
      <c r="C769" s="6">
        <v>77355</v>
      </c>
      <c r="D769" s="9">
        <f>SUM(C769/B769)*100</f>
        <v>89.738979118329468</v>
      </c>
      <c r="E769" s="6" t="s">
        <v>20</v>
      </c>
      <c r="F769" s="6">
        <v>1758</v>
      </c>
      <c r="G769" s="10">
        <f>C769/F769</f>
        <v>44.001706484641637</v>
      </c>
      <c r="H769" s="6" t="s">
        <v>31</v>
      </c>
      <c r="I769" s="6" t="s">
        <v>32</v>
      </c>
    </row>
    <row r="770" spans="1:9" ht="25" customHeight="1" x14ac:dyDescent="0.2">
      <c r="A770" s="6">
        <v>584</v>
      </c>
      <c r="B770" s="6">
        <v>86400</v>
      </c>
      <c r="C770" s="6">
        <v>103255</v>
      </c>
      <c r="D770" s="9">
        <f>SUM(C770/B770)*100</f>
        <v>119.50810185185186</v>
      </c>
      <c r="E770" s="6" t="s">
        <v>19</v>
      </c>
      <c r="F770" s="6">
        <v>1613</v>
      </c>
      <c r="G770" s="10">
        <f>C770/F770</f>
        <v>64.01425914445133</v>
      </c>
      <c r="H770" s="6" t="s">
        <v>31</v>
      </c>
      <c r="I770" s="6" t="s">
        <v>32</v>
      </c>
    </row>
    <row r="771" spans="1:9" ht="25" customHeight="1" x14ac:dyDescent="0.2">
      <c r="A771" s="6">
        <v>223</v>
      </c>
      <c r="B771" s="6">
        <v>87300</v>
      </c>
      <c r="C771" s="6">
        <v>81897</v>
      </c>
      <c r="D771" s="9">
        <f>SUM(C771/B771)*100</f>
        <v>93.81099656357388</v>
      </c>
      <c r="E771" s="6" t="s">
        <v>20</v>
      </c>
      <c r="F771" s="6">
        <v>931</v>
      </c>
      <c r="G771" s="10">
        <f>C771/F771</f>
        <v>87.966702470461868</v>
      </c>
      <c r="H771" s="6" t="s">
        <v>31</v>
      </c>
      <c r="I771" s="6" t="s">
        <v>32</v>
      </c>
    </row>
    <row r="772" spans="1:9" ht="25" customHeight="1" x14ac:dyDescent="0.2">
      <c r="A772" s="6">
        <v>213</v>
      </c>
      <c r="B772" s="6">
        <v>87900</v>
      </c>
      <c r="C772" s="6">
        <v>171549</v>
      </c>
      <c r="D772" s="9">
        <f>SUM(C772/B772)*100</f>
        <v>195.16382252559728</v>
      </c>
      <c r="E772" s="6" t="s">
        <v>19</v>
      </c>
      <c r="F772" s="6">
        <v>4289</v>
      </c>
      <c r="G772" s="10">
        <f>C772/F772</f>
        <v>39.997435299603637</v>
      </c>
      <c r="H772" s="6" t="s">
        <v>31</v>
      </c>
      <c r="I772" s="6" t="s">
        <v>32</v>
      </c>
    </row>
    <row r="773" spans="1:9" ht="25" customHeight="1" x14ac:dyDescent="0.2">
      <c r="A773" s="6">
        <v>967</v>
      </c>
      <c r="B773" s="6">
        <v>88400</v>
      </c>
      <c r="C773" s="6">
        <v>121138</v>
      </c>
      <c r="D773" s="9">
        <f>SUM(C773/B773)*100</f>
        <v>137.03393665158373</v>
      </c>
      <c r="E773" s="6" t="s">
        <v>19</v>
      </c>
      <c r="F773" s="6">
        <v>1573</v>
      </c>
      <c r="G773" s="10">
        <f>C773/F773</f>
        <v>77.010807374443743</v>
      </c>
      <c r="H773" s="6" t="s">
        <v>31</v>
      </c>
      <c r="I773" s="6" t="s">
        <v>32</v>
      </c>
    </row>
    <row r="774" spans="1:9" ht="25" customHeight="1" x14ac:dyDescent="0.2">
      <c r="A774" s="6">
        <v>604</v>
      </c>
      <c r="B774" s="6">
        <v>88700</v>
      </c>
      <c r="C774" s="6">
        <v>151438</v>
      </c>
      <c r="D774" s="9">
        <f>SUM(C774/B774)*100</f>
        <v>170.73055242390078</v>
      </c>
      <c r="E774" s="6" t="s">
        <v>19</v>
      </c>
      <c r="F774" s="6">
        <v>2857</v>
      </c>
      <c r="G774" s="10">
        <f>C774/F774</f>
        <v>53.005950297514879</v>
      </c>
      <c r="H774" s="6" t="s">
        <v>31</v>
      </c>
      <c r="I774" s="6" t="s">
        <v>32</v>
      </c>
    </row>
    <row r="775" spans="1:9" ht="25" customHeight="1" x14ac:dyDescent="0.2">
      <c r="A775" s="6">
        <v>186</v>
      </c>
      <c r="B775" s="6">
        <v>88800</v>
      </c>
      <c r="C775" s="6">
        <v>28358</v>
      </c>
      <c r="D775" s="9">
        <f>SUM(C775/B775)*100</f>
        <v>31.934684684684683</v>
      </c>
      <c r="E775" s="6" t="s">
        <v>20</v>
      </c>
      <c r="F775" s="6">
        <v>886</v>
      </c>
      <c r="G775" s="10">
        <f>C775/F775</f>
        <v>32.006772009029348</v>
      </c>
      <c r="H775" s="6" t="s">
        <v>31</v>
      </c>
      <c r="I775" s="6" t="s">
        <v>32</v>
      </c>
    </row>
    <row r="776" spans="1:9" ht="25" customHeight="1" x14ac:dyDescent="0.2">
      <c r="A776" s="6">
        <v>784</v>
      </c>
      <c r="B776" s="6">
        <v>88900</v>
      </c>
      <c r="C776" s="6">
        <v>102535</v>
      </c>
      <c r="D776" s="9">
        <f>SUM(C776/B776)*100</f>
        <v>115.33745781777279</v>
      </c>
      <c r="E776" s="6" t="s">
        <v>19</v>
      </c>
      <c r="F776" s="6">
        <v>3308</v>
      </c>
      <c r="G776" s="10">
        <f>C776/F776</f>
        <v>30.996070133010882</v>
      </c>
      <c r="H776" s="6" t="s">
        <v>31</v>
      </c>
      <c r="I776" s="6" t="s">
        <v>32</v>
      </c>
    </row>
    <row r="777" spans="1:9" ht="25" customHeight="1" x14ac:dyDescent="0.2">
      <c r="A777" s="6">
        <v>534</v>
      </c>
      <c r="B777" s="6">
        <v>89100</v>
      </c>
      <c r="C777" s="6">
        <v>13385</v>
      </c>
      <c r="D777" s="9">
        <f>SUM(C777/B777)*100</f>
        <v>15.022446689113355</v>
      </c>
      <c r="E777" s="6" t="s">
        <v>20</v>
      </c>
      <c r="F777" s="6">
        <v>243</v>
      </c>
      <c r="G777" s="10">
        <f>C777/F777</f>
        <v>55.08230452674897</v>
      </c>
      <c r="H777" s="6" t="s">
        <v>31</v>
      </c>
      <c r="I777" s="6" t="s">
        <v>32</v>
      </c>
    </row>
    <row r="778" spans="1:9" ht="25" customHeight="1" x14ac:dyDescent="0.2">
      <c r="A778" s="6">
        <v>448</v>
      </c>
      <c r="B778" s="6">
        <v>89900</v>
      </c>
      <c r="C778" s="6">
        <v>45384</v>
      </c>
      <c r="D778" s="9">
        <f>SUM(C778/B778)*100</f>
        <v>50.482758620689658</v>
      </c>
      <c r="E778" s="6" t="s">
        <v>20</v>
      </c>
      <c r="F778" s="6">
        <v>605</v>
      </c>
      <c r="G778" s="10">
        <f>C778/F778</f>
        <v>75.014876033057845</v>
      </c>
      <c r="H778" s="6" t="s">
        <v>31</v>
      </c>
      <c r="I778" s="6" t="s">
        <v>32</v>
      </c>
    </row>
    <row r="779" spans="1:9" ht="25" customHeight="1" x14ac:dyDescent="0.2">
      <c r="A779" s="6">
        <v>505</v>
      </c>
      <c r="B779" s="6">
        <v>89900</v>
      </c>
      <c r="C779" s="6">
        <v>12497</v>
      </c>
      <c r="D779" s="9">
        <f>SUM(C779/B779)*100</f>
        <v>13.901001112347053</v>
      </c>
      <c r="E779" s="6" t="s">
        <v>20</v>
      </c>
      <c r="F779" s="6">
        <v>347</v>
      </c>
      <c r="G779" s="10">
        <f>C779/F779</f>
        <v>36.014409221902014</v>
      </c>
      <c r="H779" s="6" t="s">
        <v>31</v>
      </c>
      <c r="I779" s="6" t="s">
        <v>32</v>
      </c>
    </row>
    <row r="780" spans="1:9" ht="25" customHeight="1" x14ac:dyDescent="0.2">
      <c r="A780" s="6">
        <v>43</v>
      </c>
      <c r="B780" s="6">
        <v>90200</v>
      </c>
      <c r="C780" s="6">
        <v>167717</v>
      </c>
      <c r="D780" s="9">
        <f>SUM(C780/B780)*100</f>
        <v>185.9390243902439</v>
      </c>
      <c r="E780" s="6" t="s">
        <v>19</v>
      </c>
      <c r="F780" s="6">
        <v>6212</v>
      </c>
      <c r="G780" s="10">
        <f>C780/F780</f>
        <v>26.998873148744366</v>
      </c>
      <c r="H780" s="6" t="s">
        <v>31</v>
      </c>
      <c r="I780" s="6" t="s">
        <v>32</v>
      </c>
    </row>
    <row r="781" spans="1:9" ht="25" customHeight="1" x14ac:dyDescent="0.2">
      <c r="A781" s="6">
        <v>165</v>
      </c>
      <c r="B781" s="6">
        <v>90400</v>
      </c>
      <c r="C781" s="6">
        <v>110279</v>
      </c>
      <c r="D781" s="9">
        <f>SUM(C781/B781)*100</f>
        <v>121.99004424778761</v>
      </c>
      <c r="E781" s="6" t="s">
        <v>19</v>
      </c>
      <c r="F781" s="6">
        <v>2506</v>
      </c>
      <c r="G781" s="10">
        <f>C781/F781</f>
        <v>44.005985634477256</v>
      </c>
      <c r="H781" s="6" t="s">
        <v>31</v>
      </c>
      <c r="I781" s="6" t="s">
        <v>32</v>
      </c>
    </row>
    <row r="782" spans="1:9" ht="25" customHeight="1" x14ac:dyDescent="0.2">
      <c r="A782" s="6">
        <v>485</v>
      </c>
      <c r="B782" s="6">
        <v>90600</v>
      </c>
      <c r="C782" s="6">
        <v>27844</v>
      </c>
      <c r="D782" s="9">
        <f>SUM(C782/B782)*100</f>
        <v>30.73289183222958</v>
      </c>
      <c r="E782" s="6" t="s">
        <v>20</v>
      </c>
      <c r="F782" s="6">
        <v>648</v>
      </c>
      <c r="G782" s="10">
        <f>C782/F782</f>
        <v>42.969135802469133</v>
      </c>
      <c r="H782" s="6" t="s">
        <v>33</v>
      </c>
      <c r="I782" s="6" t="s">
        <v>34</v>
      </c>
    </row>
    <row r="783" spans="1:9" ht="25" customHeight="1" x14ac:dyDescent="0.2">
      <c r="A783" s="6">
        <v>483</v>
      </c>
      <c r="B783" s="6">
        <v>91400</v>
      </c>
      <c r="C783" s="6">
        <v>48236</v>
      </c>
      <c r="D783" s="9">
        <f>SUM(C783/B783)*100</f>
        <v>52.774617067833695</v>
      </c>
      <c r="E783" s="6" t="s">
        <v>20</v>
      </c>
      <c r="F783" s="6">
        <v>554</v>
      </c>
      <c r="G783" s="10">
        <f>C783/F783</f>
        <v>87.068592057761734</v>
      </c>
      <c r="H783" s="6" t="s">
        <v>31</v>
      </c>
      <c r="I783" s="6" t="s">
        <v>32</v>
      </c>
    </row>
    <row r="784" spans="1:9" ht="25" customHeight="1" x14ac:dyDescent="0.2">
      <c r="A784" s="6">
        <v>139</v>
      </c>
      <c r="B784" s="6">
        <v>92100</v>
      </c>
      <c r="C784" s="6">
        <v>19246</v>
      </c>
      <c r="D784" s="9">
        <f>SUM(C784/B784)*100</f>
        <v>20.896851248642779</v>
      </c>
      <c r="E784" s="6" t="s">
        <v>20</v>
      </c>
      <c r="F784" s="6">
        <v>326</v>
      </c>
      <c r="G784" s="10">
        <f>C784/F784</f>
        <v>59.036809815950917</v>
      </c>
      <c r="H784" s="6" t="s">
        <v>31</v>
      </c>
      <c r="I784" s="6" t="s">
        <v>32</v>
      </c>
    </row>
    <row r="785" spans="1:9" ht="25" customHeight="1" x14ac:dyDescent="0.2">
      <c r="A785" s="6">
        <v>24</v>
      </c>
      <c r="B785" s="6">
        <v>92400</v>
      </c>
      <c r="C785" s="6">
        <v>104257</v>
      </c>
      <c r="D785" s="9">
        <f>SUM(C785/B785)*100</f>
        <v>112.83225108225108</v>
      </c>
      <c r="E785" s="6" t="s">
        <v>19</v>
      </c>
      <c r="F785" s="6">
        <v>2673</v>
      </c>
      <c r="G785" s="10">
        <f>C785/F785</f>
        <v>39.003741114852225</v>
      </c>
      <c r="H785" s="6" t="s">
        <v>31</v>
      </c>
      <c r="I785" s="6" t="s">
        <v>32</v>
      </c>
    </row>
    <row r="786" spans="1:9" ht="25" customHeight="1" x14ac:dyDescent="0.2">
      <c r="A786" s="6">
        <v>811</v>
      </c>
      <c r="B786" s="6">
        <v>92500</v>
      </c>
      <c r="C786" s="6">
        <v>71320</v>
      </c>
      <c r="D786" s="9">
        <f>SUM(C786/B786)*100</f>
        <v>77.102702702702715</v>
      </c>
      <c r="E786" s="6" t="s">
        <v>20</v>
      </c>
      <c r="F786" s="6">
        <v>679</v>
      </c>
      <c r="G786" s="10">
        <f>C786/F786</f>
        <v>105.03681885125184</v>
      </c>
      <c r="H786" s="6" t="s">
        <v>31</v>
      </c>
      <c r="I786" s="6" t="s">
        <v>32</v>
      </c>
    </row>
    <row r="787" spans="1:9" ht="25" customHeight="1" x14ac:dyDescent="0.2">
      <c r="A787" s="6">
        <v>329</v>
      </c>
      <c r="B787" s="6">
        <v>93800</v>
      </c>
      <c r="C787" s="6">
        <v>21477</v>
      </c>
      <c r="D787" s="9">
        <f>SUM(C787/B787)*100</f>
        <v>22.896588486140725</v>
      </c>
      <c r="E787" s="6" t="s">
        <v>22</v>
      </c>
      <c r="F787" s="6">
        <v>211</v>
      </c>
      <c r="G787" s="10">
        <f>C787/F787</f>
        <v>101.78672985781991</v>
      </c>
      <c r="H787" s="6" t="s">
        <v>31</v>
      </c>
      <c r="I787" s="6" t="s">
        <v>32</v>
      </c>
    </row>
    <row r="788" spans="1:9" ht="25" customHeight="1" x14ac:dyDescent="0.2">
      <c r="A788" s="6">
        <v>777</v>
      </c>
      <c r="B788" s="6">
        <v>93800</v>
      </c>
      <c r="C788" s="6">
        <v>45987</v>
      </c>
      <c r="D788" s="9">
        <f>SUM(C788/B788)*100</f>
        <v>49.026652452025587</v>
      </c>
      <c r="E788" s="6" t="s">
        <v>20</v>
      </c>
      <c r="F788" s="6">
        <v>676</v>
      </c>
      <c r="G788" s="10">
        <f>C788/F788</f>
        <v>68.028106508875737</v>
      </c>
      <c r="H788" s="6" t="s">
        <v>31</v>
      </c>
      <c r="I788" s="6" t="s">
        <v>32</v>
      </c>
    </row>
    <row r="789" spans="1:9" ht="25" customHeight="1" x14ac:dyDescent="0.2">
      <c r="A789" s="6">
        <v>21</v>
      </c>
      <c r="B789" s="6">
        <v>94000</v>
      </c>
      <c r="C789" s="6">
        <v>38533</v>
      </c>
      <c r="D789" s="9">
        <f>SUM(C789/B789)*100</f>
        <v>40.992553191489364</v>
      </c>
      <c r="E789" s="6" t="s">
        <v>20</v>
      </c>
      <c r="F789" s="6">
        <v>558</v>
      </c>
      <c r="G789" s="10">
        <f>C789/F789</f>
        <v>69.055555555555557</v>
      </c>
      <c r="H789" s="6" t="s">
        <v>31</v>
      </c>
      <c r="I789" s="6" t="s">
        <v>32</v>
      </c>
    </row>
    <row r="790" spans="1:9" ht="25" customHeight="1" x14ac:dyDescent="0.2">
      <c r="A790" s="6">
        <v>60</v>
      </c>
      <c r="B790" s="6">
        <v>94200</v>
      </c>
      <c r="C790" s="6">
        <v>135997</v>
      </c>
      <c r="D790" s="9">
        <f>SUM(C790/B790)*100</f>
        <v>144.37048832271762</v>
      </c>
      <c r="E790" s="6" t="s">
        <v>19</v>
      </c>
      <c r="F790" s="6">
        <v>1600</v>
      </c>
      <c r="G790" s="10">
        <f>C790/F790</f>
        <v>84.998125000000002</v>
      </c>
      <c r="H790" s="6" t="s">
        <v>37</v>
      </c>
      <c r="I790" s="6" t="s">
        <v>38</v>
      </c>
    </row>
    <row r="791" spans="1:9" ht="25" customHeight="1" x14ac:dyDescent="0.2">
      <c r="A791" s="6">
        <v>623</v>
      </c>
      <c r="B791" s="6">
        <v>94300</v>
      </c>
      <c r="C791" s="6">
        <v>150806</v>
      </c>
      <c r="D791" s="9">
        <f>SUM(C791/B791)*100</f>
        <v>159.92152704135739</v>
      </c>
      <c r="E791" s="6" t="s">
        <v>19</v>
      </c>
      <c r="F791" s="6">
        <v>2693</v>
      </c>
      <c r="G791" s="10">
        <f>C791/F791</f>
        <v>55.999257333828446</v>
      </c>
      <c r="H791" s="6" t="s">
        <v>33</v>
      </c>
      <c r="I791" s="6" t="s">
        <v>34</v>
      </c>
    </row>
    <row r="792" spans="1:9" ht="25" customHeight="1" x14ac:dyDescent="0.2">
      <c r="A792" s="6">
        <v>337</v>
      </c>
      <c r="B792" s="6">
        <v>94500</v>
      </c>
      <c r="C792" s="6">
        <v>116064</v>
      </c>
      <c r="D792" s="9">
        <f>SUM(C792/B792)*100</f>
        <v>122.81904761904762</v>
      </c>
      <c r="E792" s="6" t="s">
        <v>19</v>
      </c>
      <c r="F792" s="6">
        <v>1095</v>
      </c>
      <c r="G792" s="10">
        <f>C792/F792</f>
        <v>105.9945205479452</v>
      </c>
      <c r="H792" s="6" t="s">
        <v>31</v>
      </c>
      <c r="I792" s="6" t="s">
        <v>32</v>
      </c>
    </row>
    <row r="793" spans="1:9" ht="25" customHeight="1" x14ac:dyDescent="0.2">
      <c r="A793" s="6">
        <v>565</v>
      </c>
      <c r="B793" s="6">
        <v>94900</v>
      </c>
      <c r="C793" s="6">
        <v>194166</v>
      </c>
      <c r="D793" s="9">
        <f>SUM(C793/B793)*100</f>
        <v>204.60063224446787</v>
      </c>
      <c r="E793" s="6" t="s">
        <v>19</v>
      </c>
      <c r="F793" s="6">
        <v>3596</v>
      </c>
      <c r="G793" s="10">
        <f>C793/F793</f>
        <v>53.99499443826474</v>
      </c>
      <c r="H793" s="6" t="s">
        <v>31</v>
      </c>
      <c r="I793" s="6" t="s">
        <v>32</v>
      </c>
    </row>
    <row r="794" spans="1:9" ht="25" customHeight="1" x14ac:dyDescent="0.2">
      <c r="A794" s="6">
        <v>970</v>
      </c>
      <c r="B794" s="6">
        <v>94900</v>
      </c>
      <c r="C794" s="6">
        <v>57659</v>
      </c>
      <c r="D794" s="9">
        <f>SUM(C794/B794)*100</f>
        <v>60.757639620653315</v>
      </c>
      <c r="E794" s="6" t="s">
        <v>20</v>
      </c>
      <c r="F794" s="6">
        <v>594</v>
      </c>
      <c r="G794" s="10">
        <f>C794/F794</f>
        <v>97.069023569023571</v>
      </c>
      <c r="H794" s="6" t="s">
        <v>31</v>
      </c>
      <c r="I794" s="6" t="s">
        <v>32</v>
      </c>
    </row>
    <row r="795" spans="1:9" ht="25" customHeight="1" x14ac:dyDescent="0.2">
      <c r="A795" s="6">
        <v>578</v>
      </c>
      <c r="B795" s="6">
        <v>96500</v>
      </c>
      <c r="C795" s="6">
        <v>16168</v>
      </c>
      <c r="D795" s="9">
        <f>SUM(C795/B795)*100</f>
        <v>16.754404145077721</v>
      </c>
      <c r="E795" s="6" t="s">
        <v>20</v>
      </c>
      <c r="F795" s="6">
        <v>245</v>
      </c>
      <c r="G795" s="10">
        <f>C795/F795</f>
        <v>65.991836734693877</v>
      </c>
      <c r="H795" s="6" t="s">
        <v>31</v>
      </c>
      <c r="I795" s="6" t="s">
        <v>32</v>
      </c>
    </row>
    <row r="796" spans="1:9" ht="25" customHeight="1" x14ac:dyDescent="0.2">
      <c r="A796" s="6">
        <v>173</v>
      </c>
      <c r="B796" s="6">
        <v>96700</v>
      </c>
      <c r="C796" s="6">
        <v>157635</v>
      </c>
      <c r="D796" s="9">
        <f>SUM(C796/B796)*100</f>
        <v>163.01447776628748</v>
      </c>
      <c r="E796" s="6" t="s">
        <v>19</v>
      </c>
      <c r="F796" s="6">
        <v>1561</v>
      </c>
      <c r="G796" s="10">
        <f>C796/F796</f>
        <v>100.98334401024984</v>
      </c>
      <c r="H796" s="6" t="s">
        <v>31</v>
      </c>
      <c r="I796" s="6" t="s">
        <v>32</v>
      </c>
    </row>
    <row r="797" spans="1:9" ht="25" customHeight="1" x14ac:dyDescent="0.2">
      <c r="A797" s="6">
        <v>524</v>
      </c>
      <c r="B797" s="6">
        <v>96700</v>
      </c>
      <c r="C797" s="6">
        <v>81136</v>
      </c>
      <c r="D797" s="9">
        <f>SUM(C797/B797)*100</f>
        <v>83.904860392967933</v>
      </c>
      <c r="E797" s="6" t="s">
        <v>20</v>
      </c>
      <c r="F797" s="6">
        <v>1979</v>
      </c>
      <c r="G797" s="10">
        <f>C797/F797</f>
        <v>40.998484082870135</v>
      </c>
      <c r="H797" s="6" t="s">
        <v>31</v>
      </c>
      <c r="I797" s="6" t="s">
        <v>32</v>
      </c>
    </row>
    <row r="798" spans="1:9" ht="25" customHeight="1" x14ac:dyDescent="0.2">
      <c r="A798" s="6">
        <v>831</v>
      </c>
      <c r="B798" s="6">
        <v>97100</v>
      </c>
      <c r="C798" s="6">
        <v>105817</v>
      </c>
      <c r="D798" s="9">
        <f>SUM(C798/B798)*100</f>
        <v>108.97734294541709</v>
      </c>
      <c r="E798" s="6" t="s">
        <v>19</v>
      </c>
      <c r="F798" s="6">
        <v>4233</v>
      </c>
      <c r="G798" s="10">
        <f>C798/F798</f>
        <v>24.998110087408456</v>
      </c>
      <c r="H798" s="6" t="s">
        <v>31</v>
      </c>
      <c r="I798" s="6" t="s">
        <v>32</v>
      </c>
    </row>
    <row r="799" spans="1:9" ht="25" customHeight="1" x14ac:dyDescent="0.2">
      <c r="A799" s="6">
        <v>767</v>
      </c>
      <c r="B799" s="6">
        <v>97200</v>
      </c>
      <c r="C799" s="6">
        <v>55372</v>
      </c>
      <c r="D799" s="9">
        <f>SUM(C799/B799)*100</f>
        <v>56.967078189300416</v>
      </c>
      <c r="E799" s="6" t="s">
        <v>20</v>
      </c>
      <c r="F799" s="6">
        <v>513</v>
      </c>
      <c r="G799" s="10">
        <f>C799/F799</f>
        <v>107.93762183235867</v>
      </c>
      <c r="H799" s="6" t="s">
        <v>31</v>
      </c>
      <c r="I799" s="6" t="s">
        <v>32</v>
      </c>
    </row>
    <row r="800" spans="1:9" ht="25" customHeight="1" x14ac:dyDescent="0.2">
      <c r="A800" s="6">
        <v>399</v>
      </c>
      <c r="B800" s="6">
        <v>97300</v>
      </c>
      <c r="C800" s="6">
        <v>62127</v>
      </c>
      <c r="D800" s="9">
        <f>SUM(C800/B800)*100</f>
        <v>63.850976361767728</v>
      </c>
      <c r="E800" s="6" t="s">
        <v>20</v>
      </c>
      <c r="F800" s="6">
        <v>941</v>
      </c>
      <c r="G800" s="10">
        <f>C800/F800</f>
        <v>66.022316684378325</v>
      </c>
      <c r="H800" s="6" t="s">
        <v>31</v>
      </c>
      <c r="I800" s="6" t="s">
        <v>32</v>
      </c>
    </row>
    <row r="801" spans="1:9" ht="25" customHeight="1" x14ac:dyDescent="0.2">
      <c r="A801" s="6">
        <v>995</v>
      </c>
      <c r="B801" s="6">
        <v>97300</v>
      </c>
      <c r="C801" s="6">
        <v>153216</v>
      </c>
      <c r="D801" s="9">
        <f>SUM(C801/B801)*100</f>
        <v>157.46762589928059</v>
      </c>
      <c r="E801" s="6" t="s">
        <v>19</v>
      </c>
      <c r="F801" s="6">
        <v>2043</v>
      </c>
      <c r="G801" s="10">
        <f>C801/F801</f>
        <v>74.995594713656388</v>
      </c>
      <c r="H801" s="6" t="s">
        <v>31</v>
      </c>
      <c r="I801" s="6" t="s">
        <v>32</v>
      </c>
    </row>
    <row r="802" spans="1:9" ht="25" customHeight="1" x14ac:dyDescent="0.2">
      <c r="A802" s="6">
        <v>671</v>
      </c>
      <c r="B802" s="6">
        <v>97600</v>
      </c>
      <c r="C802" s="6">
        <v>119127</v>
      </c>
      <c r="D802" s="9">
        <f>SUM(C802/B802)*100</f>
        <v>122.05635245901641</v>
      </c>
      <c r="E802" s="6" t="s">
        <v>19</v>
      </c>
      <c r="F802" s="6">
        <v>1073</v>
      </c>
      <c r="G802" s="10">
        <f>C802/F802</f>
        <v>111.02236719478098</v>
      </c>
      <c r="H802" s="6" t="s">
        <v>31</v>
      </c>
      <c r="I802" s="6" t="s">
        <v>32</v>
      </c>
    </row>
    <row r="803" spans="1:9" ht="25" customHeight="1" x14ac:dyDescent="0.2">
      <c r="A803" s="6">
        <v>98</v>
      </c>
      <c r="B803" s="6">
        <v>97800</v>
      </c>
      <c r="C803" s="6">
        <v>32951</v>
      </c>
      <c r="D803" s="9">
        <f>SUM(C803/B803)*100</f>
        <v>33.692229038854805</v>
      </c>
      <c r="E803" s="6" t="s">
        <v>20</v>
      </c>
      <c r="F803" s="6">
        <v>1220</v>
      </c>
      <c r="G803" s="10">
        <f>C803/F803</f>
        <v>27.009016393442622</v>
      </c>
      <c r="H803" s="6" t="s">
        <v>35</v>
      </c>
      <c r="I803" s="6" t="s">
        <v>36</v>
      </c>
    </row>
    <row r="804" spans="1:9" ht="25" customHeight="1" x14ac:dyDescent="0.2">
      <c r="A804" s="6">
        <v>648</v>
      </c>
      <c r="B804" s="6">
        <v>98600</v>
      </c>
      <c r="C804" s="6">
        <v>62174</v>
      </c>
      <c r="D804" s="9">
        <f>SUM(C804/B804)*100</f>
        <v>63.056795131845846</v>
      </c>
      <c r="E804" s="6" t="s">
        <v>21</v>
      </c>
      <c r="F804" s="6">
        <v>723</v>
      </c>
      <c r="G804" s="10">
        <f>C804/F804</f>
        <v>85.994467496542185</v>
      </c>
      <c r="H804" s="6" t="s">
        <v>31</v>
      </c>
      <c r="I804" s="6" t="s">
        <v>32</v>
      </c>
    </row>
    <row r="805" spans="1:9" ht="25" customHeight="1" x14ac:dyDescent="0.2">
      <c r="A805" s="6">
        <v>328</v>
      </c>
      <c r="B805" s="6">
        <v>98700</v>
      </c>
      <c r="C805" s="6">
        <v>131826</v>
      </c>
      <c r="D805" s="9">
        <f>SUM(C805/B805)*100</f>
        <v>133.56231003039514</v>
      </c>
      <c r="E805" s="6" t="s">
        <v>19</v>
      </c>
      <c r="F805" s="6">
        <v>2441</v>
      </c>
      <c r="G805" s="10">
        <f>C805/F805</f>
        <v>54.004916018025398</v>
      </c>
      <c r="H805" s="6" t="s">
        <v>31</v>
      </c>
      <c r="I805" s="6" t="s">
        <v>32</v>
      </c>
    </row>
    <row r="806" spans="1:9" ht="25" customHeight="1" x14ac:dyDescent="0.2">
      <c r="A806" s="6">
        <v>646</v>
      </c>
      <c r="B806" s="6">
        <v>98700</v>
      </c>
      <c r="C806" s="6">
        <v>87448</v>
      </c>
      <c r="D806" s="9">
        <f>SUM(C806/B806)*100</f>
        <v>88.599797365754824</v>
      </c>
      <c r="E806" s="6" t="s">
        <v>20</v>
      </c>
      <c r="F806" s="6">
        <v>2915</v>
      </c>
      <c r="G806" s="10">
        <f>C806/F806</f>
        <v>29.999313893653515</v>
      </c>
      <c r="H806" s="6" t="s">
        <v>31</v>
      </c>
      <c r="I806" s="6" t="s">
        <v>32</v>
      </c>
    </row>
    <row r="807" spans="1:9" ht="25" customHeight="1" x14ac:dyDescent="0.2">
      <c r="A807" s="6">
        <v>461</v>
      </c>
      <c r="B807" s="6">
        <v>98800</v>
      </c>
      <c r="C807" s="6">
        <v>139354</v>
      </c>
      <c r="D807" s="9">
        <f>SUM(C807/B807)*100</f>
        <v>141.04655870445345</v>
      </c>
      <c r="E807" s="6" t="s">
        <v>19</v>
      </c>
      <c r="F807" s="6">
        <v>2080</v>
      </c>
      <c r="G807" s="10">
        <f>C807/F807</f>
        <v>66.997115384615384</v>
      </c>
      <c r="H807" s="6" t="s">
        <v>31</v>
      </c>
      <c r="I807" s="6" t="s">
        <v>32</v>
      </c>
    </row>
    <row r="808" spans="1:9" ht="25" customHeight="1" x14ac:dyDescent="0.2">
      <c r="A808" s="6">
        <v>134</v>
      </c>
      <c r="B808" s="6">
        <v>99500</v>
      </c>
      <c r="C808" s="6">
        <v>89288</v>
      </c>
      <c r="D808" s="9">
        <f>SUM(C808/B808)*100</f>
        <v>89.73668341708543</v>
      </c>
      <c r="E808" s="6" t="s">
        <v>20</v>
      </c>
      <c r="F808" s="6">
        <v>940</v>
      </c>
      <c r="G808" s="10">
        <f>C808/F808</f>
        <v>94.987234042553197</v>
      </c>
      <c r="H808" s="6" t="s">
        <v>41</v>
      </c>
      <c r="I808" s="6" t="s">
        <v>42</v>
      </c>
    </row>
    <row r="809" spans="1:9" ht="25" customHeight="1" x14ac:dyDescent="0.2">
      <c r="A809" s="6">
        <v>678</v>
      </c>
      <c r="B809" s="6">
        <v>99500</v>
      </c>
      <c r="C809" s="6">
        <v>17879</v>
      </c>
      <c r="D809" s="9">
        <f>SUM(C809/B809)*100</f>
        <v>17.968844221105527</v>
      </c>
      <c r="E809" s="6" t="s">
        <v>21</v>
      </c>
      <c r="F809" s="6">
        <v>215</v>
      </c>
      <c r="G809" s="10">
        <f>C809/F809</f>
        <v>83.158139534883716</v>
      </c>
      <c r="H809" s="6" t="s">
        <v>31</v>
      </c>
      <c r="I809" s="6" t="s">
        <v>32</v>
      </c>
    </row>
    <row r="810" spans="1:9" ht="25" customHeight="1" x14ac:dyDescent="0.2">
      <c r="A810" s="6">
        <v>32</v>
      </c>
      <c r="B810" s="6">
        <v>101000</v>
      </c>
      <c r="C810" s="6">
        <v>87676</v>
      </c>
      <c r="D810" s="9">
        <f>SUM(C810/B810)*100</f>
        <v>86.807920792079202</v>
      </c>
      <c r="E810" s="6" t="s">
        <v>20</v>
      </c>
      <c r="F810" s="6">
        <v>2307</v>
      </c>
      <c r="G810" s="10">
        <f>C810/F810</f>
        <v>38.004334633723452</v>
      </c>
      <c r="H810" s="6" t="s">
        <v>39</v>
      </c>
      <c r="I810" s="6" t="s">
        <v>40</v>
      </c>
    </row>
    <row r="811" spans="1:9" ht="25" customHeight="1" x14ac:dyDescent="0.2">
      <c r="A811" s="6">
        <v>428</v>
      </c>
      <c r="B811" s="6">
        <v>101400</v>
      </c>
      <c r="C811" s="6">
        <v>47037</v>
      </c>
      <c r="D811" s="9">
        <f>SUM(C811/B811)*100</f>
        <v>46.387573964497044</v>
      </c>
      <c r="E811" s="6" t="s">
        <v>20</v>
      </c>
      <c r="F811" s="6">
        <v>747</v>
      </c>
      <c r="G811" s="10">
        <f>C811/F811</f>
        <v>62.967871485943775</v>
      </c>
      <c r="H811" s="6" t="s">
        <v>31</v>
      </c>
      <c r="I811" s="6" t="s">
        <v>32</v>
      </c>
    </row>
    <row r="812" spans="1:9" ht="25" customHeight="1" x14ac:dyDescent="0.2">
      <c r="A812" s="6">
        <v>440</v>
      </c>
      <c r="B812" s="6">
        <v>102500</v>
      </c>
      <c r="C812" s="6">
        <v>165954</v>
      </c>
      <c r="D812" s="9">
        <f>SUM(C812/B812)*100</f>
        <v>161.90634146341463</v>
      </c>
      <c r="E812" s="6" t="s">
        <v>19</v>
      </c>
      <c r="F812" s="6">
        <v>3131</v>
      </c>
      <c r="G812" s="10">
        <f>C812/F812</f>
        <v>53.003513254551258</v>
      </c>
      <c r="H812" s="6" t="s">
        <v>31</v>
      </c>
      <c r="I812" s="6" t="s">
        <v>32</v>
      </c>
    </row>
    <row r="813" spans="1:9" ht="25" customHeight="1" x14ac:dyDescent="0.2">
      <c r="A813" s="6">
        <v>392</v>
      </c>
      <c r="B813" s="6">
        <v>102900</v>
      </c>
      <c r="C813" s="6">
        <v>67546</v>
      </c>
      <c r="D813" s="9">
        <f>SUM(C813/B813)*100</f>
        <v>65.642371234207957</v>
      </c>
      <c r="E813" s="6" t="s">
        <v>20</v>
      </c>
      <c r="F813" s="6">
        <v>1608</v>
      </c>
      <c r="G813" s="10">
        <f>C813/F813</f>
        <v>42.006218905472636</v>
      </c>
      <c r="H813" s="6" t="s">
        <v>31</v>
      </c>
      <c r="I813" s="6" t="s">
        <v>32</v>
      </c>
    </row>
    <row r="814" spans="1:9" ht="25" customHeight="1" x14ac:dyDescent="0.2">
      <c r="A814" s="6">
        <v>127</v>
      </c>
      <c r="B814" s="6">
        <v>103200</v>
      </c>
      <c r="C814" s="6">
        <v>53067</v>
      </c>
      <c r="D814" s="9">
        <f>SUM(C814/B814)*100</f>
        <v>51.42151162790698</v>
      </c>
      <c r="E814" s="6" t="s">
        <v>20</v>
      </c>
      <c r="F814" s="6">
        <v>672</v>
      </c>
      <c r="G814" s="10">
        <f>C814/F814</f>
        <v>78.96875</v>
      </c>
      <c r="H814" s="6" t="s">
        <v>37</v>
      </c>
      <c r="I814" s="6" t="s">
        <v>38</v>
      </c>
    </row>
    <row r="815" spans="1:9" ht="25" customHeight="1" x14ac:dyDescent="0.2">
      <c r="A815" s="6">
        <v>936</v>
      </c>
      <c r="B815" s="6">
        <v>103200</v>
      </c>
      <c r="C815" s="6">
        <v>1690</v>
      </c>
      <c r="D815" s="9">
        <f>SUM(C815/B815)*100</f>
        <v>1.6375968992248062</v>
      </c>
      <c r="E815" s="6" t="s">
        <v>20</v>
      </c>
      <c r="F815" s="6">
        <v>21</v>
      </c>
      <c r="G815" s="10">
        <f>C815/F815</f>
        <v>80.476190476190482</v>
      </c>
      <c r="H815" s="6" t="s">
        <v>31</v>
      </c>
      <c r="I815" s="6" t="s">
        <v>32</v>
      </c>
    </row>
    <row r="816" spans="1:9" ht="25" customHeight="1" x14ac:dyDescent="0.2">
      <c r="A816" s="6">
        <v>211</v>
      </c>
      <c r="B816" s="6">
        <v>104400</v>
      </c>
      <c r="C816" s="6">
        <v>99100</v>
      </c>
      <c r="D816" s="9">
        <f>SUM(C816/B816)*100</f>
        <v>94.923371647509583</v>
      </c>
      <c r="E816" s="6" t="s">
        <v>20</v>
      </c>
      <c r="F816" s="6">
        <v>1625</v>
      </c>
      <c r="G816" s="10">
        <f>C816/F816</f>
        <v>60.984615384615381</v>
      </c>
      <c r="H816" s="6" t="s">
        <v>31</v>
      </c>
      <c r="I816" s="6" t="s">
        <v>32</v>
      </c>
    </row>
    <row r="817" spans="1:9" ht="25" customHeight="1" x14ac:dyDescent="0.2">
      <c r="A817" s="6">
        <v>530</v>
      </c>
      <c r="B817" s="6">
        <v>105000</v>
      </c>
      <c r="C817" s="6">
        <v>96328</v>
      </c>
      <c r="D817" s="9">
        <f>SUM(C817/B817)*100</f>
        <v>91.740952380952379</v>
      </c>
      <c r="E817" s="6" t="s">
        <v>20</v>
      </c>
      <c r="F817" s="6">
        <v>1784</v>
      </c>
      <c r="G817" s="10">
        <f>C817/F817</f>
        <v>53.995515695067262</v>
      </c>
      <c r="H817" s="6" t="s">
        <v>31</v>
      </c>
      <c r="I817" s="6" t="s">
        <v>32</v>
      </c>
    </row>
    <row r="818" spans="1:9" ht="25" customHeight="1" x14ac:dyDescent="0.2">
      <c r="A818" s="6">
        <v>559</v>
      </c>
      <c r="B818" s="6">
        <v>105300</v>
      </c>
      <c r="C818" s="6">
        <v>106321</v>
      </c>
      <c r="D818" s="9">
        <f>SUM(C818/B818)*100</f>
        <v>100.9696106362773</v>
      </c>
      <c r="E818" s="6" t="s">
        <v>19</v>
      </c>
      <c r="F818" s="6">
        <v>1022</v>
      </c>
      <c r="G818" s="10">
        <f>C818/F818</f>
        <v>104.03228962818004</v>
      </c>
      <c r="H818" s="6" t="s">
        <v>31</v>
      </c>
      <c r="I818" s="6" t="s">
        <v>32</v>
      </c>
    </row>
    <row r="819" spans="1:9" ht="25" customHeight="1" x14ac:dyDescent="0.2">
      <c r="A819" s="6">
        <v>83</v>
      </c>
      <c r="B819" s="6">
        <v>106400</v>
      </c>
      <c r="C819" s="6">
        <v>39996</v>
      </c>
      <c r="D819" s="9">
        <f>SUM(C819/B819)*100</f>
        <v>37.590225563909776</v>
      </c>
      <c r="E819" s="6" t="s">
        <v>20</v>
      </c>
      <c r="F819" s="6">
        <v>1000</v>
      </c>
      <c r="G819" s="10">
        <f>C819/F819</f>
        <v>39.996000000000002</v>
      </c>
      <c r="H819" s="6" t="s">
        <v>31</v>
      </c>
      <c r="I819" s="6" t="s">
        <v>32</v>
      </c>
    </row>
    <row r="820" spans="1:9" ht="25" customHeight="1" x14ac:dyDescent="0.2">
      <c r="A820" s="6">
        <v>661</v>
      </c>
      <c r="B820" s="6">
        <v>106800</v>
      </c>
      <c r="C820" s="6">
        <v>57872</v>
      </c>
      <c r="D820" s="9">
        <f>SUM(C820/B820)*100</f>
        <v>54.187265917603</v>
      </c>
      <c r="E820" s="6" t="s">
        <v>20</v>
      </c>
      <c r="F820" s="6">
        <v>752</v>
      </c>
      <c r="G820" s="10">
        <f>C820/F820</f>
        <v>76.957446808510639</v>
      </c>
      <c r="H820" s="6" t="s">
        <v>43</v>
      </c>
      <c r="I820" s="6" t="s">
        <v>44</v>
      </c>
    </row>
    <row r="821" spans="1:9" ht="25" customHeight="1" x14ac:dyDescent="0.2">
      <c r="A821" s="6">
        <v>26</v>
      </c>
      <c r="B821" s="6">
        <v>107500</v>
      </c>
      <c r="C821" s="6">
        <v>51814</v>
      </c>
      <c r="D821" s="9">
        <f>SUM(C821/B821)*100</f>
        <v>48.199069767441863</v>
      </c>
      <c r="E821" s="6" t="s">
        <v>21</v>
      </c>
      <c r="F821" s="6">
        <v>1480</v>
      </c>
      <c r="G821" s="10">
        <f>C821/F821</f>
        <v>35.009459459459457</v>
      </c>
      <c r="H821" s="6" t="s">
        <v>31</v>
      </c>
      <c r="I821" s="6" t="s">
        <v>32</v>
      </c>
    </row>
    <row r="822" spans="1:9" ht="25" customHeight="1" x14ac:dyDescent="0.2">
      <c r="A822" s="6">
        <v>2</v>
      </c>
      <c r="B822" s="6">
        <v>108400</v>
      </c>
      <c r="C822" s="6">
        <v>142523</v>
      </c>
      <c r="D822" s="9">
        <f>SUM(C822/B822)*100</f>
        <v>131.4787822878229</v>
      </c>
      <c r="E822" s="6" t="s">
        <v>19</v>
      </c>
      <c r="F822" s="6">
        <v>1425</v>
      </c>
      <c r="G822" s="10">
        <f>C822/F822</f>
        <v>100.01614035087719</v>
      </c>
      <c r="H822" s="6" t="s">
        <v>35</v>
      </c>
      <c r="I822" s="6" t="s">
        <v>36</v>
      </c>
    </row>
    <row r="823" spans="1:9" ht="25" customHeight="1" x14ac:dyDescent="0.2">
      <c r="A823" s="6">
        <v>706</v>
      </c>
      <c r="B823" s="6">
        <v>108400</v>
      </c>
      <c r="C823" s="6">
        <v>138586</v>
      </c>
      <c r="D823" s="9">
        <f>SUM(C823/B823)*100</f>
        <v>127.84686346863469</v>
      </c>
      <c r="E823" s="6" t="s">
        <v>19</v>
      </c>
      <c r="F823" s="6">
        <v>1345</v>
      </c>
      <c r="G823" s="10">
        <f>C823/F823</f>
        <v>103.03791821561339</v>
      </c>
      <c r="H823" s="6" t="s">
        <v>35</v>
      </c>
      <c r="I823" s="6" t="s">
        <v>36</v>
      </c>
    </row>
    <row r="824" spans="1:9" ht="25" customHeight="1" x14ac:dyDescent="0.2">
      <c r="A824" s="6">
        <v>598</v>
      </c>
      <c r="B824" s="6">
        <v>108500</v>
      </c>
      <c r="C824" s="6">
        <v>175868</v>
      </c>
      <c r="D824" s="9">
        <f>SUM(C824/B824)*100</f>
        <v>162.09032258064516</v>
      </c>
      <c r="E824" s="6" t="s">
        <v>19</v>
      </c>
      <c r="F824" s="6">
        <v>2409</v>
      </c>
      <c r="G824" s="10">
        <f>C824/F824</f>
        <v>73.004566210045667</v>
      </c>
      <c r="H824" s="6" t="s">
        <v>39</v>
      </c>
      <c r="I824" s="6" t="s">
        <v>40</v>
      </c>
    </row>
    <row r="825" spans="1:9" ht="25" customHeight="1" x14ac:dyDescent="0.2">
      <c r="A825" s="6">
        <v>779</v>
      </c>
      <c r="B825" s="6">
        <v>108700</v>
      </c>
      <c r="C825" s="6">
        <v>87293</v>
      </c>
      <c r="D825" s="9">
        <f>SUM(C825/B825)*100</f>
        <v>80.306347746090154</v>
      </c>
      <c r="E825" s="6" t="s">
        <v>20</v>
      </c>
      <c r="F825" s="6">
        <v>831</v>
      </c>
      <c r="G825" s="10">
        <f>C825/F825</f>
        <v>105.04572803850782</v>
      </c>
      <c r="H825" s="6" t="s">
        <v>31</v>
      </c>
      <c r="I825" s="6" t="s">
        <v>32</v>
      </c>
    </row>
    <row r="826" spans="1:9" ht="25" customHeight="1" x14ac:dyDescent="0.2">
      <c r="A826" s="6">
        <v>93</v>
      </c>
      <c r="B826" s="6">
        <v>108800</v>
      </c>
      <c r="C826" s="6">
        <v>65877</v>
      </c>
      <c r="D826" s="9">
        <f>SUM(C826/B826)*100</f>
        <v>60.548713235294116</v>
      </c>
      <c r="E826" s="6" t="s">
        <v>21</v>
      </c>
      <c r="F826" s="6">
        <v>610</v>
      </c>
      <c r="G826" s="10">
        <f>C826/F826</f>
        <v>107.99508196721311</v>
      </c>
      <c r="H826" s="6" t="s">
        <v>31</v>
      </c>
      <c r="I826" s="6" t="s">
        <v>32</v>
      </c>
    </row>
    <row r="827" spans="1:9" ht="25" customHeight="1" x14ac:dyDescent="0.2">
      <c r="A827" s="6">
        <v>387</v>
      </c>
      <c r="B827" s="6">
        <v>109000</v>
      </c>
      <c r="C827" s="6">
        <v>42795</v>
      </c>
      <c r="D827" s="9">
        <f>SUM(C827/B827)*100</f>
        <v>39.261467889908261</v>
      </c>
      <c r="E827" s="6" t="s">
        <v>20</v>
      </c>
      <c r="F827" s="6">
        <v>424</v>
      </c>
      <c r="G827" s="10">
        <f>C827/F827</f>
        <v>100.93160377358491</v>
      </c>
      <c r="H827" s="6" t="s">
        <v>31</v>
      </c>
      <c r="I827" s="6" t="s">
        <v>32</v>
      </c>
    </row>
    <row r="828" spans="1:9" ht="25" customHeight="1" x14ac:dyDescent="0.2">
      <c r="A828" s="6">
        <v>8</v>
      </c>
      <c r="B828" s="6">
        <v>110100</v>
      </c>
      <c r="C828" s="6">
        <v>21946</v>
      </c>
      <c r="D828" s="9">
        <f>SUM(C828/B828)*100</f>
        <v>19.932788374205266</v>
      </c>
      <c r="E828" s="6" t="s">
        <v>22</v>
      </c>
      <c r="F828" s="6">
        <v>708</v>
      </c>
      <c r="G828" s="10">
        <f>C828/F828</f>
        <v>30.997175141242938</v>
      </c>
      <c r="H828" s="6" t="s">
        <v>43</v>
      </c>
      <c r="I828" s="6" t="s">
        <v>44</v>
      </c>
    </row>
    <row r="829" spans="1:9" ht="25" customHeight="1" x14ac:dyDescent="0.2">
      <c r="A829" s="6">
        <v>487</v>
      </c>
      <c r="B829" s="6">
        <v>110300</v>
      </c>
      <c r="C829" s="6">
        <v>197024</v>
      </c>
      <c r="D829" s="9">
        <f>SUM(C829/B829)*100</f>
        <v>178.62556663644605</v>
      </c>
      <c r="E829" s="6" t="s">
        <v>19</v>
      </c>
      <c r="F829" s="6">
        <v>2346</v>
      </c>
      <c r="G829" s="10">
        <f>C829/F829</f>
        <v>83.982949701619773</v>
      </c>
      <c r="H829" s="6" t="s">
        <v>31</v>
      </c>
      <c r="I829" s="6" t="s">
        <v>32</v>
      </c>
    </row>
    <row r="830" spans="1:9" ht="25" customHeight="1" x14ac:dyDescent="0.2">
      <c r="A830" s="6">
        <v>776</v>
      </c>
      <c r="B830" s="6">
        <v>110800</v>
      </c>
      <c r="C830" s="6">
        <v>72623</v>
      </c>
      <c r="D830" s="9">
        <f>SUM(C830/B830)*100</f>
        <v>65.544223826714799</v>
      </c>
      <c r="E830" s="6" t="s">
        <v>20</v>
      </c>
      <c r="F830" s="6">
        <v>2201</v>
      </c>
      <c r="G830" s="10">
        <f>C830/F830</f>
        <v>32.995456610631528</v>
      </c>
      <c r="H830" s="6" t="s">
        <v>31</v>
      </c>
      <c r="I830" s="6" t="s">
        <v>32</v>
      </c>
    </row>
    <row r="831" spans="1:9" ht="25" customHeight="1" x14ac:dyDescent="0.2">
      <c r="A831" s="6">
        <v>999</v>
      </c>
      <c r="B831" s="6">
        <v>111100</v>
      </c>
      <c r="C831" s="6">
        <v>62819</v>
      </c>
      <c r="D831" s="9">
        <f>SUM(C831/B831)*100</f>
        <v>56.542754275427541</v>
      </c>
      <c r="E831" s="6" t="s">
        <v>21</v>
      </c>
      <c r="F831" s="6">
        <v>1122</v>
      </c>
      <c r="G831" s="10">
        <f>C831/F831</f>
        <v>55.98841354723708</v>
      </c>
      <c r="H831" s="6" t="s">
        <v>31</v>
      </c>
      <c r="I831" s="6" t="s">
        <v>32</v>
      </c>
    </row>
    <row r="832" spans="1:9" ht="25" customHeight="1" x14ac:dyDescent="0.2">
      <c r="A832" s="6">
        <v>266</v>
      </c>
      <c r="B832" s="6">
        <v>111900</v>
      </c>
      <c r="C832" s="6">
        <v>85902</v>
      </c>
      <c r="D832" s="9">
        <f>SUM(C832/B832)*100</f>
        <v>76.766756032171585</v>
      </c>
      <c r="E832" s="6" t="s">
        <v>20</v>
      </c>
      <c r="F832" s="6">
        <v>3182</v>
      </c>
      <c r="G832" s="10">
        <f>C832/F832</f>
        <v>26.996228786926462</v>
      </c>
      <c r="H832" s="6" t="s">
        <v>39</v>
      </c>
      <c r="I832" s="6" t="s">
        <v>40</v>
      </c>
    </row>
    <row r="833" spans="1:9" ht="25" customHeight="1" x14ac:dyDescent="0.2">
      <c r="A833" s="6">
        <v>286</v>
      </c>
      <c r="B833" s="6">
        <v>112100</v>
      </c>
      <c r="C833" s="6">
        <v>19557</v>
      </c>
      <c r="D833" s="9">
        <f>SUM(C833/B833)*100</f>
        <v>17.446030330062445</v>
      </c>
      <c r="E833" s="6" t="s">
        <v>21</v>
      </c>
      <c r="F833" s="6">
        <v>184</v>
      </c>
      <c r="G833" s="10">
        <f>C833/F833</f>
        <v>106.28804347826087</v>
      </c>
      <c r="H833" s="6" t="s">
        <v>31</v>
      </c>
      <c r="I833" s="6" t="s">
        <v>32</v>
      </c>
    </row>
    <row r="834" spans="1:9" ht="25" customHeight="1" x14ac:dyDescent="0.2">
      <c r="A834" s="6">
        <v>370</v>
      </c>
      <c r="B834" s="6">
        <v>112300</v>
      </c>
      <c r="C834" s="6">
        <v>178965</v>
      </c>
      <c r="D834" s="9">
        <f>SUM(C834/B834)*100</f>
        <v>159.36331255565449</v>
      </c>
      <c r="E834" s="6" t="s">
        <v>19</v>
      </c>
      <c r="F834" s="6">
        <v>5966</v>
      </c>
      <c r="G834" s="10">
        <f>C834/F834</f>
        <v>29.997485752598056</v>
      </c>
      <c r="H834" s="6" t="s">
        <v>31</v>
      </c>
      <c r="I834" s="6" t="s">
        <v>32</v>
      </c>
    </row>
    <row r="835" spans="1:9" ht="25" customHeight="1" x14ac:dyDescent="0.2">
      <c r="A835" s="6">
        <v>415</v>
      </c>
      <c r="B835" s="6">
        <v>113500</v>
      </c>
      <c r="C835" s="6">
        <v>12552</v>
      </c>
      <c r="D835" s="9">
        <f>SUM(C835/B835)*100</f>
        <v>11.059030837004405</v>
      </c>
      <c r="E835" s="6" t="s">
        <v>20</v>
      </c>
      <c r="F835" s="6">
        <v>418</v>
      </c>
      <c r="G835" s="10">
        <f>C835/F835</f>
        <v>30.028708133971293</v>
      </c>
      <c r="H835" s="6" t="s">
        <v>31</v>
      </c>
      <c r="I835" s="6" t="s">
        <v>32</v>
      </c>
    </row>
    <row r="836" spans="1:9" ht="25" customHeight="1" x14ac:dyDescent="0.2">
      <c r="A836" s="6">
        <v>419</v>
      </c>
      <c r="B836" s="6">
        <v>113800</v>
      </c>
      <c r="C836" s="6">
        <v>140469</v>
      </c>
      <c r="D836" s="9">
        <f>SUM(C836/B836)*100</f>
        <v>123.43497363796135</v>
      </c>
      <c r="E836" s="6" t="s">
        <v>19</v>
      </c>
      <c r="F836" s="6">
        <v>5203</v>
      </c>
      <c r="G836" s="10">
        <f>C836/F836</f>
        <v>26.997693638285604</v>
      </c>
      <c r="H836" s="6" t="s">
        <v>31</v>
      </c>
      <c r="I836" s="6" t="s">
        <v>32</v>
      </c>
    </row>
    <row r="837" spans="1:9" ht="25" customHeight="1" x14ac:dyDescent="0.2">
      <c r="A837" s="6">
        <v>341</v>
      </c>
      <c r="B837" s="6">
        <v>114300</v>
      </c>
      <c r="C837" s="6">
        <v>96777</v>
      </c>
      <c r="D837" s="9">
        <f>SUM(C837/B837)*100</f>
        <v>84.669291338582681</v>
      </c>
      <c r="E837" s="6" t="s">
        <v>20</v>
      </c>
      <c r="F837" s="6">
        <v>1257</v>
      </c>
      <c r="G837" s="10">
        <f>C837/F837</f>
        <v>76.990453460620529</v>
      </c>
      <c r="H837" s="6" t="s">
        <v>31</v>
      </c>
      <c r="I837" s="6" t="s">
        <v>32</v>
      </c>
    </row>
    <row r="838" spans="1:9" ht="25" customHeight="1" x14ac:dyDescent="0.2">
      <c r="A838" s="6">
        <v>384</v>
      </c>
      <c r="B838" s="6">
        <v>114400</v>
      </c>
      <c r="C838" s="6">
        <v>196779</v>
      </c>
      <c r="D838" s="9">
        <f>SUM(C838/B838)*100</f>
        <v>172.00961538461539</v>
      </c>
      <c r="E838" s="6" t="s">
        <v>19</v>
      </c>
      <c r="F838" s="6">
        <v>4799</v>
      </c>
      <c r="G838" s="10">
        <f>C838/F838</f>
        <v>41.004167534903104</v>
      </c>
      <c r="H838" s="6" t="s">
        <v>31</v>
      </c>
      <c r="I838" s="6" t="s">
        <v>32</v>
      </c>
    </row>
    <row r="839" spans="1:9" ht="25" customHeight="1" x14ac:dyDescent="0.2">
      <c r="A839" s="6">
        <v>388</v>
      </c>
      <c r="B839" s="6">
        <v>114800</v>
      </c>
      <c r="C839" s="6">
        <v>12938</v>
      </c>
      <c r="D839" s="9">
        <f>SUM(C839/B839)*100</f>
        <v>11.270034843205574</v>
      </c>
      <c r="E839" s="6" t="s">
        <v>21</v>
      </c>
      <c r="F839" s="6">
        <v>145</v>
      </c>
      <c r="G839" s="10">
        <f>C839/F839</f>
        <v>89.227586206896547</v>
      </c>
      <c r="H839" s="6" t="s">
        <v>41</v>
      </c>
      <c r="I839" s="6" t="s">
        <v>42</v>
      </c>
    </row>
    <row r="840" spans="1:9" ht="25" customHeight="1" x14ac:dyDescent="0.2">
      <c r="A840" s="6">
        <v>176</v>
      </c>
      <c r="B840" s="6">
        <v>115000</v>
      </c>
      <c r="C840" s="6">
        <v>86060</v>
      </c>
      <c r="D840" s="9">
        <f>SUM(C840/B840)*100</f>
        <v>74.834782608695647</v>
      </c>
      <c r="E840" s="6" t="s">
        <v>20</v>
      </c>
      <c r="F840" s="6">
        <v>782</v>
      </c>
      <c r="G840" s="10">
        <f>C840/F840</f>
        <v>110.05115089514067</v>
      </c>
      <c r="H840" s="6" t="s">
        <v>31</v>
      </c>
      <c r="I840" s="6" t="s">
        <v>32</v>
      </c>
    </row>
    <row r="841" spans="1:9" ht="25" customHeight="1" x14ac:dyDescent="0.2">
      <c r="A841" s="6">
        <v>533</v>
      </c>
      <c r="B841" s="6">
        <v>115600</v>
      </c>
      <c r="C841" s="6">
        <v>184086</v>
      </c>
      <c r="D841" s="9">
        <f>SUM(C841/B841)*100</f>
        <v>159.24394463667818</v>
      </c>
      <c r="E841" s="6" t="s">
        <v>19</v>
      </c>
      <c r="F841" s="6">
        <v>2218</v>
      </c>
      <c r="G841" s="10">
        <f>C841/F841</f>
        <v>82.996393146979258</v>
      </c>
      <c r="H841" s="6" t="s">
        <v>33</v>
      </c>
      <c r="I841" s="6" t="s">
        <v>34</v>
      </c>
    </row>
    <row r="842" spans="1:9" ht="25" customHeight="1" x14ac:dyDescent="0.2">
      <c r="A842" s="6">
        <v>840</v>
      </c>
      <c r="B842" s="6">
        <v>116300</v>
      </c>
      <c r="C842" s="6">
        <v>116583</v>
      </c>
      <c r="D842" s="9">
        <f>SUM(C842/B842)*100</f>
        <v>100.24333619948409</v>
      </c>
      <c r="E842" s="6" t="s">
        <v>19</v>
      </c>
      <c r="F842" s="6">
        <v>3533</v>
      </c>
      <c r="G842" s="10">
        <f>C842/F842</f>
        <v>32.998301726577978</v>
      </c>
      <c r="H842" s="6" t="s">
        <v>31</v>
      </c>
      <c r="I842" s="6" t="s">
        <v>32</v>
      </c>
    </row>
    <row r="843" spans="1:9" ht="25" customHeight="1" x14ac:dyDescent="0.2">
      <c r="A843" s="6">
        <v>455</v>
      </c>
      <c r="B843" s="6">
        <v>116500</v>
      </c>
      <c r="C843" s="6">
        <v>137904</v>
      </c>
      <c r="D843" s="9">
        <f>SUM(C843/B843)*100</f>
        <v>118.37253218884121</v>
      </c>
      <c r="E843" s="6" t="s">
        <v>19</v>
      </c>
      <c r="F843" s="6">
        <v>3727</v>
      </c>
      <c r="G843" s="10">
        <f>C843/F843</f>
        <v>37.001341561577675</v>
      </c>
      <c r="H843" s="6" t="s">
        <v>31</v>
      </c>
      <c r="I843" s="6" t="s">
        <v>32</v>
      </c>
    </row>
    <row r="844" spans="1:9" ht="25" customHeight="1" x14ac:dyDescent="0.2">
      <c r="A844" s="6">
        <v>732</v>
      </c>
      <c r="B844" s="6">
        <v>117000</v>
      </c>
      <c r="C844" s="6">
        <v>107622</v>
      </c>
      <c r="D844" s="9">
        <f>SUM(C844/B844)*100</f>
        <v>91.984615384615381</v>
      </c>
      <c r="E844" s="6" t="s">
        <v>20</v>
      </c>
      <c r="F844" s="6">
        <v>1121</v>
      </c>
      <c r="G844" s="10">
        <f>C844/F844</f>
        <v>96.005352363960753</v>
      </c>
      <c r="H844" s="6" t="s">
        <v>31</v>
      </c>
      <c r="I844" s="6" t="s">
        <v>32</v>
      </c>
    </row>
    <row r="845" spans="1:9" ht="25" customHeight="1" x14ac:dyDescent="0.2">
      <c r="A845" s="6">
        <v>322</v>
      </c>
      <c r="B845" s="6">
        <v>117900</v>
      </c>
      <c r="C845" s="6">
        <v>196377</v>
      </c>
      <c r="D845" s="9">
        <f>SUM(C845/B845)*100</f>
        <v>166.56234096692114</v>
      </c>
      <c r="E845" s="6" t="s">
        <v>19</v>
      </c>
      <c r="F845" s="6">
        <v>5168</v>
      </c>
      <c r="G845" s="10">
        <f>C845/F845</f>
        <v>37.998645510835914</v>
      </c>
      <c r="H845" s="6" t="s">
        <v>31</v>
      </c>
      <c r="I845" s="6" t="s">
        <v>32</v>
      </c>
    </row>
    <row r="846" spans="1:9" ht="25" customHeight="1" x14ac:dyDescent="0.2">
      <c r="A846" s="6">
        <v>715</v>
      </c>
      <c r="B846" s="6">
        <v>118000</v>
      </c>
      <c r="C846" s="6">
        <v>28870</v>
      </c>
      <c r="D846" s="9">
        <f>SUM(C846/B846)*100</f>
        <v>24.466101694915253</v>
      </c>
      <c r="E846" s="6" t="s">
        <v>20</v>
      </c>
      <c r="F846" s="6">
        <v>656</v>
      </c>
      <c r="G846" s="10">
        <f>C846/F846</f>
        <v>44.009146341463413</v>
      </c>
      <c r="H846" s="6" t="s">
        <v>31</v>
      </c>
      <c r="I846" s="6" t="s">
        <v>32</v>
      </c>
    </row>
    <row r="847" spans="1:9" ht="25" customHeight="1" x14ac:dyDescent="0.2">
      <c r="A847" s="6">
        <v>308</v>
      </c>
      <c r="B847" s="6">
        <v>118200</v>
      </c>
      <c r="C847" s="6">
        <v>87560</v>
      </c>
      <c r="D847" s="9">
        <f>SUM(C847/B847)*100</f>
        <v>74.077834179357026</v>
      </c>
      <c r="E847" s="6" t="s">
        <v>20</v>
      </c>
      <c r="F847" s="6">
        <v>803</v>
      </c>
      <c r="G847" s="10">
        <f>C847/F847</f>
        <v>109.04109589041096</v>
      </c>
      <c r="H847" s="6" t="s">
        <v>31</v>
      </c>
      <c r="I847" s="6" t="s">
        <v>32</v>
      </c>
    </row>
    <row r="848" spans="1:9" ht="25" customHeight="1" x14ac:dyDescent="0.2">
      <c r="A848" s="6">
        <v>634</v>
      </c>
      <c r="B848" s="6">
        <v>118200</v>
      </c>
      <c r="C848" s="6">
        <v>92824</v>
      </c>
      <c r="D848" s="9">
        <f>SUM(C848/B848)*100</f>
        <v>78.531302876480552</v>
      </c>
      <c r="E848" s="6" t="s">
        <v>21</v>
      </c>
      <c r="F848" s="6">
        <v>1658</v>
      </c>
      <c r="G848" s="10">
        <f>C848/F848</f>
        <v>55.985524728588658</v>
      </c>
      <c r="H848" s="6" t="s">
        <v>31</v>
      </c>
      <c r="I848" s="6" t="s">
        <v>32</v>
      </c>
    </row>
    <row r="849" spans="1:9" ht="25" customHeight="1" x14ac:dyDescent="0.2">
      <c r="A849" s="6">
        <v>656</v>
      </c>
      <c r="B849" s="6">
        <v>118400</v>
      </c>
      <c r="C849" s="6">
        <v>49879</v>
      </c>
      <c r="D849" s="9">
        <f>SUM(C849/B849)*100</f>
        <v>42.127533783783782</v>
      </c>
      <c r="E849" s="6" t="s">
        <v>20</v>
      </c>
      <c r="F849" s="6">
        <v>504</v>
      </c>
      <c r="G849" s="10">
        <f>C849/F849</f>
        <v>98.966269841269835</v>
      </c>
      <c r="H849" s="6" t="s">
        <v>35</v>
      </c>
      <c r="I849" s="6" t="s">
        <v>36</v>
      </c>
    </row>
    <row r="850" spans="1:9" ht="25" customHeight="1" x14ac:dyDescent="0.2">
      <c r="A850" s="6">
        <v>104</v>
      </c>
      <c r="B850" s="6">
        <v>119200</v>
      </c>
      <c r="C850" s="6">
        <v>170623</v>
      </c>
      <c r="D850" s="9">
        <f>SUM(C850/B850)*100</f>
        <v>143.14010067114094</v>
      </c>
      <c r="E850" s="6" t="s">
        <v>19</v>
      </c>
      <c r="F850" s="6">
        <v>1917</v>
      </c>
      <c r="G850" s="10">
        <f>C850/F850</f>
        <v>89.005216484089729</v>
      </c>
      <c r="H850" s="6" t="s">
        <v>31</v>
      </c>
      <c r="I850" s="6" t="s">
        <v>32</v>
      </c>
    </row>
    <row r="851" spans="1:9" ht="25" customHeight="1" x14ac:dyDescent="0.2">
      <c r="A851" s="6">
        <v>640</v>
      </c>
      <c r="B851" s="6">
        <v>119800</v>
      </c>
      <c r="C851" s="6">
        <v>19769</v>
      </c>
      <c r="D851" s="9">
        <f>SUM(C851/B851)*100</f>
        <v>16.501669449081803</v>
      </c>
      <c r="E851" s="6" t="s">
        <v>20</v>
      </c>
      <c r="F851" s="6">
        <v>257</v>
      </c>
      <c r="G851" s="10">
        <f>C851/F851</f>
        <v>76.922178988326849</v>
      </c>
      <c r="H851" s="6" t="s">
        <v>31</v>
      </c>
      <c r="I851" s="6" t="s">
        <v>32</v>
      </c>
    </row>
    <row r="852" spans="1:9" ht="25" customHeight="1" x14ac:dyDescent="0.2">
      <c r="A852" s="6">
        <v>659</v>
      </c>
      <c r="B852" s="6">
        <v>120700</v>
      </c>
      <c r="C852" s="6">
        <v>57010</v>
      </c>
      <c r="D852" s="9">
        <f>SUM(C852/B852)*100</f>
        <v>47.232808616404313</v>
      </c>
      <c r="E852" s="6" t="s">
        <v>20</v>
      </c>
      <c r="F852" s="6">
        <v>750</v>
      </c>
      <c r="G852" s="10">
        <f>C852/F852</f>
        <v>76.013333333333335</v>
      </c>
      <c r="H852" s="6" t="s">
        <v>33</v>
      </c>
      <c r="I852" s="6" t="s">
        <v>34</v>
      </c>
    </row>
    <row r="853" spans="1:9" ht="25" customHeight="1" x14ac:dyDescent="0.2">
      <c r="A853" s="6">
        <v>973</v>
      </c>
      <c r="B853" s="6">
        <v>121100</v>
      </c>
      <c r="C853" s="6">
        <v>26176</v>
      </c>
      <c r="D853" s="9">
        <f>SUM(C853/B853)*100</f>
        <v>21.615194054500414</v>
      </c>
      <c r="E853" s="6" t="s">
        <v>20</v>
      </c>
      <c r="F853" s="6">
        <v>252</v>
      </c>
      <c r="G853" s="10">
        <f>C853/F853</f>
        <v>103.87301587301587</v>
      </c>
      <c r="H853" s="6" t="s">
        <v>31</v>
      </c>
      <c r="I853" s="6" t="s">
        <v>32</v>
      </c>
    </row>
    <row r="854" spans="1:9" ht="25" customHeight="1" x14ac:dyDescent="0.2">
      <c r="A854" s="6">
        <v>433</v>
      </c>
      <c r="B854" s="6">
        <v>121400</v>
      </c>
      <c r="C854" s="6">
        <v>65755</v>
      </c>
      <c r="D854" s="9">
        <f>SUM(C854/B854)*100</f>
        <v>54.163920922570021</v>
      </c>
      <c r="E854" s="6" t="s">
        <v>20</v>
      </c>
      <c r="F854" s="6">
        <v>792</v>
      </c>
      <c r="G854" s="10">
        <f>C854/F854</f>
        <v>83.023989898989896</v>
      </c>
      <c r="H854" s="6" t="s">
        <v>31</v>
      </c>
      <c r="I854" s="6" t="s">
        <v>32</v>
      </c>
    </row>
    <row r="855" spans="1:9" ht="25" customHeight="1" x14ac:dyDescent="0.2">
      <c r="A855" s="6">
        <v>221</v>
      </c>
      <c r="B855" s="6">
        <v>121500</v>
      </c>
      <c r="C855" s="6">
        <v>119830</v>
      </c>
      <c r="D855" s="9">
        <f>SUM(C855/B855)*100</f>
        <v>98.625514403292186</v>
      </c>
      <c r="E855" s="6" t="s">
        <v>20</v>
      </c>
      <c r="F855" s="6">
        <v>2179</v>
      </c>
      <c r="G855" s="10">
        <f>C855/F855</f>
        <v>54.993116108306566</v>
      </c>
      <c r="H855" s="6" t="s">
        <v>31</v>
      </c>
      <c r="I855" s="6" t="s">
        <v>32</v>
      </c>
    </row>
    <row r="856" spans="1:9" ht="25" customHeight="1" x14ac:dyDescent="0.2">
      <c r="A856" s="6">
        <v>253</v>
      </c>
      <c r="B856" s="6">
        <v>121500</v>
      </c>
      <c r="C856" s="6">
        <v>108161</v>
      </c>
      <c r="D856" s="9">
        <f>SUM(C856/B856)*100</f>
        <v>89.021399176954731</v>
      </c>
      <c r="E856" s="6" t="s">
        <v>20</v>
      </c>
      <c r="F856" s="6">
        <v>1335</v>
      </c>
      <c r="G856" s="10">
        <f>C856/F856</f>
        <v>81.019475655430711</v>
      </c>
      <c r="H856" s="6" t="s">
        <v>37</v>
      </c>
      <c r="I856" s="6" t="s">
        <v>38</v>
      </c>
    </row>
    <row r="857" spans="1:9" ht="25" customHeight="1" x14ac:dyDescent="0.2">
      <c r="A857" s="6">
        <v>593</v>
      </c>
      <c r="B857" s="6">
        <v>121600</v>
      </c>
      <c r="C857" s="6">
        <v>188288</v>
      </c>
      <c r="D857" s="9">
        <f>SUM(C857/B857)*100</f>
        <v>154.84210526315789</v>
      </c>
      <c r="E857" s="6" t="s">
        <v>19</v>
      </c>
      <c r="F857" s="6">
        <v>4006</v>
      </c>
      <c r="G857" s="10">
        <f>C857/F857</f>
        <v>47.001497753369947</v>
      </c>
      <c r="H857" s="6" t="s">
        <v>31</v>
      </c>
      <c r="I857" s="6" t="s">
        <v>32</v>
      </c>
    </row>
    <row r="858" spans="1:9" ht="25" customHeight="1" x14ac:dyDescent="0.2">
      <c r="A858" s="6">
        <v>830</v>
      </c>
      <c r="B858" s="6">
        <v>121600</v>
      </c>
      <c r="C858" s="6">
        <v>1424</v>
      </c>
      <c r="D858" s="9">
        <f>SUM(C858/B858)*100</f>
        <v>1.1710526315789473</v>
      </c>
      <c r="E858" s="6" t="s">
        <v>20</v>
      </c>
      <c r="F858" s="6">
        <v>22</v>
      </c>
      <c r="G858" s="10">
        <f>C858/F858</f>
        <v>64.727272727272734</v>
      </c>
      <c r="H858" s="6" t="s">
        <v>31</v>
      </c>
      <c r="I858" s="6" t="s">
        <v>32</v>
      </c>
    </row>
    <row r="859" spans="1:9" ht="25" customHeight="1" x14ac:dyDescent="0.2">
      <c r="A859" s="6">
        <v>216</v>
      </c>
      <c r="B859" s="6">
        <v>121700</v>
      </c>
      <c r="C859" s="6">
        <v>188721</v>
      </c>
      <c r="D859" s="9">
        <f>SUM(C859/B859)*100</f>
        <v>155.07066557107643</v>
      </c>
      <c r="E859" s="6" t="s">
        <v>19</v>
      </c>
      <c r="F859" s="6">
        <v>1815</v>
      </c>
      <c r="G859" s="10">
        <f>C859/F859</f>
        <v>103.97851239669421</v>
      </c>
      <c r="H859" s="6" t="s">
        <v>31</v>
      </c>
      <c r="I859" s="6" t="s">
        <v>32</v>
      </c>
    </row>
    <row r="860" spans="1:9" ht="25" customHeight="1" x14ac:dyDescent="0.2">
      <c r="A860" s="6">
        <v>649</v>
      </c>
      <c r="B860" s="6">
        <v>121700</v>
      </c>
      <c r="C860" s="6">
        <v>59003</v>
      </c>
      <c r="D860" s="9">
        <f>SUM(C860/B860)*100</f>
        <v>48.482333607230892</v>
      </c>
      <c r="E860" s="6" t="s">
        <v>20</v>
      </c>
      <c r="F860" s="6">
        <v>602</v>
      </c>
      <c r="G860" s="10">
        <f>C860/F860</f>
        <v>98.011627906976742</v>
      </c>
      <c r="H860" s="6" t="s">
        <v>41</v>
      </c>
      <c r="I860" s="6" t="s">
        <v>42</v>
      </c>
    </row>
    <row r="861" spans="1:9" ht="25" customHeight="1" x14ac:dyDescent="0.2">
      <c r="A861" s="6">
        <v>76</v>
      </c>
      <c r="B861" s="6">
        <v>122900</v>
      </c>
      <c r="C861" s="6">
        <v>95993</v>
      </c>
      <c r="D861" s="9">
        <f>SUM(C861/B861)*100</f>
        <v>78.106590724165997</v>
      </c>
      <c r="E861" s="6" t="s">
        <v>20</v>
      </c>
      <c r="F861" s="6">
        <v>1684</v>
      </c>
      <c r="G861" s="10">
        <f>C861/F861</f>
        <v>57.00296912114014</v>
      </c>
      <c r="H861" s="6" t="s">
        <v>31</v>
      </c>
      <c r="I861" s="6" t="s">
        <v>32</v>
      </c>
    </row>
    <row r="862" spans="1:9" ht="25" customHeight="1" x14ac:dyDescent="0.2">
      <c r="A862" s="6">
        <v>721</v>
      </c>
      <c r="B862" s="6">
        <v>123600</v>
      </c>
      <c r="C862" s="6">
        <v>5429</v>
      </c>
      <c r="D862" s="9">
        <f>SUM(C862/B862)*100</f>
        <v>4.392394822006473</v>
      </c>
      <c r="E862" s="6" t="s">
        <v>21</v>
      </c>
      <c r="F862" s="6">
        <v>60</v>
      </c>
      <c r="G862" s="10">
        <f>C862/F862</f>
        <v>90.483333333333334</v>
      </c>
      <c r="H862" s="6" t="s">
        <v>31</v>
      </c>
      <c r="I862" s="6" t="s">
        <v>32</v>
      </c>
    </row>
    <row r="863" spans="1:9" ht="25" customHeight="1" x14ac:dyDescent="0.2">
      <c r="A863" s="6">
        <v>516</v>
      </c>
      <c r="B863" s="6">
        <v>125400</v>
      </c>
      <c r="C863" s="6">
        <v>53324</v>
      </c>
      <c r="D863" s="9">
        <f>SUM(C863/B863)*100</f>
        <v>42.523125996810208</v>
      </c>
      <c r="E863" s="6" t="s">
        <v>20</v>
      </c>
      <c r="F863" s="6">
        <v>846</v>
      </c>
      <c r="G863" s="10">
        <f>C863/F863</f>
        <v>63.030732860520096</v>
      </c>
      <c r="H863" s="6" t="s">
        <v>31</v>
      </c>
      <c r="I863" s="6" t="s">
        <v>32</v>
      </c>
    </row>
    <row r="864" spans="1:9" ht="25" customHeight="1" x14ac:dyDescent="0.2">
      <c r="A864" s="6">
        <v>35</v>
      </c>
      <c r="B864" s="6">
        <v>125500</v>
      </c>
      <c r="C864" s="6">
        <v>188628</v>
      </c>
      <c r="D864" s="9">
        <f>SUM(C864/B864)*100</f>
        <v>150.30119521912351</v>
      </c>
      <c r="E864" s="6" t="s">
        <v>19</v>
      </c>
      <c r="F864" s="6">
        <v>1965</v>
      </c>
      <c r="G864" s="10">
        <f>C864/F864</f>
        <v>95.993893129770996</v>
      </c>
      <c r="H864" s="6" t="s">
        <v>43</v>
      </c>
      <c r="I864" s="6" t="s">
        <v>44</v>
      </c>
    </row>
    <row r="865" spans="1:9" ht="25" customHeight="1" x14ac:dyDescent="0.2">
      <c r="A865" s="6">
        <v>769</v>
      </c>
      <c r="B865" s="6">
        <v>125600</v>
      </c>
      <c r="C865" s="6">
        <v>109106</v>
      </c>
      <c r="D865" s="9">
        <f>SUM(C865/B865)*100</f>
        <v>86.867834394904463</v>
      </c>
      <c r="E865" s="6" t="s">
        <v>20</v>
      </c>
      <c r="F865" s="6">
        <v>3410</v>
      </c>
      <c r="G865" s="10">
        <f>C865/F865</f>
        <v>31.995894428152493</v>
      </c>
      <c r="H865" s="6" t="s">
        <v>31</v>
      </c>
      <c r="I865" s="6" t="s">
        <v>32</v>
      </c>
    </row>
    <row r="866" spans="1:9" ht="25" customHeight="1" x14ac:dyDescent="0.2">
      <c r="A866" s="6">
        <v>915</v>
      </c>
      <c r="B866" s="6">
        <v>125900</v>
      </c>
      <c r="C866" s="6">
        <v>195936</v>
      </c>
      <c r="D866" s="9">
        <f>SUM(C866/B866)*100</f>
        <v>155.62827640984909</v>
      </c>
      <c r="E866" s="6" t="s">
        <v>19</v>
      </c>
      <c r="F866" s="6">
        <v>1866</v>
      </c>
      <c r="G866" s="10">
        <f>C866/F866</f>
        <v>105.0032154340836</v>
      </c>
      <c r="H866" s="6" t="s">
        <v>33</v>
      </c>
      <c r="I866" s="6" t="s">
        <v>34</v>
      </c>
    </row>
    <row r="867" spans="1:9" ht="25" customHeight="1" x14ac:dyDescent="0.2">
      <c r="A867" s="6">
        <v>70</v>
      </c>
      <c r="B867" s="6">
        <v>128000</v>
      </c>
      <c r="C867" s="6">
        <v>158389</v>
      </c>
      <c r="D867" s="9">
        <f>SUM(C867/B867)*100</f>
        <v>123.74140625000001</v>
      </c>
      <c r="E867" s="6" t="s">
        <v>19</v>
      </c>
      <c r="F867" s="6">
        <v>2475</v>
      </c>
      <c r="G867" s="10">
        <f>C867/F867</f>
        <v>63.995555555555555</v>
      </c>
      <c r="H867" s="6" t="s">
        <v>39</v>
      </c>
      <c r="I867" s="6" t="s">
        <v>40</v>
      </c>
    </row>
    <row r="868" spans="1:9" ht="25" customHeight="1" x14ac:dyDescent="0.2">
      <c r="A868" s="6">
        <v>168</v>
      </c>
      <c r="B868" s="6">
        <v>128100</v>
      </c>
      <c r="C868" s="6">
        <v>40107</v>
      </c>
      <c r="D868" s="9">
        <f>SUM(C868/B868)*100</f>
        <v>31.30913348946136</v>
      </c>
      <c r="E868" s="6" t="s">
        <v>20</v>
      </c>
      <c r="F868" s="6">
        <v>955</v>
      </c>
      <c r="G868" s="10">
        <f>C868/F868</f>
        <v>41.996858638743454</v>
      </c>
      <c r="H868" s="6" t="s">
        <v>43</v>
      </c>
      <c r="I868" s="6" t="s">
        <v>44</v>
      </c>
    </row>
    <row r="869" spans="1:9" ht="25" customHeight="1" x14ac:dyDescent="0.2">
      <c r="A869" s="6">
        <v>697</v>
      </c>
      <c r="B869" s="6">
        <v>128900</v>
      </c>
      <c r="C869" s="6">
        <v>196960</v>
      </c>
      <c r="D869" s="9">
        <f>SUM(C869/B869)*100</f>
        <v>152.80062063615205</v>
      </c>
      <c r="E869" s="6" t="s">
        <v>19</v>
      </c>
      <c r="F869" s="6">
        <v>7295</v>
      </c>
      <c r="G869" s="10">
        <f>C869/F869</f>
        <v>26.999314599040439</v>
      </c>
      <c r="H869" s="6" t="s">
        <v>31</v>
      </c>
      <c r="I869" s="6" t="s">
        <v>32</v>
      </c>
    </row>
    <row r="870" spans="1:9" ht="25" customHeight="1" x14ac:dyDescent="0.2">
      <c r="A870" s="6">
        <v>983</v>
      </c>
      <c r="B870" s="6">
        <v>129100</v>
      </c>
      <c r="C870" s="6">
        <v>188404</v>
      </c>
      <c r="D870" s="9">
        <f>SUM(C870/B870)*100</f>
        <v>145.93648334624322</v>
      </c>
      <c r="E870" s="6" t="s">
        <v>19</v>
      </c>
      <c r="F870" s="6">
        <v>2326</v>
      </c>
      <c r="G870" s="10">
        <f>C870/F870</f>
        <v>80.999140154772135</v>
      </c>
      <c r="H870" s="6" t="s">
        <v>31</v>
      </c>
      <c r="I870" s="6" t="s">
        <v>32</v>
      </c>
    </row>
    <row r="871" spans="1:9" ht="25" customHeight="1" x14ac:dyDescent="0.2">
      <c r="A871" s="6">
        <v>217</v>
      </c>
      <c r="B871" s="6">
        <v>129400</v>
      </c>
      <c r="C871" s="6">
        <v>57911</v>
      </c>
      <c r="D871" s="9">
        <f>SUM(C871/B871)*100</f>
        <v>44.753477588871718</v>
      </c>
      <c r="E871" s="6" t="s">
        <v>20</v>
      </c>
      <c r="F871" s="6">
        <v>934</v>
      </c>
      <c r="G871" s="10">
        <f>C871/F871</f>
        <v>62.003211991434689</v>
      </c>
      <c r="H871" s="6" t="s">
        <v>31</v>
      </c>
      <c r="I871" s="6" t="s">
        <v>32</v>
      </c>
    </row>
    <row r="872" spans="1:9" ht="25" customHeight="1" x14ac:dyDescent="0.2">
      <c r="A872" s="6">
        <v>28</v>
      </c>
      <c r="B872" s="6">
        <v>130800</v>
      </c>
      <c r="C872" s="6">
        <v>137635</v>
      </c>
      <c r="D872" s="9">
        <f>SUM(C872/B872)*100</f>
        <v>105.22553516819573</v>
      </c>
      <c r="E872" s="6" t="s">
        <v>19</v>
      </c>
      <c r="F872" s="6">
        <v>2220</v>
      </c>
      <c r="G872" s="10">
        <f>C872/F872</f>
        <v>61.997747747747745</v>
      </c>
      <c r="H872" s="6" t="s">
        <v>31</v>
      </c>
      <c r="I872" s="6" t="s">
        <v>32</v>
      </c>
    </row>
    <row r="873" spans="1:9" ht="25" customHeight="1" x14ac:dyDescent="0.2">
      <c r="A873" s="6">
        <v>20</v>
      </c>
      <c r="B873" s="6">
        <v>131800</v>
      </c>
      <c r="C873" s="6">
        <v>147936</v>
      </c>
      <c r="D873" s="9">
        <f>SUM(C873/B873)*100</f>
        <v>112.24279210925646</v>
      </c>
      <c r="E873" s="6" t="s">
        <v>19</v>
      </c>
      <c r="F873" s="6">
        <v>1396</v>
      </c>
      <c r="G873" s="10">
        <f>C873/F873</f>
        <v>105.97134670487107</v>
      </c>
      <c r="H873" s="6" t="s">
        <v>31</v>
      </c>
      <c r="I873" s="6" t="s">
        <v>32</v>
      </c>
    </row>
    <row r="874" spans="1:9" ht="25" customHeight="1" x14ac:dyDescent="0.2">
      <c r="A874" s="6">
        <v>463</v>
      </c>
      <c r="B874" s="6">
        <v>134300</v>
      </c>
      <c r="C874" s="6">
        <v>145265</v>
      </c>
      <c r="D874" s="9">
        <f>SUM(C874/B874)*100</f>
        <v>108.16455696202532</v>
      </c>
      <c r="E874" s="6" t="s">
        <v>19</v>
      </c>
      <c r="F874" s="6">
        <v>2105</v>
      </c>
      <c r="G874" s="10">
        <f>C874/F874</f>
        <v>69.009501187648453</v>
      </c>
      <c r="H874" s="6" t="s">
        <v>31</v>
      </c>
      <c r="I874" s="6" t="s">
        <v>32</v>
      </c>
    </row>
    <row r="875" spans="1:9" ht="25" customHeight="1" x14ac:dyDescent="0.2">
      <c r="A875" s="6">
        <v>890</v>
      </c>
      <c r="B875" s="6">
        <v>134400</v>
      </c>
      <c r="C875" s="6">
        <v>155849</v>
      </c>
      <c r="D875" s="9">
        <f>SUM(C875/B875)*100</f>
        <v>115.95907738095239</v>
      </c>
      <c r="E875" s="6" t="s">
        <v>19</v>
      </c>
      <c r="F875" s="6">
        <v>1470</v>
      </c>
      <c r="G875" s="10">
        <f>C875/F875</f>
        <v>106.01972789115646</v>
      </c>
      <c r="H875" s="6" t="s">
        <v>31</v>
      </c>
      <c r="I875" s="6" t="s">
        <v>32</v>
      </c>
    </row>
    <row r="876" spans="1:9" ht="25" customHeight="1" x14ac:dyDescent="0.2">
      <c r="A876" s="6">
        <v>416</v>
      </c>
      <c r="B876" s="6">
        <v>134600</v>
      </c>
      <c r="C876" s="6">
        <v>59007</v>
      </c>
      <c r="D876" s="9">
        <f>SUM(C876/B876)*100</f>
        <v>43.838781575037146</v>
      </c>
      <c r="E876" s="6" t="s">
        <v>20</v>
      </c>
      <c r="F876" s="6">
        <v>1439</v>
      </c>
      <c r="G876" s="10">
        <f>C876/F876</f>
        <v>41.005559416261292</v>
      </c>
      <c r="H876" s="6" t="s">
        <v>31</v>
      </c>
      <c r="I876" s="6" t="s">
        <v>32</v>
      </c>
    </row>
    <row r="877" spans="1:9" ht="25" customHeight="1" x14ac:dyDescent="0.2">
      <c r="A877" s="6">
        <v>386</v>
      </c>
      <c r="B877" s="6">
        <v>135500</v>
      </c>
      <c r="C877" s="6">
        <v>103554</v>
      </c>
      <c r="D877" s="9">
        <f>SUM(C877/B877)*100</f>
        <v>76.42361623616236</v>
      </c>
      <c r="E877" s="6" t="s">
        <v>20</v>
      </c>
      <c r="F877" s="6">
        <v>1068</v>
      </c>
      <c r="G877" s="10">
        <f>C877/F877</f>
        <v>96.960674157303373</v>
      </c>
      <c r="H877" s="6" t="s">
        <v>31</v>
      </c>
      <c r="I877" s="6" t="s">
        <v>32</v>
      </c>
    </row>
    <row r="878" spans="1:9" ht="25" customHeight="1" x14ac:dyDescent="0.2">
      <c r="A878" s="6">
        <v>409</v>
      </c>
      <c r="B878" s="6">
        <v>135600</v>
      </c>
      <c r="C878" s="6">
        <v>62804</v>
      </c>
      <c r="D878" s="9">
        <f>SUM(C878/B878)*100</f>
        <v>46.315634218289084</v>
      </c>
      <c r="E878" s="6" t="s">
        <v>20</v>
      </c>
      <c r="F878" s="6">
        <v>714</v>
      </c>
      <c r="G878" s="10">
        <f>C878/F878</f>
        <v>87.960784313725483</v>
      </c>
      <c r="H878" s="6" t="s">
        <v>31</v>
      </c>
      <c r="I878" s="6" t="s">
        <v>32</v>
      </c>
    </row>
    <row r="879" spans="1:9" ht="25" customHeight="1" x14ac:dyDescent="0.2">
      <c r="A879" s="6">
        <v>339</v>
      </c>
      <c r="B879" s="6">
        <v>136300</v>
      </c>
      <c r="C879" s="6">
        <v>108974</v>
      </c>
      <c r="D879" s="9">
        <f>SUM(C879/B879)*100</f>
        <v>79.951577402787962</v>
      </c>
      <c r="E879" s="6" t="s">
        <v>21</v>
      </c>
      <c r="F879" s="6">
        <v>1297</v>
      </c>
      <c r="G879" s="10">
        <f>C879/F879</f>
        <v>84.02004626060139</v>
      </c>
      <c r="H879" s="6" t="s">
        <v>37</v>
      </c>
      <c r="I879" s="6" t="s">
        <v>38</v>
      </c>
    </row>
    <row r="880" spans="1:9" ht="25" customHeight="1" x14ac:dyDescent="0.2">
      <c r="A880" s="6">
        <v>122</v>
      </c>
      <c r="B880" s="6">
        <v>136800</v>
      </c>
      <c r="C880" s="6">
        <v>88055</v>
      </c>
      <c r="D880" s="9">
        <f>SUM(C880/B880)*100</f>
        <v>64.367690058479525</v>
      </c>
      <c r="E880" s="6" t="s">
        <v>20</v>
      </c>
      <c r="F880" s="6">
        <v>3387</v>
      </c>
      <c r="G880" s="10">
        <f>C880/F880</f>
        <v>25.997933274284026</v>
      </c>
      <c r="H880" s="6" t="s">
        <v>31</v>
      </c>
      <c r="I880" s="6" t="s">
        <v>32</v>
      </c>
    </row>
    <row r="881" spans="1:9" ht="25" customHeight="1" x14ac:dyDescent="0.2">
      <c r="A881" s="6">
        <v>151</v>
      </c>
      <c r="B881" s="6">
        <v>137200</v>
      </c>
      <c r="C881" s="6">
        <v>88037</v>
      </c>
      <c r="D881" s="9">
        <f>SUM(C881/B881)*100</f>
        <v>64.166909620991248</v>
      </c>
      <c r="E881" s="6" t="s">
        <v>20</v>
      </c>
      <c r="F881" s="6">
        <v>1467</v>
      </c>
      <c r="G881" s="10">
        <f>C881/F881</f>
        <v>60.011588275391958</v>
      </c>
      <c r="H881" s="6" t="s">
        <v>31</v>
      </c>
      <c r="I881" s="6" t="s">
        <v>32</v>
      </c>
    </row>
    <row r="882" spans="1:9" ht="25" customHeight="1" x14ac:dyDescent="0.2">
      <c r="A882" s="6">
        <v>607</v>
      </c>
      <c r="B882" s="6">
        <v>137600</v>
      </c>
      <c r="C882" s="6">
        <v>180667</v>
      </c>
      <c r="D882" s="9">
        <f>SUM(C882/B882)*100</f>
        <v>131.29869186046511</v>
      </c>
      <c r="E882" s="6" t="s">
        <v>19</v>
      </c>
      <c r="F882" s="6">
        <v>2230</v>
      </c>
      <c r="G882" s="10">
        <f>C882/F882</f>
        <v>81.016591928251117</v>
      </c>
      <c r="H882" s="6" t="s">
        <v>31</v>
      </c>
      <c r="I882" s="6" t="s">
        <v>32</v>
      </c>
    </row>
    <row r="883" spans="1:9" ht="25" customHeight="1" x14ac:dyDescent="0.2">
      <c r="A883" s="6">
        <v>228</v>
      </c>
      <c r="B883" s="6">
        <v>137900</v>
      </c>
      <c r="C883" s="6">
        <v>165352</v>
      </c>
      <c r="D883" s="9">
        <f>SUM(C883/B883)*100</f>
        <v>119.90717911530093</v>
      </c>
      <c r="E883" s="6" t="s">
        <v>19</v>
      </c>
      <c r="F883" s="6">
        <v>2468</v>
      </c>
      <c r="G883" s="10">
        <f>C883/F883</f>
        <v>66.998379254457049</v>
      </c>
      <c r="H883" s="6" t="s">
        <v>31</v>
      </c>
      <c r="I883" s="6" t="s">
        <v>32</v>
      </c>
    </row>
    <row r="884" spans="1:9" ht="25" customHeight="1" x14ac:dyDescent="0.2">
      <c r="A884" s="6">
        <v>514</v>
      </c>
      <c r="B884" s="6">
        <v>138700</v>
      </c>
      <c r="C884" s="6">
        <v>31123</v>
      </c>
      <c r="D884" s="9">
        <f>SUM(C884/B884)*100</f>
        <v>22.439077144917089</v>
      </c>
      <c r="E884" s="6" t="s">
        <v>21</v>
      </c>
      <c r="F884" s="6">
        <v>528</v>
      </c>
      <c r="G884" s="10">
        <f>C884/F884</f>
        <v>58.945075757575758</v>
      </c>
      <c r="H884" s="6" t="s">
        <v>41</v>
      </c>
      <c r="I884" s="6" t="s">
        <v>42</v>
      </c>
    </row>
    <row r="885" spans="1:9" ht="25" customHeight="1" x14ac:dyDescent="0.2">
      <c r="A885" s="6">
        <v>635</v>
      </c>
      <c r="B885" s="6">
        <v>139000</v>
      </c>
      <c r="C885" s="6">
        <v>158590</v>
      </c>
      <c r="D885" s="9">
        <f>SUM(C885/B885)*100</f>
        <v>114.09352517985612</v>
      </c>
      <c r="E885" s="6" t="s">
        <v>19</v>
      </c>
      <c r="F885" s="6">
        <v>2266</v>
      </c>
      <c r="G885" s="10">
        <f>C885/F885</f>
        <v>69.986760812003524</v>
      </c>
      <c r="H885" s="6" t="s">
        <v>31</v>
      </c>
      <c r="I885" s="6" t="s">
        <v>32</v>
      </c>
    </row>
    <row r="886" spans="1:9" ht="25" customHeight="1" x14ac:dyDescent="0.2">
      <c r="A886" s="6">
        <v>155</v>
      </c>
      <c r="B886" s="6">
        <v>139500</v>
      </c>
      <c r="C886" s="6">
        <v>90706</v>
      </c>
      <c r="D886" s="9">
        <f>SUM(C886/B886)*100</f>
        <v>65.022222222222226</v>
      </c>
      <c r="E886" s="6" t="s">
        <v>20</v>
      </c>
      <c r="F886" s="6">
        <v>1194</v>
      </c>
      <c r="G886" s="10">
        <f>C886/F886</f>
        <v>75.968174204355108</v>
      </c>
      <c r="H886" s="6" t="s">
        <v>31</v>
      </c>
      <c r="I886" s="6" t="s">
        <v>32</v>
      </c>
    </row>
    <row r="887" spans="1:9" ht="25" customHeight="1" x14ac:dyDescent="0.2">
      <c r="A887" s="6">
        <v>685</v>
      </c>
      <c r="B887" s="6">
        <v>140000</v>
      </c>
      <c r="C887" s="6">
        <v>94501</v>
      </c>
      <c r="D887" s="9">
        <f>SUM(C887/B887)*100</f>
        <v>67.500714285714281</v>
      </c>
      <c r="E887" s="6" t="s">
        <v>20</v>
      </c>
      <c r="F887" s="6">
        <v>926</v>
      </c>
      <c r="G887" s="10">
        <f>C887/F887</f>
        <v>102.05291576673866</v>
      </c>
      <c r="H887" s="6" t="s">
        <v>37</v>
      </c>
      <c r="I887" s="6" t="s">
        <v>38</v>
      </c>
    </row>
    <row r="888" spans="1:9" ht="25" customHeight="1" x14ac:dyDescent="0.2">
      <c r="A888" s="6">
        <v>599</v>
      </c>
      <c r="B888" s="6">
        <v>140300</v>
      </c>
      <c r="C888" s="6">
        <v>5112</v>
      </c>
      <c r="D888" s="9">
        <f>SUM(C888/B888)*100</f>
        <v>3.6436208125445471</v>
      </c>
      <c r="E888" s="6" t="s">
        <v>20</v>
      </c>
      <c r="F888" s="6">
        <v>82</v>
      </c>
      <c r="G888" s="10">
        <f>C888/F888</f>
        <v>62.341463414634148</v>
      </c>
      <c r="H888" s="6" t="s">
        <v>43</v>
      </c>
      <c r="I888" s="6" t="s">
        <v>44</v>
      </c>
    </row>
    <row r="889" spans="1:9" ht="25" customHeight="1" x14ac:dyDescent="0.2">
      <c r="A889" s="6">
        <v>809</v>
      </c>
      <c r="B889" s="6">
        <v>140800</v>
      </c>
      <c r="C889" s="6">
        <v>88536</v>
      </c>
      <c r="D889" s="9">
        <f>SUM(C889/B889)*100</f>
        <v>62.880681818181813</v>
      </c>
      <c r="E889" s="6" t="s">
        <v>20</v>
      </c>
      <c r="F889" s="6">
        <v>2108</v>
      </c>
      <c r="G889" s="10">
        <f>C889/F889</f>
        <v>42</v>
      </c>
      <c r="H889" s="6" t="s">
        <v>41</v>
      </c>
      <c r="I889" s="6" t="s">
        <v>42</v>
      </c>
    </row>
    <row r="890" spans="1:9" ht="25" customHeight="1" x14ac:dyDescent="0.2">
      <c r="A890" s="6">
        <v>994</v>
      </c>
      <c r="B890" s="6">
        <v>141100</v>
      </c>
      <c r="C890" s="6">
        <v>74073</v>
      </c>
      <c r="D890" s="9">
        <f>SUM(C890/B890)*100</f>
        <v>52.496810772501767</v>
      </c>
      <c r="E890" s="6" t="s">
        <v>20</v>
      </c>
      <c r="F890" s="6">
        <v>842</v>
      </c>
      <c r="G890" s="10">
        <f>C890/F890</f>
        <v>87.972684085510693</v>
      </c>
      <c r="H890" s="6" t="s">
        <v>31</v>
      </c>
      <c r="I890" s="6" t="s">
        <v>32</v>
      </c>
    </row>
    <row r="891" spans="1:9" ht="25" customHeight="1" x14ac:dyDescent="0.2">
      <c r="A891" s="6">
        <v>110</v>
      </c>
      <c r="B891" s="6">
        <v>142400</v>
      </c>
      <c r="C891" s="6">
        <v>21307</v>
      </c>
      <c r="D891" s="9">
        <f>SUM(C891/B891)*100</f>
        <v>14.962780898876405</v>
      </c>
      <c r="E891" s="6" t="s">
        <v>20</v>
      </c>
      <c r="F891" s="6">
        <v>296</v>
      </c>
      <c r="G891" s="10">
        <f>C891/F891</f>
        <v>71.983108108108112</v>
      </c>
      <c r="H891" s="6" t="s">
        <v>31</v>
      </c>
      <c r="I891" s="6" t="s">
        <v>32</v>
      </c>
    </row>
    <row r="892" spans="1:9" ht="25" customHeight="1" x14ac:dyDescent="0.2">
      <c r="A892" s="6">
        <v>203</v>
      </c>
      <c r="B892" s="6">
        <v>143900</v>
      </c>
      <c r="C892" s="6">
        <v>193413</v>
      </c>
      <c r="D892" s="9">
        <f>SUM(C892/B892)*100</f>
        <v>134.40792216817235</v>
      </c>
      <c r="E892" s="6" t="s">
        <v>19</v>
      </c>
      <c r="F892" s="6">
        <v>4498</v>
      </c>
      <c r="G892" s="10">
        <f>C892/F892</f>
        <v>42.999777678968428</v>
      </c>
      <c r="H892" s="6" t="s">
        <v>35</v>
      </c>
      <c r="I892" s="6" t="s">
        <v>36</v>
      </c>
    </row>
    <row r="893" spans="1:9" ht="25" customHeight="1" x14ac:dyDescent="0.2">
      <c r="A893" s="6">
        <v>959</v>
      </c>
      <c r="B893" s="6">
        <v>145000</v>
      </c>
      <c r="C893" s="6">
        <v>6631</v>
      </c>
      <c r="D893" s="9">
        <f>SUM(C893/B893)*100</f>
        <v>4.5731034482758623</v>
      </c>
      <c r="E893" s="6" t="s">
        <v>20</v>
      </c>
      <c r="F893" s="6">
        <v>130</v>
      </c>
      <c r="G893" s="10">
        <f>C893/F893</f>
        <v>51.007692307692309</v>
      </c>
      <c r="H893" s="6" t="s">
        <v>31</v>
      </c>
      <c r="I893" s="6" t="s">
        <v>32</v>
      </c>
    </row>
    <row r="894" spans="1:9" ht="25" customHeight="1" x14ac:dyDescent="0.2">
      <c r="A894" s="6">
        <v>952</v>
      </c>
      <c r="B894" s="6">
        <v>145500</v>
      </c>
      <c r="C894" s="6">
        <v>101987</v>
      </c>
      <c r="D894" s="9">
        <f>SUM(C894/B894)*100</f>
        <v>70.094158075601371</v>
      </c>
      <c r="E894" s="6" t="s">
        <v>21</v>
      </c>
      <c r="F894" s="6">
        <v>2266</v>
      </c>
      <c r="G894" s="10">
        <f>C894/F894</f>
        <v>45.007502206531335</v>
      </c>
      <c r="H894" s="6" t="s">
        <v>31</v>
      </c>
      <c r="I894" s="6" t="s">
        <v>32</v>
      </c>
    </row>
    <row r="895" spans="1:9" ht="25" customHeight="1" x14ac:dyDescent="0.2">
      <c r="A895" s="6">
        <v>680</v>
      </c>
      <c r="B895" s="6">
        <v>145600</v>
      </c>
      <c r="C895" s="6">
        <v>141822</v>
      </c>
      <c r="D895" s="9">
        <f>SUM(C895/B895)*100</f>
        <v>97.405219780219781</v>
      </c>
      <c r="E895" s="6" t="s">
        <v>20</v>
      </c>
      <c r="F895" s="6">
        <v>2955</v>
      </c>
      <c r="G895" s="10">
        <f>C895/F895</f>
        <v>47.993908629441627</v>
      </c>
      <c r="H895" s="6" t="s">
        <v>31</v>
      </c>
      <c r="I895" s="6" t="s">
        <v>32</v>
      </c>
    </row>
    <row r="896" spans="1:9" ht="25" customHeight="1" x14ac:dyDescent="0.2">
      <c r="A896" s="6">
        <v>456</v>
      </c>
      <c r="B896" s="6">
        <v>146400</v>
      </c>
      <c r="C896" s="6">
        <v>152438</v>
      </c>
      <c r="D896" s="9">
        <f>SUM(C896/B896)*100</f>
        <v>104.1243169398907</v>
      </c>
      <c r="E896" s="6" t="s">
        <v>19</v>
      </c>
      <c r="F896" s="6">
        <v>1605</v>
      </c>
      <c r="G896" s="10">
        <f>C896/F896</f>
        <v>94.976947040498445</v>
      </c>
      <c r="H896" s="6" t="s">
        <v>31</v>
      </c>
      <c r="I896" s="6" t="s">
        <v>32</v>
      </c>
    </row>
    <row r="897" spans="1:9" ht="25" customHeight="1" x14ac:dyDescent="0.2">
      <c r="A897" s="6">
        <v>423</v>
      </c>
      <c r="B897" s="6">
        <v>147800</v>
      </c>
      <c r="C897" s="6">
        <v>15723</v>
      </c>
      <c r="D897" s="9">
        <f>SUM(C897/B897)*100</f>
        <v>10.638024357239512</v>
      </c>
      <c r="E897" s="6" t="s">
        <v>20</v>
      </c>
      <c r="F897" s="6">
        <v>162</v>
      </c>
      <c r="G897" s="10">
        <f>C897/F897</f>
        <v>97.055555555555557</v>
      </c>
      <c r="H897" s="6" t="s">
        <v>31</v>
      </c>
      <c r="I897" s="6" t="s">
        <v>32</v>
      </c>
    </row>
    <row r="898" spans="1:9" ht="25" customHeight="1" x14ac:dyDescent="0.2">
      <c r="A898" s="6">
        <v>511</v>
      </c>
      <c r="B898" s="6">
        <v>147800</v>
      </c>
      <c r="C898" s="6">
        <v>35498</v>
      </c>
      <c r="D898" s="9">
        <f>SUM(C898/B898)*100</f>
        <v>24.017591339648174</v>
      </c>
      <c r="E898" s="6" t="s">
        <v>20</v>
      </c>
      <c r="F898" s="6">
        <v>362</v>
      </c>
      <c r="G898" s="10">
        <f>C898/F898</f>
        <v>98.060773480662988</v>
      </c>
      <c r="H898" s="6" t="s">
        <v>31</v>
      </c>
      <c r="I898" s="6" t="s">
        <v>32</v>
      </c>
    </row>
    <row r="899" spans="1:9" ht="25" customHeight="1" x14ac:dyDescent="0.2">
      <c r="A899" s="6">
        <v>451</v>
      </c>
      <c r="B899" s="6">
        <v>148400</v>
      </c>
      <c r="C899" s="6">
        <v>182302</v>
      </c>
      <c r="D899" s="9">
        <f>SUM(C899/B899)*100</f>
        <v>122.84501347708894</v>
      </c>
      <c r="E899" s="6" t="s">
        <v>19</v>
      </c>
      <c r="F899" s="6">
        <v>6286</v>
      </c>
      <c r="G899" s="10">
        <f>C899/F899</f>
        <v>29.001272669424118</v>
      </c>
      <c r="H899" s="6" t="s">
        <v>31</v>
      </c>
      <c r="I899" s="6" t="s">
        <v>32</v>
      </c>
    </row>
    <row r="900" spans="1:9" ht="25" customHeight="1" x14ac:dyDescent="0.2">
      <c r="A900" s="6">
        <v>129</v>
      </c>
      <c r="B900" s="6">
        <v>148500</v>
      </c>
      <c r="C900" s="6">
        <v>4756</v>
      </c>
      <c r="D900" s="9">
        <f>SUM(C900/B900)*100</f>
        <v>3.202693602693603</v>
      </c>
      <c r="E900" s="6" t="s">
        <v>21</v>
      </c>
      <c r="F900" s="6">
        <v>55</v>
      </c>
      <c r="G900" s="10">
        <f>C900/F900</f>
        <v>86.472727272727269</v>
      </c>
      <c r="H900" s="6" t="s">
        <v>35</v>
      </c>
      <c r="I900" s="6" t="s">
        <v>36</v>
      </c>
    </row>
    <row r="901" spans="1:9" ht="25" customHeight="1" x14ac:dyDescent="0.2">
      <c r="A901" s="6">
        <v>772</v>
      </c>
      <c r="B901" s="6">
        <v>149600</v>
      </c>
      <c r="C901" s="6">
        <v>169586</v>
      </c>
      <c r="D901" s="9">
        <f>SUM(C901/B901)*100</f>
        <v>113.3596256684492</v>
      </c>
      <c r="E901" s="6" t="s">
        <v>19</v>
      </c>
      <c r="F901" s="6">
        <v>5139</v>
      </c>
      <c r="G901" s="10">
        <f>C901/F901</f>
        <v>32.999805409612762</v>
      </c>
      <c r="H901" s="6" t="s">
        <v>31</v>
      </c>
      <c r="I901" s="6" t="s">
        <v>32</v>
      </c>
    </row>
    <row r="902" spans="1:9" ht="25" customHeight="1" x14ac:dyDescent="0.2">
      <c r="A902" s="6">
        <v>164</v>
      </c>
      <c r="B902" s="6">
        <v>150500</v>
      </c>
      <c r="C902" s="6">
        <v>150755</v>
      </c>
      <c r="D902" s="9">
        <f>SUM(C902/B902)*100</f>
        <v>100.16943521594683</v>
      </c>
      <c r="E902" s="6" t="s">
        <v>19</v>
      </c>
      <c r="F902" s="6">
        <v>1396</v>
      </c>
      <c r="G902" s="10">
        <f>C902/F902</f>
        <v>107.99068767908309</v>
      </c>
      <c r="H902" s="6" t="s">
        <v>31</v>
      </c>
      <c r="I902" s="6" t="s">
        <v>32</v>
      </c>
    </row>
    <row r="903" spans="1:9" ht="25" customHeight="1" x14ac:dyDescent="0.2">
      <c r="A903" s="6">
        <v>886</v>
      </c>
      <c r="B903" s="6">
        <v>150600</v>
      </c>
      <c r="C903" s="6">
        <v>127745</v>
      </c>
      <c r="D903" s="9">
        <f>SUM(C903/B903)*100</f>
        <v>84.824037184594957</v>
      </c>
      <c r="E903" s="6" t="s">
        <v>20</v>
      </c>
      <c r="F903" s="6">
        <v>1825</v>
      </c>
      <c r="G903" s="10">
        <f>C903/F903</f>
        <v>69.9972602739726</v>
      </c>
      <c r="H903" s="6" t="s">
        <v>31</v>
      </c>
      <c r="I903" s="6" t="s">
        <v>32</v>
      </c>
    </row>
    <row r="904" spans="1:9" ht="25" customHeight="1" x14ac:dyDescent="0.2">
      <c r="A904" s="6">
        <v>538</v>
      </c>
      <c r="B904" s="6">
        <v>151300</v>
      </c>
      <c r="C904" s="6">
        <v>57034</v>
      </c>
      <c r="D904" s="9">
        <f>SUM(C904/B904)*100</f>
        <v>37.695968274950431</v>
      </c>
      <c r="E904" s="6" t="s">
        <v>20</v>
      </c>
      <c r="F904" s="6">
        <v>1296</v>
      </c>
      <c r="G904" s="10">
        <f>C904/F904</f>
        <v>44.007716049382715</v>
      </c>
      <c r="H904" s="6" t="s">
        <v>31</v>
      </c>
      <c r="I904" s="6" t="s">
        <v>32</v>
      </c>
    </row>
    <row r="905" spans="1:9" ht="25" customHeight="1" x14ac:dyDescent="0.2">
      <c r="A905" s="6">
        <v>435</v>
      </c>
      <c r="B905" s="6">
        <v>152400</v>
      </c>
      <c r="C905" s="6">
        <v>178120</v>
      </c>
      <c r="D905" s="9">
        <f>SUM(C905/B905)*100</f>
        <v>116.87664041994749</v>
      </c>
      <c r="E905" s="6" t="s">
        <v>19</v>
      </c>
      <c r="F905" s="6">
        <v>1713</v>
      </c>
      <c r="G905" s="10">
        <f>C905/F905</f>
        <v>103.98131932282546</v>
      </c>
      <c r="H905" s="6" t="s">
        <v>39</v>
      </c>
      <c r="I905" s="6" t="s">
        <v>40</v>
      </c>
    </row>
    <row r="906" spans="1:9" ht="25" customHeight="1" x14ac:dyDescent="0.2">
      <c r="A906" s="6">
        <v>501</v>
      </c>
      <c r="B906" s="6">
        <v>153600</v>
      </c>
      <c r="C906" s="6">
        <v>107743</v>
      </c>
      <c r="D906" s="9">
        <f>SUM(C906/B906)*100</f>
        <v>70.145182291666657</v>
      </c>
      <c r="E906" s="6" t="s">
        <v>20</v>
      </c>
      <c r="F906" s="6">
        <v>1796</v>
      </c>
      <c r="G906" s="10">
        <f>C906/F906</f>
        <v>59.990534521158132</v>
      </c>
      <c r="H906" s="6" t="s">
        <v>31</v>
      </c>
      <c r="I906" s="6" t="s">
        <v>32</v>
      </c>
    </row>
    <row r="907" spans="1:9" ht="25" customHeight="1" x14ac:dyDescent="0.2">
      <c r="A907" s="6">
        <v>271</v>
      </c>
      <c r="B907" s="6">
        <v>153700</v>
      </c>
      <c r="C907" s="6">
        <v>1953</v>
      </c>
      <c r="D907" s="9">
        <f>SUM(C907/B907)*100</f>
        <v>1.2706571242680547</v>
      </c>
      <c r="E907" s="6" t="s">
        <v>22</v>
      </c>
      <c r="F907" s="6">
        <v>61</v>
      </c>
      <c r="G907" s="10">
        <f>C907/F907</f>
        <v>32.016393442622949</v>
      </c>
      <c r="H907" s="6" t="s">
        <v>31</v>
      </c>
      <c r="I907" s="6" t="s">
        <v>32</v>
      </c>
    </row>
    <row r="908" spans="1:9" ht="25" customHeight="1" x14ac:dyDescent="0.2">
      <c r="A908" s="6">
        <v>410</v>
      </c>
      <c r="B908" s="6">
        <v>153700</v>
      </c>
      <c r="C908" s="6">
        <v>55536</v>
      </c>
      <c r="D908" s="9">
        <f>SUM(C908/B908)*100</f>
        <v>36.132726089785294</v>
      </c>
      <c r="E908" s="6" t="s">
        <v>22</v>
      </c>
      <c r="F908" s="6">
        <v>1111</v>
      </c>
      <c r="G908" s="10">
        <f>C908/F908</f>
        <v>49.987398739873989</v>
      </c>
      <c r="H908" s="6" t="s">
        <v>31</v>
      </c>
      <c r="I908" s="6" t="s">
        <v>32</v>
      </c>
    </row>
    <row r="909" spans="1:9" ht="25" customHeight="1" x14ac:dyDescent="0.2">
      <c r="A909" s="6">
        <v>946</v>
      </c>
      <c r="B909" s="6">
        <v>153700</v>
      </c>
      <c r="C909" s="6">
        <v>15238</v>
      </c>
      <c r="D909" s="9">
        <f>SUM(C909/B909)*100</f>
        <v>9.9141184124918666</v>
      </c>
      <c r="E909" s="6" t="s">
        <v>20</v>
      </c>
      <c r="F909" s="6">
        <v>181</v>
      </c>
      <c r="G909" s="10">
        <f>C909/F909</f>
        <v>84.187845303867405</v>
      </c>
      <c r="H909" s="6" t="s">
        <v>31</v>
      </c>
      <c r="I909" s="6" t="s">
        <v>32</v>
      </c>
    </row>
    <row r="910" spans="1:9" ht="25" customHeight="1" x14ac:dyDescent="0.2">
      <c r="A910" s="6">
        <v>472</v>
      </c>
      <c r="B910" s="6">
        <v>153800</v>
      </c>
      <c r="C910" s="6">
        <v>60342</v>
      </c>
      <c r="D910" s="9">
        <f>SUM(C910/B910)*100</f>
        <v>39.234070221066318</v>
      </c>
      <c r="E910" s="6" t="s">
        <v>20</v>
      </c>
      <c r="F910" s="6">
        <v>575</v>
      </c>
      <c r="G910" s="10">
        <f>C910/F910</f>
        <v>104.94260869565217</v>
      </c>
      <c r="H910" s="6" t="s">
        <v>31</v>
      </c>
      <c r="I910" s="6" t="s">
        <v>32</v>
      </c>
    </row>
    <row r="911" spans="1:9" ht="25" customHeight="1" x14ac:dyDescent="0.2">
      <c r="A911" s="6">
        <v>91</v>
      </c>
      <c r="B911" s="6">
        <v>154300</v>
      </c>
      <c r="C911" s="6">
        <v>74688</v>
      </c>
      <c r="D911" s="9">
        <f>SUM(C911/B911)*100</f>
        <v>48.404406999351913</v>
      </c>
      <c r="E911" s="6" t="s">
        <v>20</v>
      </c>
      <c r="F911" s="6">
        <v>679</v>
      </c>
      <c r="G911" s="10">
        <f>C911/F911</f>
        <v>109.99705449189985</v>
      </c>
      <c r="H911" s="6" t="s">
        <v>39</v>
      </c>
      <c r="I911" s="6" t="s">
        <v>40</v>
      </c>
    </row>
    <row r="912" spans="1:9" ht="25" customHeight="1" x14ac:dyDescent="0.2">
      <c r="A912" s="6">
        <v>910</v>
      </c>
      <c r="B912" s="6">
        <v>154500</v>
      </c>
      <c r="C912" s="6">
        <v>30215</v>
      </c>
      <c r="D912" s="9">
        <f>SUM(C912/B912)*100</f>
        <v>19.556634304207122</v>
      </c>
      <c r="E912" s="6" t="s">
        <v>21</v>
      </c>
      <c r="F912" s="6">
        <v>296</v>
      </c>
      <c r="G912" s="10">
        <f>C912/F912</f>
        <v>102.07770270270271</v>
      </c>
      <c r="H912" s="6" t="s">
        <v>31</v>
      </c>
      <c r="I912" s="6" t="s">
        <v>32</v>
      </c>
    </row>
    <row r="913" spans="1:9" ht="25" customHeight="1" x14ac:dyDescent="0.2">
      <c r="A913" s="6">
        <v>447</v>
      </c>
      <c r="B913" s="6">
        <v>155200</v>
      </c>
      <c r="C913" s="6">
        <v>37754</v>
      </c>
      <c r="D913" s="9">
        <f>SUM(C913/B913)*100</f>
        <v>24.326030927835053</v>
      </c>
      <c r="E913" s="6" t="s">
        <v>21</v>
      </c>
      <c r="F913" s="6">
        <v>439</v>
      </c>
      <c r="G913" s="10">
        <f>C913/F913</f>
        <v>86</v>
      </c>
      <c r="H913" s="6" t="s">
        <v>33</v>
      </c>
      <c r="I913" s="6" t="s">
        <v>34</v>
      </c>
    </row>
    <row r="914" spans="1:9" ht="25" customHeight="1" x14ac:dyDescent="0.2">
      <c r="A914" s="6">
        <v>215</v>
      </c>
      <c r="B914" s="6">
        <v>156800</v>
      </c>
      <c r="C914" s="6">
        <v>6024</v>
      </c>
      <c r="D914" s="9">
        <f>SUM(C914/B914)*100</f>
        <v>3.841836734693878</v>
      </c>
      <c r="E914" s="6" t="s">
        <v>20</v>
      </c>
      <c r="F914" s="6">
        <v>143</v>
      </c>
      <c r="G914" s="10">
        <f>C914/F914</f>
        <v>42.125874125874127</v>
      </c>
      <c r="H914" s="6" t="s">
        <v>31</v>
      </c>
      <c r="I914" s="6" t="s">
        <v>32</v>
      </c>
    </row>
    <row r="915" spans="1:9" ht="25" customHeight="1" x14ac:dyDescent="0.2">
      <c r="A915" s="6">
        <v>592</v>
      </c>
      <c r="B915" s="6">
        <v>156800</v>
      </c>
      <c r="C915" s="6">
        <v>20243</v>
      </c>
      <c r="D915" s="9">
        <f>SUM(C915/B915)*100</f>
        <v>12.910076530612244</v>
      </c>
      <c r="E915" s="6" t="s">
        <v>20</v>
      </c>
      <c r="F915" s="6">
        <v>253</v>
      </c>
      <c r="G915" s="10">
        <f>C915/F915</f>
        <v>80.011857707509876</v>
      </c>
      <c r="H915" s="6" t="s">
        <v>31</v>
      </c>
      <c r="I915" s="6" t="s">
        <v>32</v>
      </c>
    </row>
    <row r="916" spans="1:9" ht="25" customHeight="1" x14ac:dyDescent="0.2">
      <c r="A916" s="6">
        <v>594</v>
      </c>
      <c r="B916" s="6">
        <v>157300</v>
      </c>
      <c r="C916" s="6">
        <v>11167</v>
      </c>
      <c r="D916" s="9">
        <f>SUM(C916/B916)*100</f>
        <v>7.0991735537190088</v>
      </c>
      <c r="E916" s="6" t="s">
        <v>20</v>
      </c>
      <c r="F916" s="6">
        <v>157</v>
      </c>
      <c r="G916" s="10">
        <f>C916/F916</f>
        <v>71.127388535031841</v>
      </c>
      <c r="H916" s="6" t="s">
        <v>31</v>
      </c>
      <c r="I916" s="6" t="s">
        <v>32</v>
      </c>
    </row>
    <row r="917" spans="1:9" ht="25" customHeight="1" x14ac:dyDescent="0.2">
      <c r="A917" s="6">
        <v>345</v>
      </c>
      <c r="B917" s="6">
        <v>157600</v>
      </c>
      <c r="C917" s="6">
        <v>23159</v>
      </c>
      <c r="D917" s="9">
        <f>SUM(C917/B917)*100</f>
        <v>14.69479695431472</v>
      </c>
      <c r="E917" s="6" t="s">
        <v>20</v>
      </c>
      <c r="F917" s="6">
        <v>331</v>
      </c>
      <c r="G917" s="10">
        <f>C917/F917</f>
        <v>69.966767371601208</v>
      </c>
      <c r="H917" s="6" t="s">
        <v>33</v>
      </c>
      <c r="I917" s="6" t="s">
        <v>34</v>
      </c>
    </row>
    <row r="918" spans="1:9" ht="25" customHeight="1" x14ac:dyDescent="0.2">
      <c r="A918" s="6">
        <v>588</v>
      </c>
      <c r="B918" s="6">
        <v>157600</v>
      </c>
      <c r="C918" s="6">
        <v>124517</v>
      </c>
      <c r="D918" s="9">
        <f>SUM(C918/B918)*100</f>
        <v>79.008248730964468</v>
      </c>
      <c r="E918" s="6" t="s">
        <v>20</v>
      </c>
      <c r="F918" s="6">
        <v>1368</v>
      </c>
      <c r="G918" s="10">
        <f>C918/F918</f>
        <v>91.021198830409361</v>
      </c>
      <c r="H918" s="6" t="s">
        <v>33</v>
      </c>
      <c r="I918" s="6" t="s">
        <v>34</v>
      </c>
    </row>
    <row r="919" spans="1:9" ht="25" customHeight="1" x14ac:dyDescent="0.2">
      <c r="A919" s="6">
        <v>51</v>
      </c>
      <c r="B919" s="6">
        <v>158100</v>
      </c>
      <c r="C919" s="6">
        <v>145243</v>
      </c>
      <c r="D919" s="9">
        <f>SUM(C919/B919)*100</f>
        <v>91.867805186590772</v>
      </c>
      <c r="E919" s="6" t="s">
        <v>20</v>
      </c>
      <c r="F919" s="6">
        <v>1467</v>
      </c>
      <c r="G919" s="10">
        <f>C919/F919</f>
        <v>99.006816632583508</v>
      </c>
      <c r="H919" s="6" t="s">
        <v>33</v>
      </c>
      <c r="I919" s="6" t="s">
        <v>34</v>
      </c>
    </row>
    <row r="920" spans="1:9" ht="25" customHeight="1" x14ac:dyDescent="0.2">
      <c r="A920" s="6">
        <v>895</v>
      </c>
      <c r="B920" s="6">
        <v>159800</v>
      </c>
      <c r="C920" s="6">
        <v>11108</v>
      </c>
      <c r="D920" s="9">
        <f>SUM(C920/B920)*100</f>
        <v>6.9511889862327907</v>
      </c>
      <c r="E920" s="6" t="s">
        <v>20</v>
      </c>
      <c r="F920" s="6">
        <v>107</v>
      </c>
      <c r="G920" s="10">
        <f>C920/F920</f>
        <v>103.81308411214954</v>
      </c>
      <c r="H920" s="6" t="s">
        <v>31</v>
      </c>
      <c r="I920" s="6" t="s">
        <v>32</v>
      </c>
    </row>
    <row r="921" spans="1:9" ht="25" customHeight="1" x14ac:dyDescent="0.2">
      <c r="A921" s="6">
        <v>921</v>
      </c>
      <c r="B921" s="6">
        <v>160400</v>
      </c>
      <c r="C921" s="6">
        <v>1210</v>
      </c>
      <c r="D921" s="9">
        <f>SUM(C921/B921)*100</f>
        <v>0.75436408977556113</v>
      </c>
      <c r="E921" s="6" t="s">
        <v>20</v>
      </c>
      <c r="F921" s="6">
        <v>38</v>
      </c>
      <c r="G921" s="10">
        <f>C921/F921</f>
        <v>31.842105263157894</v>
      </c>
      <c r="H921" s="6" t="s">
        <v>31</v>
      </c>
      <c r="I921" s="6" t="s">
        <v>32</v>
      </c>
    </row>
    <row r="922" spans="1:9" ht="25" customHeight="1" x14ac:dyDescent="0.2">
      <c r="A922" s="6">
        <v>869</v>
      </c>
      <c r="B922" s="6">
        <v>161900</v>
      </c>
      <c r="C922" s="6">
        <v>38376</v>
      </c>
      <c r="D922" s="9">
        <f>SUM(C922/B922)*100</f>
        <v>23.703520691785052</v>
      </c>
      <c r="E922" s="6" t="s">
        <v>20</v>
      </c>
      <c r="F922" s="6">
        <v>526</v>
      </c>
      <c r="G922" s="10">
        <f>C922/F922</f>
        <v>72.958174904942965</v>
      </c>
      <c r="H922" s="6" t="s">
        <v>31</v>
      </c>
      <c r="I922" s="6" t="s">
        <v>32</v>
      </c>
    </row>
    <row r="923" spans="1:9" ht="25" customHeight="1" x14ac:dyDescent="0.2">
      <c r="A923" s="6">
        <v>877</v>
      </c>
      <c r="B923" s="6">
        <v>163600</v>
      </c>
      <c r="C923" s="6">
        <v>126628</v>
      </c>
      <c r="D923" s="9">
        <f>SUM(C923/B923)*100</f>
        <v>77.400977995110026</v>
      </c>
      <c r="E923" s="6" t="s">
        <v>20</v>
      </c>
      <c r="F923" s="6">
        <v>1229</v>
      </c>
      <c r="G923" s="10">
        <f>C923/F923</f>
        <v>103.033360455655</v>
      </c>
      <c r="H923" s="6" t="s">
        <v>31</v>
      </c>
      <c r="I923" s="6" t="s">
        <v>32</v>
      </c>
    </row>
    <row r="924" spans="1:9" ht="25" customHeight="1" x14ac:dyDescent="0.2">
      <c r="A924" s="6">
        <v>418</v>
      </c>
      <c r="B924" s="6">
        <v>163700</v>
      </c>
      <c r="C924" s="6">
        <v>93963</v>
      </c>
      <c r="D924" s="9">
        <f>SUM(C924/B924)*100</f>
        <v>57.399511301160658</v>
      </c>
      <c r="E924" s="6" t="s">
        <v>20</v>
      </c>
      <c r="F924" s="6">
        <v>1999</v>
      </c>
      <c r="G924" s="10">
        <f>C924/F924</f>
        <v>47.005002501250623</v>
      </c>
      <c r="H924" s="6" t="s">
        <v>37</v>
      </c>
      <c r="I924" s="6" t="s">
        <v>38</v>
      </c>
    </row>
    <row r="925" spans="1:9" ht="25" customHeight="1" x14ac:dyDescent="0.2">
      <c r="A925" s="6">
        <v>499</v>
      </c>
      <c r="B925" s="6">
        <v>163800</v>
      </c>
      <c r="C925" s="6">
        <v>78743</v>
      </c>
      <c r="D925" s="9">
        <f>SUM(C925/B925)*100</f>
        <v>48.072649572649574</v>
      </c>
      <c r="E925" s="6" t="s">
        <v>20</v>
      </c>
      <c r="F925" s="6">
        <v>2072</v>
      </c>
      <c r="G925" s="10">
        <f>C925/F925</f>
        <v>38.003378378378379</v>
      </c>
      <c r="H925" s="6" t="s">
        <v>31</v>
      </c>
      <c r="I925" s="6" t="s">
        <v>32</v>
      </c>
    </row>
    <row r="926" spans="1:9" ht="25" customHeight="1" x14ac:dyDescent="0.2">
      <c r="A926" s="6">
        <v>696</v>
      </c>
      <c r="B926" s="6">
        <v>164100</v>
      </c>
      <c r="C926" s="6">
        <v>96888</v>
      </c>
      <c r="D926" s="9">
        <f>SUM(C926/B926)*100</f>
        <v>59.042047531992694</v>
      </c>
      <c r="E926" s="6" t="s">
        <v>20</v>
      </c>
      <c r="F926" s="6">
        <v>889</v>
      </c>
      <c r="G926" s="10">
        <f>C926/F926</f>
        <v>108.98537682789652</v>
      </c>
      <c r="H926" s="6" t="s">
        <v>31</v>
      </c>
      <c r="I926" s="6" t="s">
        <v>32</v>
      </c>
    </row>
    <row r="927" spans="1:9" ht="25" customHeight="1" x14ac:dyDescent="0.2">
      <c r="A927" s="6">
        <v>281</v>
      </c>
      <c r="B927" s="6">
        <v>164500</v>
      </c>
      <c r="C927" s="6">
        <v>150552</v>
      </c>
      <c r="D927" s="9">
        <f>SUM(C927/B927)*100</f>
        <v>91.520972644376897</v>
      </c>
      <c r="E927" s="6" t="s">
        <v>20</v>
      </c>
      <c r="F927" s="6">
        <v>2062</v>
      </c>
      <c r="G927" s="10">
        <f>C927/F927</f>
        <v>73.012609117361791</v>
      </c>
      <c r="H927" s="6" t="s">
        <v>31</v>
      </c>
      <c r="I927" s="6" t="s">
        <v>32</v>
      </c>
    </row>
    <row r="928" spans="1:9" ht="25" customHeight="1" x14ac:dyDescent="0.2">
      <c r="A928" s="6">
        <v>131</v>
      </c>
      <c r="B928" s="6">
        <v>164700</v>
      </c>
      <c r="C928" s="6">
        <v>166116</v>
      </c>
      <c r="D928" s="9">
        <f>SUM(C928/B928)*100</f>
        <v>100.85974499089254</v>
      </c>
      <c r="E928" s="6" t="s">
        <v>19</v>
      </c>
      <c r="F928" s="6">
        <v>2443</v>
      </c>
      <c r="G928" s="10">
        <f>C928/F928</f>
        <v>67.996725337699544</v>
      </c>
      <c r="H928" s="6" t="s">
        <v>33</v>
      </c>
      <c r="I928" s="6" t="s">
        <v>34</v>
      </c>
    </row>
    <row r="929" spans="1:9" ht="25" customHeight="1" x14ac:dyDescent="0.2">
      <c r="A929" s="6">
        <v>115</v>
      </c>
      <c r="B929" s="6">
        <v>166700</v>
      </c>
      <c r="C929" s="6">
        <v>145382</v>
      </c>
      <c r="D929" s="9">
        <f>SUM(C929/B929)*100</f>
        <v>87.211757648470297</v>
      </c>
      <c r="E929" s="6" t="s">
        <v>20</v>
      </c>
      <c r="F929" s="6">
        <v>3304</v>
      </c>
      <c r="G929" s="10">
        <f>C929/F929</f>
        <v>44.001815980629537</v>
      </c>
      <c r="H929" s="6" t="s">
        <v>39</v>
      </c>
      <c r="I929" s="6" t="s">
        <v>40</v>
      </c>
    </row>
    <row r="930" spans="1:9" ht="25" customHeight="1" x14ac:dyDescent="0.2">
      <c r="A930" s="6">
        <v>374</v>
      </c>
      <c r="B930" s="6">
        <v>167400</v>
      </c>
      <c r="C930" s="6">
        <v>22073</v>
      </c>
      <c r="D930" s="9">
        <f>SUM(C930/B930)*100</f>
        <v>13.185782556750297</v>
      </c>
      <c r="E930" s="6" t="s">
        <v>20</v>
      </c>
      <c r="F930" s="6">
        <v>441</v>
      </c>
      <c r="G930" s="10">
        <f>C930/F930</f>
        <v>50.05215419501134</v>
      </c>
      <c r="H930" s="6" t="s">
        <v>31</v>
      </c>
      <c r="I930" s="6" t="s">
        <v>32</v>
      </c>
    </row>
    <row r="931" spans="1:9" ht="25" customHeight="1" x14ac:dyDescent="0.2">
      <c r="A931" s="6">
        <v>928</v>
      </c>
      <c r="B931" s="6">
        <v>167400</v>
      </c>
      <c r="C931" s="6">
        <v>196386</v>
      </c>
      <c r="D931" s="9">
        <f>SUM(C931/B931)*100</f>
        <v>117.31541218637993</v>
      </c>
      <c r="E931" s="6" t="s">
        <v>19</v>
      </c>
      <c r="F931" s="6">
        <v>3777</v>
      </c>
      <c r="G931" s="10">
        <f>C931/F931</f>
        <v>51.995234312946785</v>
      </c>
      <c r="H931" s="6" t="s">
        <v>39</v>
      </c>
      <c r="I931" s="6" t="s">
        <v>40</v>
      </c>
    </row>
    <row r="932" spans="1:9" ht="25" customHeight="1" x14ac:dyDescent="0.2">
      <c r="A932" s="6">
        <v>759</v>
      </c>
      <c r="B932" s="6">
        <v>167500</v>
      </c>
      <c r="C932" s="6">
        <v>114615</v>
      </c>
      <c r="D932" s="9">
        <f>SUM(C932/B932)*100</f>
        <v>68.426865671641792</v>
      </c>
      <c r="E932" s="6" t="s">
        <v>20</v>
      </c>
      <c r="F932" s="6">
        <v>1274</v>
      </c>
      <c r="G932" s="10">
        <f>C932/F932</f>
        <v>89.964678178963894</v>
      </c>
      <c r="H932" s="6" t="s">
        <v>31</v>
      </c>
      <c r="I932" s="6" t="s">
        <v>32</v>
      </c>
    </row>
    <row r="933" spans="1:9" ht="25" customHeight="1" x14ac:dyDescent="0.2">
      <c r="A933" s="6">
        <v>241</v>
      </c>
      <c r="B933" s="6">
        <v>168500</v>
      </c>
      <c r="C933" s="6">
        <v>171729</v>
      </c>
      <c r="D933" s="9">
        <f>SUM(C933/B933)*100</f>
        <v>101.91632047477745</v>
      </c>
      <c r="E933" s="6" t="s">
        <v>19</v>
      </c>
      <c r="F933" s="6">
        <v>1684</v>
      </c>
      <c r="G933" s="10">
        <f>C933/F933</f>
        <v>101.97684085510689</v>
      </c>
      <c r="H933" s="6" t="s">
        <v>35</v>
      </c>
      <c r="I933" s="6" t="s">
        <v>36</v>
      </c>
    </row>
    <row r="934" spans="1:9" ht="25" customHeight="1" x14ac:dyDescent="0.2">
      <c r="A934" s="6">
        <v>509</v>
      </c>
      <c r="B934" s="6">
        <v>168500</v>
      </c>
      <c r="C934" s="6">
        <v>119510</v>
      </c>
      <c r="D934" s="9">
        <f>SUM(C934/B934)*100</f>
        <v>70.925816023738875</v>
      </c>
      <c r="E934" s="6" t="s">
        <v>20</v>
      </c>
      <c r="F934" s="6">
        <v>1258</v>
      </c>
      <c r="G934" s="10">
        <f>C934/F934</f>
        <v>95</v>
      </c>
      <c r="H934" s="6" t="s">
        <v>31</v>
      </c>
      <c r="I934" s="6" t="s">
        <v>32</v>
      </c>
    </row>
    <row r="935" spans="1:9" ht="25" customHeight="1" x14ac:dyDescent="0.2">
      <c r="A935" s="6">
        <v>290</v>
      </c>
      <c r="B935" s="6">
        <v>168600</v>
      </c>
      <c r="C935" s="6">
        <v>91722</v>
      </c>
      <c r="D935" s="9">
        <f>SUM(C935/B935)*100</f>
        <v>54.402135231316727</v>
      </c>
      <c r="E935" s="6" t="s">
        <v>20</v>
      </c>
      <c r="F935" s="6">
        <v>908</v>
      </c>
      <c r="G935" s="10">
        <f>C935/F935</f>
        <v>101.01541850220265</v>
      </c>
      <c r="H935" s="6" t="s">
        <v>31</v>
      </c>
      <c r="I935" s="6" t="s">
        <v>32</v>
      </c>
    </row>
    <row r="936" spans="1:9" ht="25" customHeight="1" x14ac:dyDescent="0.2">
      <c r="A936" s="6">
        <v>564</v>
      </c>
      <c r="B936" s="6">
        <v>168700</v>
      </c>
      <c r="C936" s="6">
        <v>141393</v>
      </c>
      <c r="D936" s="9">
        <f>SUM(C936/B936)*100</f>
        <v>83.813278008298752</v>
      </c>
      <c r="E936" s="6" t="s">
        <v>20</v>
      </c>
      <c r="F936" s="6">
        <v>1790</v>
      </c>
      <c r="G936" s="10">
        <f>C936/F936</f>
        <v>78.990502793296088</v>
      </c>
      <c r="H936" s="6" t="s">
        <v>31</v>
      </c>
      <c r="I936" s="6" t="s">
        <v>32</v>
      </c>
    </row>
    <row r="937" spans="1:9" ht="25" customHeight="1" x14ac:dyDescent="0.2">
      <c r="A937" s="6">
        <v>644</v>
      </c>
      <c r="B937" s="6">
        <v>169400</v>
      </c>
      <c r="C937" s="6">
        <v>81984</v>
      </c>
      <c r="D937" s="9">
        <f>SUM(C937/B937)*100</f>
        <v>48.396694214876035</v>
      </c>
      <c r="E937" s="6" t="s">
        <v>20</v>
      </c>
      <c r="F937" s="6">
        <v>2928</v>
      </c>
      <c r="G937" s="10">
        <f>C937/F937</f>
        <v>28</v>
      </c>
      <c r="H937" s="6" t="s">
        <v>37</v>
      </c>
      <c r="I937" s="6" t="s">
        <v>38</v>
      </c>
    </row>
    <row r="938" spans="1:9" ht="25" customHeight="1" x14ac:dyDescent="0.2">
      <c r="A938" s="6">
        <v>705</v>
      </c>
      <c r="B938" s="6">
        <v>169700</v>
      </c>
      <c r="C938" s="6">
        <v>168048</v>
      </c>
      <c r="D938" s="9">
        <f>SUM(C938/B938)*100</f>
        <v>99.026517383618156</v>
      </c>
      <c r="E938" s="6" t="s">
        <v>20</v>
      </c>
      <c r="F938" s="6">
        <v>2025</v>
      </c>
      <c r="G938" s="10">
        <f>C938/F938</f>
        <v>82.986666666666665</v>
      </c>
      <c r="H938" s="6" t="s">
        <v>33</v>
      </c>
      <c r="I938" s="6" t="s">
        <v>34</v>
      </c>
    </row>
    <row r="939" spans="1:9" ht="25" customHeight="1" x14ac:dyDescent="0.2">
      <c r="A939" s="6">
        <v>321</v>
      </c>
      <c r="B939" s="6">
        <v>170400</v>
      </c>
      <c r="C939" s="6">
        <v>160422</v>
      </c>
      <c r="D939" s="9">
        <f>SUM(C939/B939)*100</f>
        <v>94.144366197183089</v>
      </c>
      <c r="E939" s="6" t="s">
        <v>20</v>
      </c>
      <c r="F939" s="6">
        <v>2468</v>
      </c>
      <c r="G939" s="10">
        <f>C939/F939</f>
        <v>65.000810372771468</v>
      </c>
      <c r="H939" s="6" t="s">
        <v>31</v>
      </c>
      <c r="I939" s="6" t="s">
        <v>32</v>
      </c>
    </row>
    <row r="940" spans="1:9" ht="25" customHeight="1" x14ac:dyDescent="0.2">
      <c r="A940" s="6">
        <v>553</v>
      </c>
      <c r="B940" s="6">
        <v>170600</v>
      </c>
      <c r="C940" s="6">
        <v>75022</v>
      </c>
      <c r="D940" s="9">
        <f>SUM(C940/B940)*100</f>
        <v>43.975381008206334</v>
      </c>
      <c r="E940" s="6" t="s">
        <v>20</v>
      </c>
      <c r="F940" s="6">
        <v>1028</v>
      </c>
      <c r="G940" s="10">
        <f>C940/F940</f>
        <v>72.978599221789878</v>
      </c>
      <c r="H940" s="6" t="s">
        <v>31</v>
      </c>
      <c r="I940" s="6" t="s">
        <v>32</v>
      </c>
    </row>
    <row r="941" spans="1:9" ht="25" customHeight="1" x14ac:dyDescent="0.2">
      <c r="A941" s="6">
        <v>985</v>
      </c>
      <c r="B941" s="6">
        <v>170600</v>
      </c>
      <c r="C941" s="6">
        <v>114523</v>
      </c>
      <c r="D941" s="9">
        <f>SUM(C941/B941)*100</f>
        <v>67.129542790152414</v>
      </c>
      <c r="E941" s="6" t="s">
        <v>20</v>
      </c>
      <c r="F941" s="6">
        <v>4405</v>
      </c>
      <c r="G941" s="10">
        <f>C941/F941</f>
        <v>25.998410896708286</v>
      </c>
      <c r="H941" s="6" t="s">
        <v>31</v>
      </c>
      <c r="I941" s="6" t="s">
        <v>32</v>
      </c>
    </row>
    <row r="942" spans="1:9" ht="25" customHeight="1" x14ac:dyDescent="0.2">
      <c r="A942" s="6">
        <v>674</v>
      </c>
      <c r="B942" s="6">
        <v>170700</v>
      </c>
      <c r="C942" s="6">
        <v>57250</v>
      </c>
      <c r="D942" s="9">
        <f>SUM(C942/B942)*100</f>
        <v>33.53837141183363</v>
      </c>
      <c r="E942" s="6" t="s">
        <v>21</v>
      </c>
      <c r="F942" s="6">
        <v>1218</v>
      </c>
      <c r="G942" s="10">
        <f>C942/F942</f>
        <v>47.003284072249592</v>
      </c>
      <c r="H942" s="6" t="s">
        <v>31</v>
      </c>
      <c r="I942" s="6" t="s">
        <v>32</v>
      </c>
    </row>
    <row r="943" spans="1:9" ht="25" customHeight="1" x14ac:dyDescent="0.2">
      <c r="A943" s="6">
        <v>884</v>
      </c>
      <c r="B943" s="6">
        <v>170800</v>
      </c>
      <c r="C943" s="6">
        <v>109374</v>
      </c>
      <c r="D943" s="9">
        <f>SUM(C943/B943)*100</f>
        <v>64.036299765807954</v>
      </c>
      <c r="E943" s="6" t="s">
        <v>20</v>
      </c>
      <c r="F943" s="6">
        <v>1886</v>
      </c>
      <c r="G943" s="10">
        <f>C943/F943</f>
        <v>57.992576882290564</v>
      </c>
      <c r="H943" s="6" t="s">
        <v>31</v>
      </c>
      <c r="I943" s="6" t="s">
        <v>32</v>
      </c>
    </row>
    <row r="944" spans="1:9" ht="25" customHeight="1" x14ac:dyDescent="0.2">
      <c r="A944" s="6">
        <v>854</v>
      </c>
      <c r="B944" s="6">
        <v>171000</v>
      </c>
      <c r="C944" s="6">
        <v>194309</v>
      </c>
      <c r="D944" s="9">
        <f>SUM(C944/B944)*100</f>
        <v>113.63099415204678</v>
      </c>
      <c r="E944" s="6" t="s">
        <v>19</v>
      </c>
      <c r="F944" s="6">
        <v>2662</v>
      </c>
      <c r="G944" s="10">
        <f>C944/F944</f>
        <v>72.993613824192337</v>
      </c>
      <c r="H944" s="6" t="s">
        <v>37</v>
      </c>
      <c r="I944" s="6" t="s">
        <v>38</v>
      </c>
    </row>
    <row r="945" spans="1:9" ht="25" customHeight="1" x14ac:dyDescent="0.2">
      <c r="A945" s="6">
        <v>937</v>
      </c>
      <c r="B945" s="6">
        <v>171000</v>
      </c>
      <c r="C945" s="6">
        <v>84891</v>
      </c>
      <c r="D945" s="9">
        <f>SUM(C945/B945)*100</f>
        <v>49.64385964912281</v>
      </c>
      <c r="E945" s="6" t="s">
        <v>21</v>
      </c>
      <c r="F945" s="6">
        <v>976</v>
      </c>
      <c r="G945" s="10">
        <f>C945/F945</f>
        <v>86.978483606557376</v>
      </c>
      <c r="H945" s="6" t="s">
        <v>31</v>
      </c>
      <c r="I945" s="6" t="s">
        <v>32</v>
      </c>
    </row>
    <row r="946" spans="1:9" ht="25" customHeight="1" x14ac:dyDescent="0.2">
      <c r="A946" s="6">
        <v>154</v>
      </c>
      <c r="B946" s="6">
        <v>171300</v>
      </c>
      <c r="C946" s="6">
        <v>100650</v>
      </c>
      <c r="D946" s="9">
        <f>SUM(C946/B946)*100</f>
        <v>58.756567425569173</v>
      </c>
      <c r="E946" s="6" t="s">
        <v>20</v>
      </c>
      <c r="F946" s="6">
        <v>1059</v>
      </c>
      <c r="G946" s="10">
        <f>C946/F946</f>
        <v>95.042492917847028</v>
      </c>
      <c r="H946" s="6" t="s">
        <v>31</v>
      </c>
      <c r="I946" s="6" t="s">
        <v>32</v>
      </c>
    </row>
    <row r="947" spans="1:9" ht="25" customHeight="1" x14ac:dyDescent="0.2">
      <c r="A947" s="6">
        <v>945</v>
      </c>
      <c r="B947" s="6">
        <v>172000</v>
      </c>
      <c r="C947" s="6">
        <v>55805</v>
      </c>
      <c r="D947" s="9">
        <f>SUM(C947/B947)*100</f>
        <v>32.444767441860463</v>
      </c>
      <c r="E947" s="6" t="s">
        <v>20</v>
      </c>
      <c r="F947" s="6">
        <v>1691</v>
      </c>
      <c r="G947" s="10">
        <f>C947/F947</f>
        <v>33.001182732111175</v>
      </c>
      <c r="H947" s="6" t="s">
        <v>31</v>
      </c>
      <c r="I947" s="6" t="s">
        <v>32</v>
      </c>
    </row>
    <row r="948" spans="1:9" ht="25" customHeight="1" x14ac:dyDescent="0.2">
      <c r="A948" s="6">
        <v>508</v>
      </c>
      <c r="B948" s="6">
        <v>172700</v>
      </c>
      <c r="C948" s="6">
        <v>193820</v>
      </c>
      <c r="D948" s="9">
        <f>SUM(C948/B948)*100</f>
        <v>112.22929936305732</v>
      </c>
      <c r="E948" s="6" t="s">
        <v>19</v>
      </c>
      <c r="F948" s="6">
        <v>3657</v>
      </c>
      <c r="G948" s="10">
        <f>C948/F948</f>
        <v>52.999726551818434</v>
      </c>
      <c r="H948" s="6" t="s">
        <v>31</v>
      </c>
      <c r="I948" s="6" t="s">
        <v>32</v>
      </c>
    </row>
    <row r="949" spans="1:9" ht="25" customHeight="1" x14ac:dyDescent="0.2">
      <c r="A949" s="6">
        <v>335</v>
      </c>
      <c r="B949" s="6">
        <v>173800</v>
      </c>
      <c r="C949" s="6">
        <v>198628</v>
      </c>
      <c r="D949" s="9">
        <f>SUM(C949/B949)*100</f>
        <v>114.28538550057536</v>
      </c>
      <c r="E949" s="6" t="s">
        <v>19</v>
      </c>
      <c r="F949" s="6">
        <v>2283</v>
      </c>
      <c r="G949" s="10">
        <f>C949/F949</f>
        <v>87.003066141042481</v>
      </c>
      <c r="H949" s="6" t="s">
        <v>31</v>
      </c>
      <c r="I949" s="6" t="s">
        <v>32</v>
      </c>
    </row>
    <row r="950" spans="1:9" ht="25" customHeight="1" x14ac:dyDescent="0.2">
      <c r="A950" s="6">
        <v>270</v>
      </c>
      <c r="B950" s="6">
        <v>173900</v>
      </c>
      <c r="C950" s="6">
        <v>47260</v>
      </c>
      <c r="D950" s="9">
        <f>SUM(C950/B950)*100</f>
        <v>27.176538240368025</v>
      </c>
      <c r="E950" s="6" t="s">
        <v>21</v>
      </c>
      <c r="F950" s="6">
        <v>1890</v>
      </c>
      <c r="G950" s="10">
        <f>C950/F950</f>
        <v>25.005291005291006</v>
      </c>
      <c r="H950" s="6" t="s">
        <v>31</v>
      </c>
      <c r="I950" s="6" t="s">
        <v>32</v>
      </c>
    </row>
    <row r="951" spans="1:9" ht="25" customHeight="1" x14ac:dyDescent="0.2">
      <c r="A951" s="6">
        <v>427</v>
      </c>
      <c r="B951" s="6">
        <v>174500</v>
      </c>
      <c r="C951" s="6">
        <v>197018</v>
      </c>
      <c r="D951" s="9">
        <f>SUM(C951/B951)*100</f>
        <v>112.90429799426933</v>
      </c>
      <c r="E951" s="6" t="s">
        <v>19</v>
      </c>
      <c r="F951" s="6">
        <v>2526</v>
      </c>
      <c r="G951" s="10">
        <f>C951/F951</f>
        <v>77.996041171813147</v>
      </c>
      <c r="H951" s="6" t="s">
        <v>31</v>
      </c>
      <c r="I951" s="6" t="s">
        <v>32</v>
      </c>
    </row>
    <row r="952" spans="1:9" ht="25" customHeight="1" x14ac:dyDescent="0.2">
      <c r="A952" s="6">
        <v>123</v>
      </c>
      <c r="B952" s="6">
        <v>177700</v>
      </c>
      <c r="C952" s="6">
        <v>33092</v>
      </c>
      <c r="D952" s="9">
        <f>SUM(C952/B952)*100</f>
        <v>18.622397298818232</v>
      </c>
      <c r="E952" s="6" t="s">
        <v>20</v>
      </c>
      <c r="F952" s="6">
        <v>662</v>
      </c>
      <c r="G952" s="10">
        <f>C952/F952</f>
        <v>49.987915407854985</v>
      </c>
      <c r="H952" s="6" t="s">
        <v>37</v>
      </c>
      <c r="I952" s="6" t="s">
        <v>38</v>
      </c>
    </row>
    <row r="953" spans="1:9" ht="25" customHeight="1" x14ac:dyDescent="0.2">
      <c r="A953" s="6">
        <v>519</v>
      </c>
      <c r="B953" s="6">
        <v>177700</v>
      </c>
      <c r="C953" s="6">
        <v>180802</v>
      </c>
      <c r="D953" s="9">
        <f>SUM(C953/B953)*100</f>
        <v>101.74563871693867</v>
      </c>
      <c r="E953" s="6" t="s">
        <v>19</v>
      </c>
      <c r="F953" s="6">
        <v>1773</v>
      </c>
      <c r="G953" s="10">
        <f>C953/F953</f>
        <v>101.97518330513255</v>
      </c>
      <c r="H953" s="6" t="s">
        <v>31</v>
      </c>
      <c r="I953" s="6" t="s">
        <v>32</v>
      </c>
    </row>
    <row r="954" spans="1:9" ht="25" customHeight="1" x14ac:dyDescent="0.2">
      <c r="A954" s="6">
        <v>541</v>
      </c>
      <c r="B954" s="6">
        <v>178000</v>
      </c>
      <c r="C954" s="6">
        <v>43086</v>
      </c>
      <c r="D954" s="9">
        <f>SUM(C954/B954)*100</f>
        <v>24.205617977528089</v>
      </c>
      <c r="E954" s="6" t="s">
        <v>20</v>
      </c>
      <c r="F954" s="6">
        <v>395</v>
      </c>
      <c r="G954" s="10">
        <f>C954/F954</f>
        <v>109.07848101265823</v>
      </c>
      <c r="H954" s="6" t="s">
        <v>39</v>
      </c>
      <c r="I954" s="6" t="s">
        <v>40</v>
      </c>
    </row>
    <row r="955" spans="1:9" ht="25" customHeight="1" x14ac:dyDescent="0.2">
      <c r="A955" s="6">
        <v>378</v>
      </c>
      <c r="B955" s="6">
        <v>178200</v>
      </c>
      <c r="C955" s="6">
        <v>24882</v>
      </c>
      <c r="D955" s="9">
        <f>SUM(C955/B955)*100</f>
        <v>13.962962962962964</v>
      </c>
      <c r="E955" s="6" t="s">
        <v>20</v>
      </c>
      <c r="F955" s="6">
        <v>355</v>
      </c>
      <c r="G955" s="10">
        <f>C955/F955</f>
        <v>70.090140845070422</v>
      </c>
      <c r="H955" s="6" t="s">
        <v>31</v>
      </c>
      <c r="I955" s="6" t="s">
        <v>32</v>
      </c>
    </row>
    <row r="956" spans="1:9" ht="25" customHeight="1" x14ac:dyDescent="0.2">
      <c r="A956" s="6">
        <v>898</v>
      </c>
      <c r="B956" s="6">
        <v>179100</v>
      </c>
      <c r="C956" s="6">
        <v>93991</v>
      </c>
      <c r="D956" s="9">
        <f>SUM(C956/B956)*100</f>
        <v>52.479620323841424</v>
      </c>
      <c r="E956" s="6" t="s">
        <v>20</v>
      </c>
      <c r="F956" s="6">
        <v>1221</v>
      </c>
      <c r="G956" s="10">
        <f>C956/F956</f>
        <v>76.978705978705975</v>
      </c>
      <c r="H956" s="6" t="s">
        <v>31</v>
      </c>
      <c r="I956" s="6" t="s">
        <v>32</v>
      </c>
    </row>
    <row r="957" spans="1:9" ht="25" customHeight="1" x14ac:dyDescent="0.2">
      <c r="A957" s="6">
        <v>551</v>
      </c>
      <c r="B957" s="6">
        <v>180100</v>
      </c>
      <c r="C957" s="6">
        <v>105598</v>
      </c>
      <c r="D957" s="9">
        <f>SUM(C957/B957)*100</f>
        <v>58.6329816768462</v>
      </c>
      <c r="E957" s="6" t="s">
        <v>20</v>
      </c>
      <c r="F957" s="6">
        <v>2779</v>
      </c>
      <c r="G957" s="10">
        <f>C957/F957</f>
        <v>37.99856063332134</v>
      </c>
      <c r="H957" s="6" t="s">
        <v>35</v>
      </c>
      <c r="I957" s="6" t="s">
        <v>36</v>
      </c>
    </row>
    <row r="958" spans="1:9" ht="25" customHeight="1" x14ac:dyDescent="0.2">
      <c r="A958" s="6">
        <v>126</v>
      </c>
      <c r="B958" s="6">
        <v>180200</v>
      </c>
      <c r="C958" s="6">
        <v>69617</v>
      </c>
      <c r="D958" s="9">
        <f>SUM(C958/B958)*100</f>
        <v>38.633185349611544</v>
      </c>
      <c r="E958" s="6" t="s">
        <v>20</v>
      </c>
      <c r="F958" s="6">
        <v>774</v>
      </c>
      <c r="G958" s="10">
        <f>C958/F958</f>
        <v>89.944444444444443</v>
      </c>
      <c r="H958" s="6" t="s">
        <v>31</v>
      </c>
      <c r="I958" s="6" t="s">
        <v>32</v>
      </c>
    </row>
    <row r="959" spans="1:9" ht="25" customHeight="1" x14ac:dyDescent="0.2">
      <c r="A959" s="6">
        <v>693</v>
      </c>
      <c r="B959" s="6">
        <v>180400</v>
      </c>
      <c r="C959" s="6">
        <v>115396</v>
      </c>
      <c r="D959" s="9">
        <f>SUM(C959/B959)*100</f>
        <v>63.966740576496676</v>
      </c>
      <c r="E959" s="6" t="s">
        <v>20</v>
      </c>
      <c r="F959" s="6">
        <v>1748</v>
      </c>
      <c r="G959" s="10">
        <f>C959/F959</f>
        <v>66.016018306636155</v>
      </c>
      <c r="H959" s="6" t="s">
        <v>31</v>
      </c>
      <c r="I959" s="6" t="s">
        <v>32</v>
      </c>
    </row>
    <row r="960" spans="1:9" ht="25" customHeight="1" x14ac:dyDescent="0.2">
      <c r="A960" s="6">
        <v>349</v>
      </c>
      <c r="B960" s="6">
        <v>180800</v>
      </c>
      <c r="C960" s="6">
        <v>95958</v>
      </c>
      <c r="D960" s="9">
        <f>SUM(C960/B960)*100</f>
        <v>53.074115044247783</v>
      </c>
      <c r="E960" s="6" t="s">
        <v>20</v>
      </c>
      <c r="F960" s="6">
        <v>923</v>
      </c>
      <c r="G960" s="10">
        <f>C960/F960</f>
        <v>103.96316359696641</v>
      </c>
      <c r="H960" s="6" t="s">
        <v>31</v>
      </c>
      <c r="I960" s="6" t="s">
        <v>32</v>
      </c>
    </row>
    <row r="961" spans="1:9" ht="25" customHeight="1" x14ac:dyDescent="0.2">
      <c r="A961" s="6">
        <v>175</v>
      </c>
      <c r="B961" s="6">
        <v>181200</v>
      </c>
      <c r="C961" s="6">
        <v>47459</v>
      </c>
      <c r="D961" s="9">
        <f>SUM(C961/B961)*100</f>
        <v>26.191501103752756</v>
      </c>
      <c r="E961" s="6" t="s">
        <v>20</v>
      </c>
      <c r="F961" s="6">
        <v>1130</v>
      </c>
      <c r="G961" s="10">
        <f>C961/F961</f>
        <v>41.999115044247787</v>
      </c>
      <c r="H961" s="6" t="s">
        <v>31</v>
      </c>
      <c r="I961" s="6" t="s">
        <v>32</v>
      </c>
    </row>
    <row r="962" spans="1:9" ht="25" customHeight="1" x14ac:dyDescent="0.2">
      <c r="A962" s="6">
        <v>453</v>
      </c>
      <c r="B962" s="6">
        <v>182400</v>
      </c>
      <c r="C962" s="6">
        <v>102749</v>
      </c>
      <c r="D962" s="9">
        <f>SUM(C962/B962)*100</f>
        <v>56.331688596491226</v>
      </c>
      <c r="E962" s="6" t="s">
        <v>20</v>
      </c>
      <c r="F962" s="6">
        <v>1181</v>
      </c>
      <c r="G962" s="10">
        <f>C962/F962</f>
        <v>87.001693480101608</v>
      </c>
      <c r="H962" s="6" t="s">
        <v>31</v>
      </c>
      <c r="I962" s="6" t="s">
        <v>32</v>
      </c>
    </row>
    <row r="963" spans="1:9" ht="25" customHeight="1" x14ac:dyDescent="0.2">
      <c r="A963" s="6">
        <v>866</v>
      </c>
      <c r="B963" s="6">
        <v>182800</v>
      </c>
      <c r="C963" s="6">
        <v>79045</v>
      </c>
      <c r="D963" s="9">
        <f>SUM(C963/B963)*100</f>
        <v>43.241247264770237</v>
      </c>
      <c r="E963" s="6" t="s">
        <v>21</v>
      </c>
      <c r="F963" s="6">
        <v>898</v>
      </c>
      <c r="G963" s="10">
        <f>C963/F963</f>
        <v>88.023385300668153</v>
      </c>
      <c r="H963" s="6" t="s">
        <v>31</v>
      </c>
      <c r="I963" s="6" t="s">
        <v>32</v>
      </c>
    </row>
    <row r="964" spans="1:9" ht="25" customHeight="1" x14ac:dyDescent="0.2">
      <c r="A964" s="6">
        <v>496</v>
      </c>
      <c r="B964" s="6">
        <v>183800</v>
      </c>
      <c r="C964" s="6">
        <v>1667</v>
      </c>
      <c r="D964" s="9">
        <f>SUM(C964/B964)*100</f>
        <v>0.90696409140369971</v>
      </c>
      <c r="E964" s="6" t="s">
        <v>20</v>
      </c>
      <c r="F964" s="6">
        <v>54</v>
      </c>
      <c r="G964" s="10">
        <f>C964/F964</f>
        <v>30.87037037037037</v>
      </c>
      <c r="H964" s="6" t="s">
        <v>31</v>
      </c>
      <c r="I964" s="6" t="s">
        <v>32</v>
      </c>
    </row>
    <row r="965" spans="1:9" ht="25" customHeight="1" x14ac:dyDescent="0.2">
      <c r="A965" s="6">
        <v>681</v>
      </c>
      <c r="B965" s="6">
        <v>184100</v>
      </c>
      <c r="C965" s="6">
        <v>159037</v>
      </c>
      <c r="D965" s="9">
        <f>SUM(C965/B965)*100</f>
        <v>86.386203150461711</v>
      </c>
      <c r="E965" s="6" t="s">
        <v>20</v>
      </c>
      <c r="F965" s="6">
        <v>1657</v>
      </c>
      <c r="G965" s="10">
        <f>C965/F965</f>
        <v>95.978877489438744</v>
      </c>
      <c r="H965" s="6" t="s">
        <v>31</v>
      </c>
      <c r="I965" s="6" t="s">
        <v>32</v>
      </c>
    </row>
    <row r="966" spans="1:9" ht="25" customHeight="1" x14ac:dyDescent="0.2">
      <c r="A966" s="6">
        <v>545</v>
      </c>
      <c r="B966" s="6">
        <v>184800</v>
      </c>
      <c r="C966" s="6">
        <v>164109</v>
      </c>
      <c r="D966" s="9">
        <f>SUM(C966/B966)*100</f>
        <v>88.803571428571431</v>
      </c>
      <c r="E966" s="6" t="s">
        <v>20</v>
      </c>
      <c r="F966" s="6">
        <v>2690</v>
      </c>
      <c r="G966" s="10">
        <f>C966/F966</f>
        <v>61.007063197026021</v>
      </c>
      <c r="H966" s="6" t="s">
        <v>31</v>
      </c>
      <c r="I966" s="6" t="s">
        <v>32</v>
      </c>
    </row>
    <row r="967" spans="1:9" ht="25" customHeight="1" x14ac:dyDescent="0.2">
      <c r="A967" s="6">
        <v>790</v>
      </c>
      <c r="B967" s="6">
        <v>185900</v>
      </c>
      <c r="C967" s="6">
        <v>56774</v>
      </c>
      <c r="D967" s="9">
        <f>SUM(C967/B967)*100</f>
        <v>30.540075309306079</v>
      </c>
      <c r="E967" s="6" t="s">
        <v>21</v>
      </c>
      <c r="F967" s="6">
        <v>1113</v>
      </c>
      <c r="G967" s="10">
        <f>C967/F967</f>
        <v>51.009883198562441</v>
      </c>
      <c r="H967" s="6" t="s">
        <v>31</v>
      </c>
      <c r="I967" s="6" t="s">
        <v>32</v>
      </c>
    </row>
    <row r="968" spans="1:9" ht="25" customHeight="1" x14ac:dyDescent="0.2">
      <c r="A968" s="6">
        <v>531</v>
      </c>
      <c r="B968" s="6">
        <v>186700</v>
      </c>
      <c r="C968" s="6">
        <v>178338</v>
      </c>
      <c r="D968" s="9">
        <f>SUM(C968/B968)*100</f>
        <v>95.521156936261391</v>
      </c>
      <c r="E968" s="6" t="s">
        <v>22</v>
      </c>
      <c r="F968" s="6">
        <v>3640</v>
      </c>
      <c r="G968" s="10">
        <f>C968/F968</f>
        <v>48.993956043956047</v>
      </c>
      <c r="H968" s="6" t="s">
        <v>41</v>
      </c>
      <c r="I968" s="6" t="s">
        <v>42</v>
      </c>
    </row>
    <row r="969" spans="1:9" ht="25" customHeight="1" x14ac:dyDescent="0.2">
      <c r="A969" s="6">
        <v>956</v>
      </c>
      <c r="B969" s="6">
        <v>187600</v>
      </c>
      <c r="C969" s="6">
        <v>35698</v>
      </c>
      <c r="D969" s="9">
        <f>SUM(C969/B969)*100</f>
        <v>19.028784648187631</v>
      </c>
      <c r="E969" s="6" t="s">
        <v>20</v>
      </c>
      <c r="F969" s="6">
        <v>830</v>
      </c>
      <c r="G969" s="10">
        <f>C969/F969</f>
        <v>43.00963855421687</v>
      </c>
      <c r="H969" s="6" t="s">
        <v>31</v>
      </c>
      <c r="I969" s="6" t="s">
        <v>32</v>
      </c>
    </row>
    <row r="970" spans="1:9" ht="25" customHeight="1" x14ac:dyDescent="0.2">
      <c r="A970" s="6">
        <v>170</v>
      </c>
      <c r="B970" s="6">
        <v>188100</v>
      </c>
      <c r="C970" s="6">
        <v>5528</v>
      </c>
      <c r="D970" s="9">
        <f>SUM(C970/B970)*100</f>
        <v>2.93886230728336</v>
      </c>
      <c r="E970" s="6" t="s">
        <v>20</v>
      </c>
      <c r="F970" s="6">
        <v>67</v>
      </c>
      <c r="G970" s="10">
        <f>C970/F970</f>
        <v>82.507462686567166</v>
      </c>
      <c r="H970" s="6" t="s">
        <v>31</v>
      </c>
      <c r="I970" s="6" t="s">
        <v>32</v>
      </c>
    </row>
    <row r="971" spans="1:9" ht="25" customHeight="1" x14ac:dyDescent="0.2">
      <c r="A971" s="6">
        <v>414</v>
      </c>
      <c r="B971" s="6">
        <v>188200</v>
      </c>
      <c r="C971" s="6">
        <v>159405</v>
      </c>
      <c r="D971" s="9">
        <f>SUM(C971/B971)*100</f>
        <v>84.699787460148784</v>
      </c>
      <c r="E971" s="6" t="s">
        <v>20</v>
      </c>
      <c r="F971" s="6">
        <v>5497</v>
      </c>
      <c r="G971" s="10">
        <f>C971/F971</f>
        <v>28.998544660724033</v>
      </c>
      <c r="H971" s="6" t="s">
        <v>31</v>
      </c>
      <c r="I971" s="6" t="s">
        <v>32</v>
      </c>
    </row>
    <row r="972" spans="1:9" ht="25" customHeight="1" x14ac:dyDescent="0.2">
      <c r="A972" s="6">
        <v>462</v>
      </c>
      <c r="B972" s="6">
        <v>188800</v>
      </c>
      <c r="C972" s="6">
        <v>57734</v>
      </c>
      <c r="D972" s="9">
        <f>SUM(C972/B972)*100</f>
        <v>30.57944915254237</v>
      </c>
      <c r="E972" s="6" t="s">
        <v>20</v>
      </c>
      <c r="F972" s="6">
        <v>535</v>
      </c>
      <c r="G972" s="10">
        <f>C972/F972</f>
        <v>107.91401869158878</v>
      </c>
      <c r="H972" s="6" t="s">
        <v>31</v>
      </c>
      <c r="I972" s="6" t="s">
        <v>32</v>
      </c>
    </row>
    <row r="973" spans="1:9" ht="25" customHeight="1" x14ac:dyDescent="0.2">
      <c r="A973" s="6">
        <v>622</v>
      </c>
      <c r="B973" s="6">
        <v>189000</v>
      </c>
      <c r="C973" s="6">
        <v>5916</v>
      </c>
      <c r="D973" s="9">
        <f>SUM(C973/B973)*100</f>
        <v>3.1301587301587301</v>
      </c>
      <c r="E973" s="6" t="s">
        <v>20</v>
      </c>
      <c r="F973" s="6">
        <v>64</v>
      </c>
      <c r="G973" s="10">
        <f>C973/F973</f>
        <v>92.4375</v>
      </c>
      <c r="H973" s="6" t="s">
        <v>31</v>
      </c>
      <c r="I973" s="6" t="s">
        <v>32</v>
      </c>
    </row>
    <row r="974" spans="1:9" ht="25" customHeight="1" x14ac:dyDescent="0.2">
      <c r="A974" s="6">
        <v>371</v>
      </c>
      <c r="B974" s="6">
        <v>189200</v>
      </c>
      <c r="C974" s="6">
        <v>128410</v>
      </c>
      <c r="D974" s="9">
        <f>SUM(C974/B974)*100</f>
        <v>67.869978858350947</v>
      </c>
      <c r="E974" s="6" t="s">
        <v>20</v>
      </c>
      <c r="F974" s="6">
        <v>2176</v>
      </c>
      <c r="G974" s="10">
        <f>C974/F974</f>
        <v>59.011948529411768</v>
      </c>
      <c r="H974" s="6" t="s">
        <v>31</v>
      </c>
      <c r="I974" s="6" t="s">
        <v>32</v>
      </c>
    </row>
    <row r="975" spans="1:9" ht="25" customHeight="1" x14ac:dyDescent="0.2">
      <c r="A975" s="6">
        <v>527</v>
      </c>
      <c r="B975" s="6">
        <v>189200</v>
      </c>
      <c r="C975" s="6">
        <v>188480</v>
      </c>
      <c r="D975" s="9">
        <f>SUM(C975/B975)*100</f>
        <v>99.619450317124731</v>
      </c>
      <c r="E975" s="6" t="s">
        <v>20</v>
      </c>
      <c r="F975" s="6">
        <v>6080</v>
      </c>
      <c r="G975" s="10">
        <f>C975/F975</f>
        <v>31</v>
      </c>
      <c r="H975" s="6" t="s">
        <v>37</v>
      </c>
      <c r="I975" s="6" t="s">
        <v>38</v>
      </c>
    </row>
    <row r="976" spans="1:9" ht="25" customHeight="1" x14ac:dyDescent="0.2">
      <c r="A976" s="6">
        <v>153</v>
      </c>
      <c r="B976" s="6">
        <v>189400</v>
      </c>
      <c r="C976" s="6">
        <v>176112</v>
      </c>
      <c r="D976" s="9">
        <f>SUM(C976/B976)*100</f>
        <v>92.984160506863773</v>
      </c>
      <c r="E976" s="6" t="s">
        <v>20</v>
      </c>
      <c r="F976" s="6">
        <v>5681</v>
      </c>
      <c r="G976" s="10">
        <f>C976/F976</f>
        <v>31.000176025347649</v>
      </c>
      <c r="H976" s="6" t="s">
        <v>31</v>
      </c>
      <c r="I976" s="6" t="s">
        <v>32</v>
      </c>
    </row>
    <row r="977" spans="1:9" ht="25" customHeight="1" x14ac:dyDescent="0.2">
      <c r="A977" s="6">
        <v>413</v>
      </c>
      <c r="B977" s="6">
        <v>189500</v>
      </c>
      <c r="C977" s="6">
        <v>117628</v>
      </c>
      <c r="D977" s="9">
        <f>SUM(C977/B977)*100</f>
        <v>62.072823218997364</v>
      </c>
      <c r="E977" s="6" t="s">
        <v>22</v>
      </c>
      <c r="F977" s="6">
        <v>1089</v>
      </c>
      <c r="G977" s="10">
        <f>C977/F977</f>
        <v>108.01469237832875</v>
      </c>
      <c r="H977" s="6" t="s">
        <v>31</v>
      </c>
      <c r="I977" s="6" t="s">
        <v>32</v>
      </c>
    </row>
    <row r="978" spans="1:9" ht="25" customHeight="1" x14ac:dyDescent="0.2">
      <c r="A978" s="6">
        <v>429</v>
      </c>
      <c r="B978" s="6">
        <v>191000</v>
      </c>
      <c r="C978" s="6">
        <v>173191</v>
      </c>
      <c r="D978" s="9">
        <f>SUM(C978/B978)*100</f>
        <v>90.675916230366497</v>
      </c>
      <c r="E978" s="6" t="s">
        <v>21</v>
      </c>
      <c r="F978" s="6">
        <v>2138</v>
      </c>
      <c r="G978" s="10">
        <f>C978/F978</f>
        <v>81.006080449017773</v>
      </c>
      <c r="H978" s="6" t="s">
        <v>31</v>
      </c>
      <c r="I978" s="6" t="s">
        <v>32</v>
      </c>
    </row>
    <row r="979" spans="1:9" ht="25" customHeight="1" x14ac:dyDescent="0.2">
      <c r="A979" s="6">
        <v>492</v>
      </c>
      <c r="B979" s="6">
        <v>191000</v>
      </c>
      <c r="C979" s="6">
        <v>45831</v>
      </c>
      <c r="D979" s="9">
        <f>SUM(C979/B979)*100</f>
        <v>23.995287958115181</v>
      </c>
      <c r="E979" s="6" t="s">
        <v>21</v>
      </c>
      <c r="F979" s="6">
        <v>595</v>
      </c>
      <c r="G979" s="10">
        <f>C979/F979</f>
        <v>77.026890756302521</v>
      </c>
      <c r="H979" s="6" t="s">
        <v>31</v>
      </c>
      <c r="I979" s="6" t="s">
        <v>32</v>
      </c>
    </row>
    <row r="980" spans="1:9" ht="25" customHeight="1" x14ac:dyDescent="0.2">
      <c r="A980" s="6">
        <v>159</v>
      </c>
      <c r="B980" s="6">
        <v>191200</v>
      </c>
      <c r="C980" s="6">
        <v>191222</v>
      </c>
      <c r="D980" s="9">
        <f>SUM(C980/B980)*100</f>
        <v>100.01150627615063</v>
      </c>
      <c r="E980" s="6" t="s">
        <v>19</v>
      </c>
      <c r="F980" s="6">
        <v>1821</v>
      </c>
      <c r="G980" s="10">
        <f>C980/F980</f>
        <v>105.00933552992861</v>
      </c>
      <c r="H980" s="6" t="s">
        <v>31</v>
      </c>
      <c r="I980" s="6" t="s">
        <v>32</v>
      </c>
    </row>
    <row r="981" spans="1:9" ht="25" customHeight="1" x14ac:dyDescent="0.2">
      <c r="A981" s="6">
        <v>189</v>
      </c>
      <c r="B981" s="6">
        <v>191300</v>
      </c>
      <c r="C981" s="6">
        <v>45004</v>
      </c>
      <c r="D981" s="9">
        <f>SUM(C981/B981)*100</f>
        <v>23.525352848928385</v>
      </c>
      <c r="E981" s="6" t="s">
        <v>21</v>
      </c>
      <c r="F981" s="6">
        <v>441</v>
      </c>
      <c r="G981" s="10">
        <f>C981/F981</f>
        <v>102.0498866213152</v>
      </c>
      <c r="H981" s="6" t="s">
        <v>31</v>
      </c>
      <c r="I981" s="6" t="s">
        <v>32</v>
      </c>
    </row>
    <row r="982" spans="1:9" ht="25" customHeight="1" x14ac:dyDescent="0.2">
      <c r="A982" s="6">
        <v>476</v>
      </c>
      <c r="B982" s="6">
        <v>191500</v>
      </c>
      <c r="C982" s="6">
        <v>57122</v>
      </c>
      <c r="D982" s="9">
        <f>SUM(C982/B982)*100</f>
        <v>29.828720626631856</v>
      </c>
      <c r="E982" s="6" t="s">
        <v>20</v>
      </c>
      <c r="F982" s="6">
        <v>1120</v>
      </c>
      <c r="G982" s="10">
        <f>C982/F982</f>
        <v>51.001785714285717</v>
      </c>
      <c r="H982" s="6" t="s">
        <v>31</v>
      </c>
      <c r="I982" s="6" t="s">
        <v>32</v>
      </c>
    </row>
    <row r="983" spans="1:9" ht="25" customHeight="1" x14ac:dyDescent="0.2">
      <c r="A983" s="6">
        <v>645</v>
      </c>
      <c r="B983" s="6">
        <v>192100</v>
      </c>
      <c r="C983" s="6">
        <v>178483</v>
      </c>
      <c r="D983" s="9">
        <f>SUM(C983/B983)*100</f>
        <v>92.911504424778755</v>
      </c>
      <c r="E983" s="6" t="s">
        <v>20</v>
      </c>
      <c r="F983" s="6">
        <v>4697</v>
      </c>
      <c r="G983" s="10">
        <f>C983/F983</f>
        <v>37.999361294443261</v>
      </c>
      <c r="H983" s="6" t="s">
        <v>31</v>
      </c>
      <c r="I983" s="6" t="s">
        <v>32</v>
      </c>
    </row>
    <row r="984" spans="1:9" ht="25" customHeight="1" x14ac:dyDescent="0.2">
      <c r="A984" s="6">
        <v>295</v>
      </c>
      <c r="B984" s="6">
        <v>192900</v>
      </c>
      <c r="C984" s="6">
        <v>68769</v>
      </c>
      <c r="D984" s="9">
        <f>SUM(C984/B984)*100</f>
        <v>35.650077760497666</v>
      </c>
      <c r="E984" s="6" t="s">
        <v>20</v>
      </c>
      <c r="F984" s="6">
        <v>1910</v>
      </c>
      <c r="G984" s="10">
        <f>C984/F984</f>
        <v>36.004712041884815</v>
      </c>
      <c r="H984" s="6" t="s">
        <v>41</v>
      </c>
      <c r="I984" s="6" t="s">
        <v>42</v>
      </c>
    </row>
    <row r="985" spans="1:9" ht="25" customHeight="1" x14ac:dyDescent="0.2">
      <c r="A985" s="6">
        <v>725</v>
      </c>
      <c r="B985" s="6">
        <v>193200</v>
      </c>
      <c r="C985" s="6">
        <v>97369</v>
      </c>
      <c r="D985" s="9">
        <f>SUM(C985/B985)*100</f>
        <v>50.398033126293996</v>
      </c>
      <c r="E985" s="6" t="s">
        <v>20</v>
      </c>
      <c r="F985" s="6">
        <v>1596</v>
      </c>
      <c r="G985" s="10">
        <f>C985/F985</f>
        <v>61.008145363408524</v>
      </c>
      <c r="H985" s="6" t="s">
        <v>31</v>
      </c>
      <c r="I985" s="6" t="s">
        <v>32</v>
      </c>
    </row>
    <row r="986" spans="1:9" ht="25" customHeight="1" x14ac:dyDescent="0.2">
      <c r="A986" s="6">
        <v>498</v>
      </c>
      <c r="B986" s="6">
        <v>193400</v>
      </c>
      <c r="C986" s="6">
        <v>46317</v>
      </c>
      <c r="D986" s="9">
        <f>SUM(C986/B986)*100</f>
        <v>23.948810754912099</v>
      </c>
      <c r="E986" s="6" t="s">
        <v>20</v>
      </c>
      <c r="F986" s="6">
        <v>579</v>
      </c>
      <c r="G986" s="10">
        <f>C986/F986</f>
        <v>79.994818652849744</v>
      </c>
      <c r="H986" s="6" t="s">
        <v>43</v>
      </c>
      <c r="I986" s="6" t="s">
        <v>44</v>
      </c>
    </row>
    <row r="987" spans="1:9" ht="25" customHeight="1" x14ac:dyDescent="0.2">
      <c r="A987" s="6">
        <v>209</v>
      </c>
      <c r="B987" s="6">
        <v>194500</v>
      </c>
      <c r="C987" s="6">
        <v>41212</v>
      </c>
      <c r="D987" s="9">
        <f>SUM(C987/B987)*100</f>
        <v>21.188688946015425</v>
      </c>
      <c r="E987" s="6" t="s">
        <v>22</v>
      </c>
      <c r="F987" s="6">
        <v>808</v>
      </c>
      <c r="G987" s="10">
        <f>C987/F987</f>
        <v>51.004950495049506</v>
      </c>
      <c r="H987" s="6" t="s">
        <v>35</v>
      </c>
      <c r="I987" s="6" t="s">
        <v>36</v>
      </c>
    </row>
    <row r="988" spans="1:9" ht="25" customHeight="1" x14ac:dyDescent="0.2">
      <c r="A988" s="6">
        <v>748</v>
      </c>
      <c r="B988" s="6">
        <v>194900</v>
      </c>
      <c r="C988" s="6">
        <v>68137</v>
      </c>
      <c r="D988" s="9">
        <f>SUM(C988/B988)*100</f>
        <v>34.959979476654695</v>
      </c>
      <c r="E988" s="6" t="s">
        <v>21</v>
      </c>
      <c r="F988" s="6">
        <v>614</v>
      </c>
      <c r="G988" s="10">
        <f>C988/F988</f>
        <v>110.97231270358306</v>
      </c>
      <c r="H988" s="6" t="s">
        <v>31</v>
      </c>
      <c r="I988" s="6" t="s">
        <v>32</v>
      </c>
    </row>
    <row r="989" spans="1:9" ht="25" customHeight="1" x14ac:dyDescent="0.2">
      <c r="A989" s="6">
        <v>980</v>
      </c>
      <c r="B989" s="6">
        <v>195200</v>
      </c>
      <c r="C989" s="6">
        <v>78630</v>
      </c>
      <c r="D989" s="9">
        <f>SUM(C989/B989)*100</f>
        <v>40.281762295081968</v>
      </c>
      <c r="E989" s="6" t="s">
        <v>20</v>
      </c>
      <c r="F989" s="6">
        <v>742</v>
      </c>
      <c r="G989" s="10">
        <f>C989/F989</f>
        <v>105.97035040431267</v>
      </c>
      <c r="H989" s="6" t="s">
        <v>31</v>
      </c>
      <c r="I989" s="6" t="s">
        <v>32</v>
      </c>
    </row>
    <row r="990" spans="1:9" ht="25" customHeight="1" x14ac:dyDescent="0.2">
      <c r="A990" s="6">
        <v>403</v>
      </c>
      <c r="B990" s="6">
        <v>195800</v>
      </c>
      <c r="C990" s="6">
        <v>168820</v>
      </c>
      <c r="D990" s="9">
        <f>SUM(C990/B990)*100</f>
        <v>86.220633299284984</v>
      </c>
      <c r="E990" s="6" t="s">
        <v>20</v>
      </c>
      <c r="F990" s="6">
        <v>3015</v>
      </c>
      <c r="G990" s="10">
        <f>C990/F990</f>
        <v>55.99336650082919</v>
      </c>
      <c r="H990" s="6" t="s">
        <v>37</v>
      </c>
      <c r="I990" s="6" t="s">
        <v>38</v>
      </c>
    </row>
    <row r="991" spans="1:9" ht="25" customHeight="1" x14ac:dyDescent="0.2">
      <c r="A991" s="6">
        <v>619</v>
      </c>
      <c r="B991" s="6">
        <v>195900</v>
      </c>
      <c r="C991" s="6">
        <v>55757</v>
      </c>
      <c r="D991" s="9">
        <f>SUM(C991/B991)*100</f>
        <v>28.461970393057683</v>
      </c>
      <c r="E991" s="6" t="s">
        <v>20</v>
      </c>
      <c r="F991" s="6">
        <v>648</v>
      </c>
      <c r="G991" s="10">
        <f>C991/F991</f>
        <v>86.044753086419746</v>
      </c>
      <c r="H991" s="6" t="s">
        <v>31</v>
      </c>
      <c r="I991" s="6" t="s">
        <v>32</v>
      </c>
    </row>
    <row r="992" spans="1:9" ht="25" customHeight="1" x14ac:dyDescent="0.2">
      <c r="A992" s="6">
        <v>481</v>
      </c>
      <c r="B992" s="6">
        <v>196600</v>
      </c>
      <c r="C992" s="6">
        <v>159931</v>
      </c>
      <c r="D992" s="9">
        <f>SUM(C992/B992)*100</f>
        <v>81.348423194303152</v>
      </c>
      <c r="E992" s="6" t="s">
        <v>20</v>
      </c>
      <c r="F992" s="6">
        <v>1538</v>
      </c>
      <c r="G992" s="10">
        <f>C992/F992</f>
        <v>103.98634590377114</v>
      </c>
      <c r="H992" s="6" t="s">
        <v>31</v>
      </c>
      <c r="I992" s="6" t="s">
        <v>32</v>
      </c>
    </row>
    <row r="993" spans="1:9" ht="25" customHeight="1" x14ac:dyDescent="0.2">
      <c r="A993" s="6">
        <v>651</v>
      </c>
      <c r="B993" s="6">
        <v>196700</v>
      </c>
      <c r="C993" s="6">
        <v>174039</v>
      </c>
      <c r="D993" s="9">
        <f>SUM(C993/B993)*100</f>
        <v>88.47941026944585</v>
      </c>
      <c r="E993" s="6" t="s">
        <v>20</v>
      </c>
      <c r="F993" s="6">
        <v>3868</v>
      </c>
      <c r="G993" s="10">
        <f>C993/F993</f>
        <v>44.994570837642193</v>
      </c>
      <c r="H993" s="6" t="s">
        <v>39</v>
      </c>
      <c r="I993" s="6" t="s">
        <v>40</v>
      </c>
    </row>
    <row r="994" spans="1:9" ht="25" customHeight="1" x14ac:dyDescent="0.2">
      <c r="A994" s="6">
        <v>208</v>
      </c>
      <c r="B994" s="6">
        <v>196900</v>
      </c>
      <c r="C994" s="6">
        <v>199110</v>
      </c>
      <c r="D994" s="9">
        <f>SUM(C994/B994)*100</f>
        <v>101.12239715591672</v>
      </c>
      <c r="E994" s="6" t="s">
        <v>19</v>
      </c>
      <c r="F994" s="6">
        <v>2053</v>
      </c>
      <c r="G994" s="10">
        <f>C994/F994</f>
        <v>96.984900146127615</v>
      </c>
      <c r="H994" s="6" t="s">
        <v>31</v>
      </c>
      <c r="I994" s="6" t="s">
        <v>32</v>
      </c>
    </row>
    <row r="995" spans="1:9" ht="25" customHeight="1" x14ac:dyDescent="0.2">
      <c r="A995" s="6">
        <v>344</v>
      </c>
      <c r="B995" s="6">
        <v>197600</v>
      </c>
      <c r="C995" s="6">
        <v>82959</v>
      </c>
      <c r="D995" s="9">
        <f>SUM(C995/B995)*100</f>
        <v>41.983299595141702</v>
      </c>
      <c r="E995" s="6" t="s">
        <v>20</v>
      </c>
      <c r="F995" s="6">
        <v>830</v>
      </c>
      <c r="G995" s="10">
        <f>C995/F995</f>
        <v>99.950602409638549</v>
      </c>
      <c r="H995" s="6" t="s">
        <v>31</v>
      </c>
      <c r="I995" s="6" t="s">
        <v>32</v>
      </c>
    </row>
    <row r="996" spans="1:9" ht="25" customHeight="1" x14ac:dyDescent="0.2">
      <c r="A996" s="6">
        <v>636</v>
      </c>
      <c r="B996" s="6">
        <v>197700</v>
      </c>
      <c r="C996" s="6">
        <v>127591</v>
      </c>
      <c r="D996" s="9">
        <f>SUM(C996/B996)*100</f>
        <v>64.537683358624179</v>
      </c>
      <c r="E996" s="6" t="s">
        <v>20</v>
      </c>
      <c r="F996" s="6">
        <v>2604</v>
      </c>
      <c r="G996" s="10">
        <f>C996/F996</f>
        <v>48.998079877112133</v>
      </c>
      <c r="H996" s="6" t="s">
        <v>43</v>
      </c>
      <c r="I996" s="6" t="s">
        <v>44</v>
      </c>
    </row>
    <row r="997" spans="1:9" ht="25" customHeight="1" x14ac:dyDescent="0.2">
      <c r="A997" s="6">
        <v>672</v>
      </c>
      <c r="B997" s="6">
        <v>197900</v>
      </c>
      <c r="C997" s="6">
        <v>110689</v>
      </c>
      <c r="D997" s="9">
        <f>SUM(C997/B997)*100</f>
        <v>55.931783729156137</v>
      </c>
      <c r="E997" s="6" t="s">
        <v>20</v>
      </c>
      <c r="F997" s="6">
        <v>4428</v>
      </c>
      <c r="G997" s="10">
        <f>C997/F997</f>
        <v>24.997515808491418</v>
      </c>
      <c r="H997" s="6" t="s">
        <v>35</v>
      </c>
      <c r="I997" s="6" t="s">
        <v>36</v>
      </c>
    </row>
    <row r="998" spans="1:9" ht="25" customHeight="1" x14ac:dyDescent="0.2">
      <c r="A998" s="6">
        <v>87</v>
      </c>
      <c r="B998" s="6">
        <v>198500</v>
      </c>
      <c r="C998" s="6">
        <v>123040</v>
      </c>
      <c r="D998" s="9">
        <f>SUM(C998/B998)*100</f>
        <v>61.984886649874063</v>
      </c>
      <c r="E998" s="6" t="s">
        <v>20</v>
      </c>
      <c r="F998" s="6">
        <v>1482</v>
      </c>
      <c r="G998" s="10">
        <f>C998/F998</f>
        <v>83.022941970310384</v>
      </c>
      <c r="H998" s="6" t="s">
        <v>35</v>
      </c>
      <c r="I998" s="6" t="s">
        <v>36</v>
      </c>
    </row>
    <row r="999" spans="1:9" ht="25" customHeight="1" x14ac:dyDescent="0.2">
      <c r="A999" s="6">
        <v>618</v>
      </c>
      <c r="B999" s="6">
        <v>198600</v>
      </c>
      <c r="C999" s="6">
        <v>97037</v>
      </c>
      <c r="D999" s="9">
        <f>SUM(C999/B999)*100</f>
        <v>48.860523665659613</v>
      </c>
      <c r="E999" s="6" t="s">
        <v>20</v>
      </c>
      <c r="F999" s="6">
        <v>1198</v>
      </c>
      <c r="G999" s="10">
        <f>C999/F999</f>
        <v>80.999165275459092</v>
      </c>
      <c r="H999" s="6" t="s">
        <v>31</v>
      </c>
      <c r="I999" s="6" t="s">
        <v>32</v>
      </c>
    </row>
    <row r="1000" spans="1:9" ht="25" customHeight="1" x14ac:dyDescent="0.2">
      <c r="A1000" s="6">
        <v>348</v>
      </c>
      <c r="B1000" s="6">
        <v>199000</v>
      </c>
      <c r="C1000" s="6">
        <v>142823</v>
      </c>
      <c r="D1000" s="9">
        <f>SUM(C1000/B1000)*100</f>
        <v>71.770351758793964</v>
      </c>
      <c r="E1000" s="6" t="s">
        <v>20</v>
      </c>
      <c r="F1000" s="6">
        <v>3483</v>
      </c>
      <c r="G1000" s="10">
        <f>C1000/F1000</f>
        <v>41.005742176284812</v>
      </c>
      <c r="H1000" s="6" t="s">
        <v>31</v>
      </c>
      <c r="I1000" s="6" t="s">
        <v>32</v>
      </c>
    </row>
    <row r="1001" spans="1:9" ht="25" customHeight="1" x14ac:dyDescent="0.2">
      <c r="A1001" s="6">
        <v>61</v>
      </c>
      <c r="B1001" s="6">
        <v>199200</v>
      </c>
      <c r="C1001" s="6">
        <v>184750</v>
      </c>
      <c r="D1001" s="9">
        <f>SUM(C1001/B1001)*100</f>
        <v>92.74598393574297</v>
      </c>
      <c r="E1001" s="6" t="s">
        <v>20</v>
      </c>
      <c r="F1001" s="6">
        <v>2253</v>
      </c>
      <c r="G1001" s="10">
        <f>C1001/F1001</f>
        <v>82.001775410563695</v>
      </c>
      <c r="H1001" s="6" t="s">
        <v>37</v>
      </c>
      <c r="I1001" s="6" t="s">
        <v>38</v>
      </c>
    </row>
    <row r="1002" spans="1:9" ht="25" customHeight="1" x14ac:dyDescent="0.2">
      <c r="G1002" s="10" t="e">
        <f>SUM(G1:G1001)</f>
        <v>#DIV/0!</v>
      </c>
    </row>
  </sheetData>
  <autoFilter ref="A1:U1002" xr:uid="{E6748EC7-86F6-1E47-BD33-AD8DF9096FFE}">
    <sortState xmlns:xlrd2="http://schemas.microsoft.com/office/spreadsheetml/2017/richdata2" ref="A2:I1002">
      <sortCondition ref="B1:B1002"/>
    </sortState>
  </autoFilter>
  <conditionalFormatting sqref="E1:E1048576">
    <cfRule type="containsText" dxfId="16" priority="2" operator="containsText" text="currently live">
      <formula>NOT(ISERROR(SEARCH("currently live",E1)))</formula>
    </cfRule>
    <cfRule type="containsText" dxfId="15" priority="3" operator="containsText" text="live">
      <formula>NOT(ISERROR(SEARCH("live",E1)))</formula>
    </cfRule>
    <cfRule type="containsText" dxfId="14" priority="4" operator="containsText" text="canceled">
      <formula>NOT(ISERROR(SEARCH("canceled",E1)))</formula>
    </cfRule>
    <cfRule type="containsText" dxfId="13" priority="5" operator="containsText" text="successful">
      <formula>NOT(ISERROR(SEARCH("successful",E1)))</formula>
    </cfRule>
    <cfRule type="containsText" dxfId="12" priority="6" operator="containsText" text="failed">
      <formula>NOT(ISERROR(SEARCH("failed",E1)))</formula>
    </cfRule>
  </conditionalFormatting>
  <conditionalFormatting sqref="D1:D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68F5-D57D-A540-873F-370DEDCEE7FA}">
  <dimension ref="A1:H13"/>
  <sheetViews>
    <sheetView topLeftCell="C2" workbookViewId="0">
      <selection activeCell="O12" sqref="O12"/>
    </sheetView>
  </sheetViews>
  <sheetFormatPr baseColWidth="10" defaultRowHeight="16" x14ac:dyDescent="0.2"/>
  <cols>
    <col min="1" max="1" width="27.83203125" customWidth="1"/>
    <col min="2" max="2" width="24.83203125" customWidth="1"/>
    <col min="3" max="3" width="19.83203125" customWidth="1"/>
    <col min="4" max="4" width="18.6640625" customWidth="1"/>
    <col min="5" max="5" width="14.6640625" customWidth="1"/>
    <col min="6" max="6" width="25.5" style="15" customWidth="1"/>
    <col min="7" max="7" width="19" style="15" customWidth="1"/>
    <col min="8" max="8" width="22.5" style="1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4" t="s">
        <v>6</v>
      </c>
      <c r="H1" s="14" t="s">
        <v>7</v>
      </c>
    </row>
    <row r="2" spans="1:8" ht="18" x14ac:dyDescent="0.2">
      <c r="A2" s="11" t="s">
        <v>8</v>
      </c>
      <c r="B2" s="1">
        <f>COUNTIFS('Raw Data'!E:E,"Successful",'Raw Data'!B:B,"&lt;1000")</f>
        <v>30</v>
      </c>
      <c r="C2" s="1">
        <f>COUNTIFS('Raw Data'!E:E,"failed",'Raw Data'!B:B,"&lt;1000")</f>
        <v>20</v>
      </c>
      <c r="D2" s="1">
        <f>COUNTIFS('Raw Data'!E:E,"canceled",'Raw Data'!B:B,"&lt;1000")</f>
        <v>1</v>
      </c>
      <c r="E2" s="1">
        <f>SUM(B2:D2)</f>
        <v>51</v>
      </c>
      <c r="F2" s="13">
        <f>B2/E2*100%</f>
        <v>0.58823529411764708</v>
      </c>
      <c r="G2" s="13">
        <f>C2/E2*100%</f>
        <v>0.39215686274509803</v>
      </c>
      <c r="H2" s="13">
        <f>+D2/E2*100%</f>
        <v>1.9607843137254902E-2</v>
      </c>
    </row>
    <row r="3" spans="1:8" ht="18" x14ac:dyDescent="0.2">
      <c r="A3" s="11" t="s">
        <v>9</v>
      </c>
      <c r="B3" s="1">
        <f>COUNTIFS('Raw Data'!E:E,"Successful",'Raw Data'!B:B,"&gt;=1000",'Raw Data'!B:B,"&lt;=4999")</f>
        <v>191</v>
      </c>
      <c r="C3" s="1">
        <f>COUNTIFS('Raw Data'!E:E,"failed",'Raw Data'!B:B,"&gt;=1000",'Raw Data'!B:B,"&lt;=4999")</f>
        <v>38</v>
      </c>
      <c r="D3" s="1">
        <f>COUNTIFS('Raw Data'!E:E,"canceled",'Raw Data'!B:B,"&gt;=1000",'Raw Data'!B:B,"&lt;=4999")</f>
        <v>2</v>
      </c>
      <c r="E3" s="1">
        <f t="shared" ref="E3:E12" si="0">SUM(B3:D3)</f>
        <v>231</v>
      </c>
      <c r="F3" s="13">
        <f t="shared" ref="F3:F13" si="1">B3/E3*100%</f>
        <v>0.82683982683982682</v>
      </c>
      <c r="G3" s="13">
        <f t="shared" ref="G3:G13" si="2">C3/E3*100%</f>
        <v>0.16450216450216451</v>
      </c>
      <c r="H3" s="13">
        <f t="shared" ref="H3:H13" si="3">+D3/E3*100%</f>
        <v>8.658008658008658E-3</v>
      </c>
    </row>
    <row r="4" spans="1:8" ht="18" x14ac:dyDescent="0.2">
      <c r="A4" s="11" t="s">
        <v>10</v>
      </c>
      <c r="B4" s="1">
        <f>COUNTIFS('Raw Data'!E:E,"Successful",'Raw Data'!B:B,"&gt;=5000",'Raw Data'!B:B,"&lt;=9999")</f>
        <v>164</v>
      </c>
      <c r="C4" s="1">
        <f>COUNTIFS('Raw Data'!E:E,"failed",'Raw Data'!B:B,"&gt;=5000",'Raw Data'!B:B,"&lt;=9999")</f>
        <v>126</v>
      </c>
      <c r="D4" s="1">
        <f>COUNTIFS('Raw Data'!E:E,"canceled",'Raw Data'!B:B,"&gt;=5000",'Raw Data'!B:B,"&lt;=9999")</f>
        <v>25</v>
      </c>
      <c r="E4" s="1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18" x14ac:dyDescent="0.2">
      <c r="A5" s="11" t="s">
        <v>46</v>
      </c>
      <c r="B5" s="1">
        <f>COUNTIFS('Raw Data'!E:E,"Successful",'Raw Data'!B:B,"&gt;=10000",'Raw Data'!B:B,"&lt;=14999")</f>
        <v>4</v>
      </c>
      <c r="C5" s="1">
        <f>COUNTIFS('Raw Data'!E:E,"failed",'Raw Data'!B:B,"&gt;=10000",'Raw Data'!B:B,"&lt;=14999")</f>
        <v>5</v>
      </c>
      <c r="D5" s="1">
        <f>COUNTIFS('Raw Data'!E:E,"canceled",'Raw Data'!B:B,"&gt;=10000",'Raw Data'!B:B,"&lt;=14999")</f>
        <v>0</v>
      </c>
      <c r="E5" s="1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18" x14ac:dyDescent="0.2">
      <c r="A6" s="11" t="s">
        <v>11</v>
      </c>
      <c r="B6" s="1">
        <f>COUNTIFS('Raw Data'!E:E,"Successful",'Raw Data'!B:B,"&gt;=15000",'Raw Data'!B:B,"&lt;=19999")</f>
        <v>10</v>
      </c>
      <c r="C6" s="1">
        <f>COUNTIFS('Raw Data'!E:E,"failed",'Raw Data'!B:B,"&gt;=15000",'Raw Data'!B:B,"&lt;=19999")</f>
        <v>0</v>
      </c>
      <c r="D6" s="1">
        <f>COUNTIFS('Raw Data'!E:E,"canceled",'Raw Data'!B:B,"&gt;=15000",'Raw Data'!B:B,"&lt;=19999")</f>
        <v>0</v>
      </c>
      <c r="E6" s="1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18" x14ac:dyDescent="0.2">
      <c r="A7" s="11" t="s">
        <v>12</v>
      </c>
      <c r="B7" s="1">
        <f>COUNTIFS('Raw Data'!E:E,"Successful",'Raw Data'!B:B,"&gt;=20000",'Raw Data'!B:B,"&lt;=24999")</f>
        <v>7</v>
      </c>
      <c r="C7" s="1">
        <f>COUNTIFS('Raw Data'!E:E,"failed",'Raw Data'!B:B,"&gt;=20000",'Raw Data'!B:B,"&lt;=24999")</f>
        <v>0</v>
      </c>
      <c r="D7" s="1">
        <f>COUNTIFS('Raw Data'!E:E,"canceled",'Raw Data'!B:B,"&gt;=20000",'Raw Data'!B:B,"&lt;=24999")</f>
        <v>0</v>
      </c>
      <c r="E7" s="1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18" x14ac:dyDescent="0.2">
      <c r="A8" s="11" t="s">
        <v>13</v>
      </c>
      <c r="B8" s="1">
        <f>COUNTIFS('Raw Data'!E:E,"Successful",'Raw Data'!B:B,"&gt;=25000",'Raw Data'!B:B,"&lt;=29999")</f>
        <v>11</v>
      </c>
      <c r="C8" s="1">
        <f>COUNTIFS('Raw Data'!E:E,"failed",'Raw Data'!B:B,"&gt;=25000",'Raw Data'!B:B,"&lt;=29999")</f>
        <v>3</v>
      </c>
      <c r="D8" s="1">
        <f>COUNTIFS('Raw Data'!E:E,"caneleed",'Raw Data'!B:B,"&gt;=25000",'Raw Data'!B:B,"&lt;=29999")</f>
        <v>0</v>
      </c>
      <c r="E8" s="1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18" x14ac:dyDescent="0.2">
      <c r="A9" s="11" t="s">
        <v>14</v>
      </c>
      <c r="B9" s="1">
        <f>COUNTIFS('Raw Data'!E:E,"Successful",'Raw Data'!B:B,"&gt;=30000",'Raw Data'!B:B,"&lt;=34999")</f>
        <v>7</v>
      </c>
      <c r="C9" s="1">
        <f>COUNTIFS('Raw Data'!E:E,"falied",'Raw Data'!B:B,"&gt;=30000",'Raw Data'!B:B,"&lt;=34999")</f>
        <v>0</v>
      </c>
      <c r="D9" s="1">
        <f>COUNTIFS('Raw Data'!E:E,"canceled",'Raw Data'!B:B,"&gt;=30000",'Raw Data'!B:B,"&lt;=34999")</f>
        <v>0</v>
      </c>
      <c r="E9" s="1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18" x14ac:dyDescent="0.2">
      <c r="A10" s="11" t="s">
        <v>15</v>
      </c>
      <c r="B10" s="1">
        <f>COUNTIFS('Raw Data'!E:E,"Successful",'Raw Data'!B:B,"&gt;=35000",'Raw Data'!B:B,"&lt;=39999")</f>
        <v>8</v>
      </c>
      <c r="C10" s="1">
        <f>COUNTIFS('Raw Data'!E:E,"failed",'Raw Data'!B:B,"&gt;=35000",'Raw Data'!B:B,"&lt;=39999")</f>
        <v>3</v>
      </c>
      <c r="D10" s="1">
        <f>COUNTIFS('Raw Data'!E:E,"canceled",'Raw Data'!B:B,"&gt;=35000",'Raw Data'!B:B,"&lt;=39999")</f>
        <v>1</v>
      </c>
      <c r="E10" s="1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18" x14ac:dyDescent="0.2">
      <c r="A11" s="11" t="s">
        <v>16</v>
      </c>
      <c r="B11" s="1">
        <f>COUNTIFS('Raw Data'!E:E,"Successful",'Raw Data'!B:B,"&gt;=40000",'Raw Data'!B:B,"&lt;=44999")</f>
        <v>11</v>
      </c>
      <c r="C11" s="1">
        <f>COUNTIFS('Raw Data'!E:E,"failed",'Raw Data'!B:B,"&gt;=40000",'Raw Data'!B:B,"&lt;=44999")</f>
        <v>3</v>
      </c>
      <c r="D11" s="1">
        <f>COUNTIFS('Raw Data'!E:E,"canceled",'Raw Data'!B:B,"&gt;=40000",'Raw Data'!B:B,"&lt;=44999")</f>
        <v>0</v>
      </c>
      <c r="E11" s="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18" x14ac:dyDescent="0.2">
      <c r="A12" s="11" t="s">
        <v>17</v>
      </c>
      <c r="B12" s="1">
        <f>COUNTIFS('Raw Data'!E:E,"Successful",'Raw Data'!B:B,"&gt;=45000",'Raw Data'!B:B,"&lt;=49999")</f>
        <v>8</v>
      </c>
      <c r="C12" s="1">
        <f>COUNTIFS('Raw Data'!E:E,"failed",'Raw Data'!B:B,"&gt;=45000",'Raw Data'!B:B,"&lt;=49999")</f>
        <v>3</v>
      </c>
      <c r="D12" s="1">
        <f>COUNTIFS('Raw Data'!E:E,"canceled",'Raw Data'!B:B,"&gt;=45000",'Raw Data'!B:B,"&lt;=49999")</f>
        <v>0</v>
      </c>
      <c r="E12" s="1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18" x14ac:dyDescent="0.2">
      <c r="A13" s="12" t="s">
        <v>18</v>
      </c>
      <c r="B13" s="1">
        <f>COUNTIFS('Raw Data'!E:E,"Successful",'Raw Data'!B:B,"&gt;=50000")</f>
        <v>114</v>
      </c>
      <c r="C13" s="1">
        <f>COUNTIFS('Raw Data'!E:E,"failed",'Raw Data'!B:B,"&gt;=50000")</f>
        <v>163</v>
      </c>
      <c r="D13" s="1">
        <f>COUNTIFS('Raw Data'!E:E,"canceled",'Raw Data'!B:B,"&gt;=50000")</f>
        <v>28</v>
      </c>
      <c r="E13" s="1">
        <f>SUM(B13:D13)</f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85CC-BFBA-2149-8FBB-9B56D2129F58}">
  <dimension ref="A1:J365"/>
  <sheetViews>
    <sheetView tabSelected="1" workbookViewId="0">
      <selection activeCell="H19" sqref="H19"/>
    </sheetView>
  </sheetViews>
  <sheetFormatPr baseColWidth="10" defaultRowHeight="16" x14ac:dyDescent="0.2"/>
  <cols>
    <col min="1" max="1" width="10.83203125" style="19"/>
    <col min="2" max="2" width="16.6640625" style="20" customWidth="1"/>
    <col min="3" max="3" width="10.83203125" style="18"/>
    <col min="4" max="4" width="10.83203125" style="20"/>
    <col min="5" max="5" width="16.6640625" style="20" customWidth="1"/>
    <col min="8" max="8" width="24.5" customWidth="1"/>
    <col min="9" max="9" width="36.33203125" customWidth="1"/>
    <col min="10" max="10" width="22" style="25" bestFit="1" customWidth="1"/>
  </cols>
  <sheetData>
    <row r="1" spans="1:10" x14ac:dyDescent="0.2">
      <c r="A1" s="16" t="s">
        <v>26</v>
      </c>
      <c r="B1" s="2" t="s">
        <v>27</v>
      </c>
      <c r="D1" s="2" t="s">
        <v>26</v>
      </c>
      <c r="E1" s="2" t="s">
        <v>27</v>
      </c>
    </row>
    <row r="2" spans="1:10" x14ac:dyDescent="0.2">
      <c r="A2" s="17" t="s">
        <v>19</v>
      </c>
      <c r="B2" s="6">
        <v>54</v>
      </c>
      <c r="D2" s="6" t="s">
        <v>20</v>
      </c>
      <c r="E2" s="6">
        <v>0</v>
      </c>
    </row>
    <row r="3" spans="1:10" ht="20" x14ac:dyDescent="0.2">
      <c r="A3" s="17" t="s">
        <v>19</v>
      </c>
      <c r="B3" s="6">
        <v>48</v>
      </c>
      <c r="D3" s="6" t="s">
        <v>20</v>
      </c>
      <c r="E3" s="6">
        <v>1</v>
      </c>
      <c r="I3" s="23" t="s">
        <v>47</v>
      </c>
      <c r="J3" s="23"/>
    </row>
    <row r="4" spans="1:10" ht="20" x14ac:dyDescent="0.2">
      <c r="A4" s="17" t="s">
        <v>19</v>
      </c>
      <c r="B4" s="6">
        <v>183</v>
      </c>
      <c r="D4" s="6" t="s">
        <v>20</v>
      </c>
      <c r="E4" s="6">
        <v>1</v>
      </c>
      <c r="H4" s="21"/>
      <c r="I4" s="22" t="s">
        <v>48</v>
      </c>
      <c r="J4" s="26">
        <f>AVERAGE(B2:B163)</f>
        <v>1229.2222222222222</v>
      </c>
    </row>
    <row r="5" spans="1:10" ht="20" x14ac:dyDescent="0.2">
      <c r="A5" s="17" t="s">
        <v>19</v>
      </c>
      <c r="B5" s="6">
        <v>102</v>
      </c>
      <c r="D5" s="6" t="s">
        <v>20</v>
      </c>
      <c r="E5" s="6">
        <v>1</v>
      </c>
      <c r="H5" s="21"/>
      <c r="I5" s="22" t="s">
        <v>49</v>
      </c>
      <c r="J5" s="26">
        <f>MEDIAN(B2:B163)</f>
        <v>395</v>
      </c>
    </row>
    <row r="6" spans="1:10" ht="20" x14ac:dyDescent="0.2">
      <c r="A6" s="17" t="s">
        <v>19</v>
      </c>
      <c r="B6" s="6">
        <v>234</v>
      </c>
      <c r="D6" s="6" t="s">
        <v>20</v>
      </c>
      <c r="E6" s="6">
        <v>1</v>
      </c>
      <c r="H6" s="21"/>
      <c r="I6" s="22" t="s">
        <v>50</v>
      </c>
      <c r="J6" s="26">
        <f>MIN(B2:B163)</f>
        <v>16</v>
      </c>
    </row>
    <row r="7" spans="1:10" ht="20" x14ac:dyDescent="0.2">
      <c r="A7" s="17" t="s">
        <v>19</v>
      </c>
      <c r="B7" s="6">
        <v>16</v>
      </c>
      <c r="D7" s="6" t="s">
        <v>20</v>
      </c>
      <c r="E7" s="6">
        <v>1</v>
      </c>
      <c r="H7" s="21"/>
      <c r="I7" s="22" t="s">
        <v>51</v>
      </c>
      <c r="J7" s="26">
        <f>MAX(B2:B163)</f>
        <v>6465</v>
      </c>
    </row>
    <row r="8" spans="1:10" ht="20" x14ac:dyDescent="0.2">
      <c r="A8" s="17" t="s">
        <v>19</v>
      </c>
      <c r="B8" s="6">
        <v>53</v>
      </c>
      <c r="D8" s="6" t="s">
        <v>20</v>
      </c>
      <c r="E8" s="6">
        <v>1</v>
      </c>
      <c r="H8" s="21"/>
      <c r="I8" s="22" t="s">
        <v>52</v>
      </c>
      <c r="J8" s="26">
        <f>SUM(VAR(B2:B163))</f>
        <v>2124925.7515527951</v>
      </c>
    </row>
    <row r="9" spans="1:10" ht="20" x14ac:dyDescent="0.2">
      <c r="A9" s="17" t="s">
        <v>19</v>
      </c>
      <c r="B9" s="6">
        <v>83</v>
      </c>
      <c r="D9" s="6" t="s">
        <v>20</v>
      </c>
      <c r="E9" s="6">
        <v>1</v>
      </c>
      <c r="H9" s="21"/>
      <c r="I9" s="22" t="s">
        <v>53</v>
      </c>
      <c r="J9" s="26">
        <f>STDEV(B2:B163)</f>
        <v>1457.7125064815748</v>
      </c>
    </row>
    <row r="10" spans="1:10" ht="20" x14ac:dyDescent="0.2">
      <c r="A10" s="17" t="s">
        <v>19</v>
      </c>
      <c r="B10" s="6">
        <v>130</v>
      </c>
      <c r="D10" s="6" t="s">
        <v>20</v>
      </c>
      <c r="E10" s="6">
        <v>1</v>
      </c>
      <c r="H10" s="21"/>
      <c r="I10" s="21"/>
      <c r="J10" s="27"/>
    </row>
    <row r="11" spans="1:10" ht="20" x14ac:dyDescent="0.2">
      <c r="A11" s="17" t="s">
        <v>19</v>
      </c>
      <c r="B11" s="6">
        <v>76</v>
      </c>
      <c r="D11" s="6" t="s">
        <v>20</v>
      </c>
      <c r="E11" s="6">
        <v>1</v>
      </c>
      <c r="H11" s="21"/>
      <c r="I11" s="21"/>
      <c r="J11" s="27"/>
    </row>
    <row r="12" spans="1:10" ht="20" x14ac:dyDescent="0.2">
      <c r="A12" s="17" t="s">
        <v>19</v>
      </c>
      <c r="B12" s="6">
        <v>43</v>
      </c>
      <c r="D12" s="6" t="s">
        <v>20</v>
      </c>
      <c r="E12" s="6">
        <v>0</v>
      </c>
      <c r="H12" s="21"/>
      <c r="I12" s="21"/>
      <c r="J12" s="27"/>
    </row>
    <row r="13" spans="1:10" ht="20" x14ac:dyDescent="0.2">
      <c r="A13" s="17" t="s">
        <v>19</v>
      </c>
      <c r="B13" s="6">
        <v>80</v>
      </c>
      <c r="D13" s="6" t="s">
        <v>20</v>
      </c>
      <c r="E13" s="6">
        <v>1</v>
      </c>
      <c r="H13" s="21"/>
      <c r="I13" s="21"/>
      <c r="J13" s="27"/>
    </row>
    <row r="14" spans="1:10" ht="20" x14ac:dyDescent="0.2">
      <c r="A14" s="17" t="s">
        <v>19</v>
      </c>
      <c r="B14" s="6">
        <v>337</v>
      </c>
      <c r="D14" s="6" t="s">
        <v>20</v>
      </c>
      <c r="E14" s="6">
        <v>1</v>
      </c>
      <c r="H14" s="21"/>
      <c r="I14" s="24" t="s">
        <v>54</v>
      </c>
      <c r="J14" s="24"/>
    </row>
    <row r="15" spans="1:10" ht="20" x14ac:dyDescent="0.2">
      <c r="A15" s="17" t="s">
        <v>19</v>
      </c>
      <c r="B15" s="6">
        <v>34</v>
      </c>
      <c r="D15" s="6" t="s">
        <v>20</v>
      </c>
      <c r="E15" s="6">
        <v>1</v>
      </c>
      <c r="H15" s="21"/>
      <c r="I15" s="22" t="s">
        <v>48</v>
      </c>
      <c r="J15" s="26">
        <f>SUM(E2:E365)</f>
        <v>213164</v>
      </c>
    </row>
    <row r="16" spans="1:10" ht="20" x14ac:dyDescent="0.2">
      <c r="A16" s="17" t="s">
        <v>19</v>
      </c>
      <c r="B16" s="6">
        <v>32</v>
      </c>
      <c r="D16" s="6" t="s">
        <v>20</v>
      </c>
      <c r="E16" s="6">
        <v>1</v>
      </c>
      <c r="H16" s="21"/>
      <c r="I16" s="22" t="s">
        <v>49</v>
      </c>
      <c r="J16" s="26">
        <f>MEDIAN(E2:E365)</f>
        <v>114.5</v>
      </c>
    </row>
    <row r="17" spans="1:10" ht="20" x14ac:dyDescent="0.2">
      <c r="A17" s="17" t="s">
        <v>19</v>
      </c>
      <c r="B17" s="6">
        <v>202</v>
      </c>
      <c r="D17" s="6" t="s">
        <v>20</v>
      </c>
      <c r="E17" s="6">
        <v>1</v>
      </c>
      <c r="H17" s="21"/>
      <c r="I17" s="22" t="s">
        <v>50</v>
      </c>
      <c r="J17" s="26">
        <f>MIN(E2:E365)</f>
        <v>0</v>
      </c>
    </row>
    <row r="18" spans="1:10" ht="20" x14ac:dyDescent="0.2">
      <c r="A18" s="17" t="s">
        <v>19</v>
      </c>
      <c r="B18" s="6">
        <v>80</v>
      </c>
      <c r="D18" s="6" t="s">
        <v>20</v>
      </c>
      <c r="E18" s="6">
        <v>1</v>
      </c>
      <c r="H18" s="21"/>
      <c r="I18" s="22" t="s">
        <v>51</v>
      </c>
      <c r="J18" s="26">
        <f>MAX(E2:E365)</f>
        <v>6080</v>
      </c>
    </row>
    <row r="19" spans="1:10" ht="20" x14ac:dyDescent="0.2">
      <c r="A19" s="17" t="s">
        <v>19</v>
      </c>
      <c r="B19" s="6">
        <v>32</v>
      </c>
      <c r="D19" s="6" t="s">
        <v>20</v>
      </c>
      <c r="E19" s="6">
        <v>1</v>
      </c>
      <c r="H19" s="21"/>
      <c r="I19" s="22" t="s">
        <v>52</v>
      </c>
      <c r="J19" s="26">
        <f>VAR(E2:E365)</f>
        <v>924113.45496927318</v>
      </c>
    </row>
    <row r="20" spans="1:10" ht="20" x14ac:dyDescent="0.2">
      <c r="A20" s="17" t="s">
        <v>19</v>
      </c>
      <c r="B20" s="6">
        <v>27</v>
      </c>
      <c r="D20" s="6" t="s">
        <v>20</v>
      </c>
      <c r="E20" s="6">
        <v>1</v>
      </c>
      <c r="H20" s="21"/>
      <c r="I20" s="22" t="s">
        <v>53</v>
      </c>
      <c r="J20" s="26">
        <f>STDEV(E2:E365)</f>
        <v>961.30819978260524</v>
      </c>
    </row>
    <row r="21" spans="1:10" x14ac:dyDescent="0.2">
      <c r="A21" s="17" t="s">
        <v>19</v>
      </c>
      <c r="B21" s="6">
        <v>48</v>
      </c>
      <c r="D21" s="6" t="s">
        <v>20</v>
      </c>
      <c r="E21" s="6">
        <v>26</v>
      </c>
    </row>
    <row r="22" spans="1:10" x14ac:dyDescent="0.2">
      <c r="A22" s="17" t="s">
        <v>19</v>
      </c>
      <c r="B22" s="6">
        <v>128</v>
      </c>
      <c r="D22" s="6" t="s">
        <v>20</v>
      </c>
      <c r="E22" s="6">
        <v>19</v>
      </c>
    </row>
    <row r="23" spans="1:10" x14ac:dyDescent="0.2">
      <c r="A23" s="17" t="s">
        <v>19</v>
      </c>
      <c r="B23" s="6">
        <v>134</v>
      </c>
      <c r="D23" s="6" t="s">
        <v>20</v>
      </c>
      <c r="E23" s="6">
        <v>15</v>
      </c>
    </row>
    <row r="24" spans="1:10" x14ac:dyDescent="0.2">
      <c r="A24" s="17" t="s">
        <v>19</v>
      </c>
      <c r="B24" s="6">
        <v>147</v>
      </c>
      <c r="D24" s="6" t="s">
        <v>20</v>
      </c>
      <c r="E24" s="6">
        <v>13</v>
      </c>
    </row>
    <row r="25" spans="1:10" x14ac:dyDescent="0.2">
      <c r="A25" s="17" t="s">
        <v>19</v>
      </c>
      <c r="B25" s="6">
        <v>144</v>
      </c>
      <c r="D25" s="6" t="s">
        <v>20</v>
      </c>
      <c r="E25" s="6">
        <v>15</v>
      </c>
    </row>
    <row r="26" spans="1:10" x14ac:dyDescent="0.2">
      <c r="A26" s="17" t="s">
        <v>19</v>
      </c>
      <c r="B26" s="6">
        <v>393</v>
      </c>
      <c r="D26" s="6" t="s">
        <v>20</v>
      </c>
      <c r="E26" s="6">
        <v>7</v>
      </c>
    </row>
    <row r="27" spans="1:10" x14ac:dyDescent="0.2">
      <c r="A27" s="17" t="s">
        <v>19</v>
      </c>
      <c r="B27" s="6">
        <v>211</v>
      </c>
      <c r="D27" s="6" t="s">
        <v>20</v>
      </c>
      <c r="E27" s="6">
        <v>19</v>
      </c>
    </row>
    <row r="28" spans="1:10" x14ac:dyDescent="0.2">
      <c r="A28" s="17" t="s">
        <v>19</v>
      </c>
      <c r="B28" s="6">
        <v>91</v>
      </c>
      <c r="D28" s="6" t="s">
        <v>20</v>
      </c>
      <c r="E28" s="6">
        <v>63</v>
      </c>
    </row>
    <row r="29" spans="1:10" x14ac:dyDescent="0.2">
      <c r="A29" s="17" t="s">
        <v>19</v>
      </c>
      <c r="B29" s="6">
        <v>92</v>
      </c>
      <c r="D29" s="6" t="s">
        <v>20</v>
      </c>
      <c r="E29" s="6">
        <v>6</v>
      </c>
    </row>
    <row r="30" spans="1:10" x14ac:dyDescent="0.2">
      <c r="A30" s="17" t="s">
        <v>19</v>
      </c>
      <c r="B30" s="6">
        <v>65</v>
      </c>
      <c r="D30" s="6" t="s">
        <v>20</v>
      </c>
      <c r="E30" s="6">
        <v>15</v>
      </c>
    </row>
    <row r="31" spans="1:10" x14ac:dyDescent="0.2">
      <c r="A31" s="17" t="s">
        <v>19</v>
      </c>
      <c r="B31" s="6">
        <v>92</v>
      </c>
      <c r="D31" s="6" t="s">
        <v>20</v>
      </c>
      <c r="E31" s="6">
        <v>33</v>
      </c>
    </row>
    <row r="32" spans="1:10" x14ac:dyDescent="0.2">
      <c r="A32" s="17" t="s">
        <v>19</v>
      </c>
      <c r="B32" s="6">
        <v>193</v>
      </c>
      <c r="D32" s="6" t="s">
        <v>20</v>
      </c>
      <c r="E32" s="6">
        <v>25</v>
      </c>
    </row>
    <row r="33" spans="1:5" x14ac:dyDescent="0.2">
      <c r="A33" s="17" t="s">
        <v>19</v>
      </c>
      <c r="B33" s="6">
        <v>246</v>
      </c>
      <c r="D33" s="6" t="s">
        <v>20</v>
      </c>
      <c r="E33" s="6">
        <v>12</v>
      </c>
    </row>
    <row r="34" spans="1:5" x14ac:dyDescent="0.2">
      <c r="A34" s="17" t="s">
        <v>19</v>
      </c>
      <c r="B34" s="6">
        <v>87</v>
      </c>
      <c r="D34" s="6" t="s">
        <v>20</v>
      </c>
      <c r="E34" s="6">
        <v>38</v>
      </c>
    </row>
    <row r="35" spans="1:5" x14ac:dyDescent="0.2">
      <c r="A35" s="17" t="s">
        <v>19</v>
      </c>
      <c r="B35" s="6">
        <v>100</v>
      </c>
      <c r="D35" s="6" t="s">
        <v>20</v>
      </c>
      <c r="E35" s="6">
        <v>33</v>
      </c>
    </row>
    <row r="36" spans="1:5" x14ac:dyDescent="0.2">
      <c r="A36" s="17" t="s">
        <v>19</v>
      </c>
      <c r="B36" s="6">
        <v>381</v>
      </c>
      <c r="D36" s="6" t="s">
        <v>20</v>
      </c>
      <c r="E36" s="6">
        <v>12</v>
      </c>
    </row>
    <row r="37" spans="1:5" x14ac:dyDescent="0.2">
      <c r="A37" s="17" t="s">
        <v>19</v>
      </c>
      <c r="B37" s="6">
        <v>147</v>
      </c>
      <c r="D37" s="6" t="s">
        <v>20</v>
      </c>
      <c r="E37" s="6">
        <v>41</v>
      </c>
    </row>
    <row r="38" spans="1:5" x14ac:dyDescent="0.2">
      <c r="A38" s="17" t="s">
        <v>19</v>
      </c>
      <c r="B38" s="6">
        <v>198</v>
      </c>
      <c r="D38" s="6" t="s">
        <v>20</v>
      </c>
      <c r="E38" s="6">
        <v>36</v>
      </c>
    </row>
    <row r="39" spans="1:5" x14ac:dyDescent="0.2">
      <c r="A39" s="17" t="s">
        <v>19</v>
      </c>
      <c r="B39" s="6">
        <v>88</v>
      </c>
      <c r="D39" s="6" t="s">
        <v>20</v>
      </c>
      <c r="E39" s="6">
        <v>21</v>
      </c>
    </row>
    <row r="40" spans="1:5" x14ac:dyDescent="0.2">
      <c r="A40" s="17" t="s">
        <v>19</v>
      </c>
      <c r="B40" s="6">
        <v>128</v>
      </c>
      <c r="D40" s="6" t="s">
        <v>20</v>
      </c>
      <c r="E40" s="6">
        <v>32</v>
      </c>
    </row>
    <row r="41" spans="1:5" x14ac:dyDescent="0.2">
      <c r="A41" s="17" t="s">
        <v>19</v>
      </c>
      <c r="B41" s="6">
        <v>80</v>
      </c>
      <c r="D41" s="6" t="s">
        <v>20</v>
      </c>
      <c r="E41" s="6">
        <v>35</v>
      </c>
    </row>
    <row r="42" spans="1:5" x14ac:dyDescent="0.2">
      <c r="A42" s="17" t="s">
        <v>19</v>
      </c>
      <c r="B42" s="6">
        <v>144</v>
      </c>
      <c r="D42" s="6" t="s">
        <v>20</v>
      </c>
      <c r="E42" s="6">
        <v>13</v>
      </c>
    </row>
    <row r="43" spans="1:5" x14ac:dyDescent="0.2">
      <c r="A43" s="17" t="s">
        <v>19</v>
      </c>
      <c r="B43" s="6">
        <v>117</v>
      </c>
      <c r="D43" s="6" t="s">
        <v>20</v>
      </c>
      <c r="E43" s="6">
        <v>24</v>
      </c>
    </row>
    <row r="44" spans="1:5" x14ac:dyDescent="0.2">
      <c r="A44" s="17" t="s">
        <v>19</v>
      </c>
      <c r="B44" s="6">
        <v>237</v>
      </c>
      <c r="D44" s="6" t="s">
        <v>20</v>
      </c>
      <c r="E44" s="6">
        <v>52</v>
      </c>
    </row>
    <row r="45" spans="1:5" x14ac:dyDescent="0.2">
      <c r="A45" s="17" t="s">
        <v>19</v>
      </c>
      <c r="B45" s="6">
        <v>432</v>
      </c>
      <c r="D45" s="6" t="s">
        <v>20</v>
      </c>
      <c r="E45" s="6">
        <v>49</v>
      </c>
    </row>
    <row r="46" spans="1:5" x14ac:dyDescent="0.2">
      <c r="A46" s="17" t="s">
        <v>19</v>
      </c>
      <c r="B46" s="6">
        <v>122</v>
      </c>
      <c r="D46" s="6" t="s">
        <v>20</v>
      </c>
      <c r="E46" s="6">
        <v>17</v>
      </c>
    </row>
    <row r="47" spans="1:5" x14ac:dyDescent="0.2">
      <c r="A47" s="17" t="s">
        <v>19</v>
      </c>
      <c r="B47" s="6">
        <v>115</v>
      </c>
      <c r="D47" s="6" t="s">
        <v>20</v>
      </c>
      <c r="E47" s="6">
        <v>39</v>
      </c>
    </row>
    <row r="48" spans="1:5" x14ac:dyDescent="0.2">
      <c r="A48" s="17" t="s">
        <v>19</v>
      </c>
      <c r="B48" s="6">
        <v>247</v>
      </c>
      <c r="D48" s="6" t="s">
        <v>20</v>
      </c>
      <c r="E48" s="6">
        <v>16</v>
      </c>
    </row>
    <row r="49" spans="1:5" x14ac:dyDescent="0.2">
      <c r="A49" s="17" t="s">
        <v>19</v>
      </c>
      <c r="B49" s="6">
        <v>225</v>
      </c>
      <c r="D49" s="6" t="s">
        <v>20</v>
      </c>
      <c r="E49" s="6">
        <v>35</v>
      </c>
    </row>
    <row r="50" spans="1:5" x14ac:dyDescent="0.2">
      <c r="A50" s="17" t="s">
        <v>19</v>
      </c>
      <c r="B50" s="6">
        <v>67</v>
      </c>
      <c r="D50" s="6" t="s">
        <v>20</v>
      </c>
      <c r="E50" s="6">
        <v>15</v>
      </c>
    </row>
    <row r="51" spans="1:5" x14ac:dyDescent="0.2">
      <c r="A51" s="17" t="s">
        <v>19</v>
      </c>
      <c r="B51" s="6">
        <v>143</v>
      </c>
      <c r="D51" s="6" t="s">
        <v>20</v>
      </c>
      <c r="E51" s="6">
        <v>24</v>
      </c>
    </row>
    <row r="52" spans="1:5" x14ac:dyDescent="0.2">
      <c r="A52" s="17" t="s">
        <v>19</v>
      </c>
      <c r="B52" s="6">
        <v>135</v>
      </c>
      <c r="D52" s="6" t="s">
        <v>20</v>
      </c>
      <c r="E52" s="6">
        <v>30</v>
      </c>
    </row>
    <row r="53" spans="1:5" x14ac:dyDescent="0.2">
      <c r="A53" s="17" t="s">
        <v>19</v>
      </c>
      <c r="B53" s="6">
        <v>163</v>
      </c>
      <c r="D53" s="6" t="s">
        <v>20</v>
      </c>
      <c r="E53" s="6">
        <v>9</v>
      </c>
    </row>
    <row r="54" spans="1:5" x14ac:dyDescent="0.2">
      <c r="A54" s="17" t="s">
        <v>19</v>
      </c>
      <c r="B54" s="6">
        <v>88</v>
      </c>
      <c r="D54" s="6" t="s">
        <v>20</v>
      </c>
      <c r="E54" s="6">
        <v>10</v>
      </c>
    </row>
    <row r="55" spans="1:5" x14ac:dyDescent="0.2">
      <c r="A55" s="17" t="s">
        <v>19</v>
      </c>
      <c r="B55" s="6">
        <v>397</v>
      </c>
      <c r="D55" s="6" t="s">
        <v>20</v>
      </c>
      <c r="E55" s="6">
        <v>18</v>
      </c>
    </row>
    <row r="56" spans="1:5" x14ac:dyDescent="0.2">
      <c r="A56" s="17" t="s">
        <v>19</v>
      </c>
      <c r="B56" s="6">
        <v>126</v>
      </c>
      <c r="D56" s="6" t="s">
        <v>20</v>
      </c>
      <c r="E56" s="6">
        <v>5</v>
      </c>
    </row>
    <row r="57" spans="1:5" x14ac:dyDescent="0.2">
      <c r="A57" s="17" t="s">
        <v>19</v>
      </c>
      <c r="B57" s="6">
        <v>182</v>
      </c>
      <c r="D57" s="6" t="s">
        <v>20</v>
      </c>
      <c r="E57" s="6">
        <v>31</v>
      </c>
    </row>
    <row r="58" spans="1:5" x14ac:dyDescent="0.2">
      <c r="A58" s="17" t="s">
        <v>19</v>
      </c>
      <c r="B58" s="6">
        <v>132</v>
      </c>
      <c r="D58" s="6" t="s">
        <v>20</v>
      </c>
      <c r="E58" s="6">
        <v>5</v>
      </c>
    </row>
    <row r="59" spans="1:5" x14ac:dyDescent="0.2">
      <c r="A59" s="17" t="s">
        <v>19</v>
      </c>
      <c r="B59" s="6">
        <v>192</v>
      </c>
      <c r="D59" s="6" t="s">
        <v>20</v>
      </c>
      <c r="E59" s="6">
        <v>31</v>
      </c>
    </row>
    <row r="60" spans="1:5" x14ac:dyDescent="0.2">
      <c r="A60" s="17" t="s">
        <v>19</v>
      </c>
      <c r="B60" s="6">
        <v>176</v>
      </c>
      <c r="D60" s="6" t="s">
        <v>20</v>
      </c>
      <c r="E60" s="6">
        <v>46</v>
      </c>
    </row>
    <row r="61" spans="1:5" x14ac:dyDescent="0.2">
      <c r="A61" s="17" t="s">
        <v>19</v>
      </c>
      <c r="B61" s="6">
        <v>194</v>
      </c>
      <c r="D61" s="6" t="s">
        <v>20</v>
      </c>
      <c r="E61" s="6">
        <v>86</v>
      </c>
    </row>
    <row r="62" spans="1:5" x14ac:dyDescent="0.2">
      <c r="A62" s="17" t="s">
        <v>19</v>
      </c>
      <c r="B62" s="6">
        <v>238</v>
      </c>
      <c r="D62" s="6" t="s">
        <v>20</v>
      </c>
      <c r="E62" s="6">
        <v>83</v>
      </c>
    </row>
    <row r="63" spans="1:5" x14ac:dyDescent="0.2">
      <c r="A63" s="17" t="s">
        <v>19</v>
      </c>
      <c r="B63" s="6">
        <v>221</v>
      </c>
      <c r="D63" s="6" t="s">
        <v>20</v>
      </c>
      <c r="E63" s="6">
        <v>9</v>
      </c>
    </row>
    <row r="64" spans="1:5" x14ac:dyDescent="0.2">
      <c r="A64" s="17" t="s">
        <v>19</v>
      </c>
      <c r="B64" s="6">
        <v>300</v>
      </c>
      <c r="D64" s="6" t="s">
        <v>20</v>
      </c>
      <c r="E64" s="6">
        <v>24</v>
      </c>
    </row>
    <row r="65" spans="1:5" x14ac:dyDescent="0.2">
      <c r="A65" s="17" t="s">
        <v>19</v>
      </c>
      <c r="B65" s="6">
        <v>127</v>
      </c>
      <c r="D65" s="6" t="s">
        <v>20</v>
      </c>
      <c r="E65" s="6">
        <v>18</v>
      </c>
    </row>
    <row r="66" spans="1:5" x14ac:dyDescent="0.2">
      <c r="A66" s="17" t="s">
        <v>19</v>
      </c>
      <c r="B66" s="6">
        <v>323</v>
      </c>
      <c r="D66" s="6" t="s">
        <v>20</v>
      </c>
      <c r="E66" s="6">
        <v>60</v>
      </c>
    </row>
    <row r="67" spans="1:5" x14ac:dyDescent="0.2">
      <c r="A67" s="17" t="s">
        <v>19</v>
      </c>
      <c r="B67" s="6">
        <v>165</v>
      </c>
      <c r="D67" s="6" t="s">
        <v>20</v>
      </c>
      <c r="E67" s="6">
        <v>21</v>
      </c>
    </row>
    <row r="68" spans="1:5" x14ac:dyDescent="0.2">
      <c r="A68" s="17" t="s">
        <v>19</v>
      </c>
      <c r="B68" s="6">
        <v>419</v>
      </c>
      <c r="D68" s="6" t="s">
        <v>20</v>
      </c>
      <c r="E68" s="6">
        <v>19</v>
      </c>
    </row>
    <row r="69" spans="1:5" x14ac:dyDescent="0.2">
      <c r="A69" s="17" t="s">
        <v>19</v>
      </c>
      <c r="B69" s="6">
        <v>220</v>
      </c>
      <c r="D69" s="6" t="s">
        <v>20</v>
      </c>
      <c r="E69" s="6">
        <v>111</v>
      </c>
    </row>
    <row r="70" spans="1:5" x14ac:dyDescent="0.2">
      <c r="A70" s="17" t="s">
        <v>19</v>
      </c>
      <c r="B70" s="6">
        <v>303</v>
      </c>
      <c r="D70" s="6" t="s">
        <v>20</v>
      </c>
      <c r="E70" s="6">
        <v>16</v>
      </c>
    </row>
    <row r="71" spans="1:5" x14ac:dyDescent="0.2">
      <c r="A71" s="17" t="s">
        <v>19</v>
      </c>
      <c r="B71" s="6">
        <v>369</v>
      </c>
      <c r="D71" s="6" t="s">
        <v>20</v>
      </c>
      <c r="E71" s="6">
        <v>75</v>
      </c>
    </row>
    <row r="72" spans="1:5" x14ac:dyDescent="0.2">
      <c r="A72" s="17" t="s">
        <v>19</v>
      </c>
      <c r="B72" s="6">
        <v>185</v>
      </c>
      <c r="D72" s="6" t="s">
        <v>20</v>
      </c>
      <c r="E72" s="6">
        <v>133</v>
      </c>
    </row>
    <row r="73" spans="1:5" x14ac:dyDescent="0.2">
      <c r="A73" s="17" t="s">
        <v>19</v>
      </c>
      <c r="B73" s="6">
        <v>131</v>
      </c>
      <c r="D73" s="6" t="s">
        <v>20</v>
      </c>
      <c r="E73" s="6">
        <v>55</v>
      </c>
    </row>
    <row r="74" spans="1:5" x14ac:dyDescent="0.2">
      <c r="A74" s="17" t="s">
        <v>19</v>
      </c>
      <c r="B74" s="6">
        <v>93</v>
      </c>
      <c r="D74" s="6" t="s">
        <v>20</v>
      </c>
      <c r="E74" s="6">
        <v>137</v>
      </c>
    </row>
    <row r="75" spans="1:5" x14ac:dyDescent="0.2">
      <c r="A75" s="17" t="s">
        <v>19</v>
      </c>
      <c r="B75" s="6">
        <v>164</v>
      </c>
      <c r="D75" s="6" t="s">
        <v>20</v>
      </c>
      <c r="E75" s="6">
        <v>58</v>
      </c>
    </row>
    <row r="76" spans="1:5" x14ac:dyDescent="0.2">
      <c r="A76" s="17" t="s">
        <v>19</v>
      </c>
      <c r="B76" s="6">
        <v>250</v>
      </c>
      <c r="D76" s="6" t="s">
        <v>20</v>
      </c>
      <c r="E76" s="6">
        <v>17</v>
      </c>
    </row>
    <row r="77" spans="1:5" x14ac:dyDescent="0.2">
      <c r="A77" s="17" t="s">
        <v>19</v>
      </c>
      <c r="B77" s="6">
        <v>116</v>
      </c>
      <c r="D77" s="6" t="s">
        <v>20</v>
      </c>
      <c r="E77" s="6">
        <v>114</v>
      </c>
    </row>
    <row r="78" spans="1:5" x14ac:dyDescent="0.2">
      <c r="A78" s="17" t="s">
        <v>19</v>
      </c>
      <c r="B78" s="6">
        <v>198</v>
      </c>
      <c r="D78" s="6" t="s">
        <v>20</v>
      </c>
      <c r="E78" s="6">
        <v>120</v>
      </c>
    </row>
    <row r="79" spans="1:5" x14ac:dyDescent="0.2">
      <c r="A79" s="17" t="s">
        <v>19</v>
      </c>
      <c r="B79" s="6">
        <v>136</v>
      </c>
      <c r="D79" s="6" t="s">
        <v>20</v>
      </c>
      <c r="E79" s="6">
        <v>71</v>
      </c>
    </row>
    <row r="80" spans="1:5" x14ac:dyDescent="0.2">
      <c r="A80" s="17" t="s">
        <v>19</v>
      </c>
      <c r="B80" s="6">
        <v>181</v>
      </c>
      <c r="D80" s="6" t="s">
        <v>20</v>
      </c>
      <c r="E80" s="6">
        <v>77</v>
      </c>
    </row>
    <row r="81" spans="1:5" x14ac:dyDescent="0.2">
      <c r="A81" s="17" t="s">
        <v>19</v>
      </c>
      <c r="B81" s="6">
        <v>155</v>
      </c>
      <c r="D81" s="6" t="s">
        <v>20</v>
      </c>
      <c r="E81" s="6">
        <v>38</v>
      </c>
    </row>
    <row r="82" spans="1:5" x14ac:dyDescent="0.2">
      <c r="A82" s="17" t="s">
        <v>19</v>
      </c>
      <c r="B82" s="6">
        <v>196</v>
      </c>
      <c r="D82" s="6" t="s">
        <v>20</v>
      </c>
      <c r="E82" s="6">
        <v>44</v>
      </c>
    </row>
    <row r="83" spans="1:5" x14ac:dyDescent="0.2">
      <c r="A83" s="17" t="s">
        <v>19</v>
      </c>
      <c r="B83" s="6">
        <v>554</v>
      </c>
      <c r="D83" s="6" t="s">
        <v>20</v>
      </c>
      <c r="E83" s="6">
        <v>14</v>
      </c>
    </row>
    <row r="84" spans="1:5" x14ac:dyDescent="0.2">
      <c r="A84" s="17" t="s">
        <v>19</v>
      </c>
      <c r="B84" s="6">
        <v>331</v>
      </c>
      <c r="D84" s="6" t="s">
        <v>20</v>
      </c>
      <c r="E84" s="6">
        <v>27</v>
      </c>
    </row>
    <row r="85" spans="1:5" x14ac:dyDescent="0.2">
      <c r="A85" s="17" t="s">
        <v>19</v>
      </c>
      <c r="B85" s="6">
        <v>244</v>
      </c>
      <c r="D85" s="6" t="s">
        <v>20</v>
      </c>
      <c r="E85" s="6">
        <v>55</v>
      </c>
    </row>
    <row r="86" spans="1:5" x14ac:dyDescent="0.2">
      <c r="A86" s="17" t="s">
        <v>19</v>
      </c>
      <c r="B86" s="6">
        <v>117</v>
      </c>
      <c r="D86" s="6" t="s">
        <v>20</v>
      </c>
      <c r="E86" s="6">
        <v>105</v>
      </c>
    </row>
    <row r="87" spans="1:5" x14ac:dyDescent="0.2">
      <c r="A87" s="17" t="s">
        <v>19</v>
      </c>
      <c r="B87" s="6">
        <v>411</v>
      </c>
      <c r="D87" s="6" t="s">
        <v>20</v>
      </c>
      <c r="E87" s="6">
        <v>141</v>
      </c>
    </row>
    <row r="88" spans="1:5" x14ac:dyDescent="0.2">
      <c r="A88" s="17" t="s">
        <v>19</v>
      </c>
      <c r="B88" s="6">
        <v>1797</v>
      </c>
      <c r="D88" s="6" t="s">
        <v>20</v>
      </c>
      <c r="E88" s="6">
        <v>7</v>
      </c>
    </row>
    <row r="89" spans="1:5" x14ac:dyDescent="0.2">
      <c r="A89" s="17" t="s">
        <v>19</v>
      </c>
      <c r="B89" s="6">
        <v>2528</v>
      </c>
      <c r="D89" s="6" t="s">
        <v>20</v>
      </c>
      <c r="E89" s="6">
        <v>73</v>
      </c>
    </row>
    <row r="90" spans="1:5" x14ac:dyDescent="0.2">
      <c r="A90" s="17" t="s">
        <v>19</v>
      </c>
      <c r="B90" s="6">
        <v>909</v>
      </c>
      <c r="D90" s="6" t="s">
        <v>20</v>
      </c>
      <c r="E90" s="6">
        <v>16</v>
      </c>
    </row>
    <row r="91" spans="1:5" x14ac:dyDescent="0.2">
      <c r="A91" s="17" t="s">
        <v>19</v>
      </c>
      <c r="B91" s="6">
        <v>498</v>
      </c>
      <c r="D91" s="6" t="s">
        <v>20</v>
      </c>
      <c r="E91" s="6">
        <v>65</v>
      </c>
    </row>
    <row r="92" spans="1:5" x14ac:dyDescent="0.2">
      <c r="A92" s="17" t="s">
        <v>19</v>
      </c>
      <c r="B92" s="6">
        <v>3177</v>
      </c>
      <c r="D92" s="6" t="s">
        <v>20</v>
      </c>
      <c r="E92" s="6">
        <v>30</v>
      </c>
    </row>
    <row r="93" spans="1:5" x14ac:dyDescent="0.2">
      <c r="A93" s="17" t="s">
        <v>19</v>
      </c>
      <c r="B93" s="6">
        <v>470</v>
      </c>
      <c r="D93" s="6" t="s">
        <v>20</v>
      </c>
      <c r="E93" s="6">
        <v>112</v>
      </c>
    </row>
    <row r="94" spans="1:5" x14ac:dyDescent="0.2">
      <c r="A94" s="17" t="s">
        <v>19</v>
      </c>
      <c r="B94" s="6">
        <v>1267</v>
      </c>
      <c r="D94" s="6" t="s">
        <v>20</v>
      </c>
      <c r="E94" s="6">
        <v>105</v>
      </c>
    </row>
    <row r="95" spans="1:5" x14ac:dyDescent="0.2">
      <c r="A95" s="17" t="s">
        <v>19</v>
      </c>
      <c r="B95" s="6">
        <v>723</v>
      </c>
      <c r="D95" s="6" t="s">
        <v>20</v>
      </c>
      <c r="E95" s="6">
        <v>186</v>
      </c>
    </row>
    <row r="96" spans="1:5" x14ac:dyDescent="0.2">
      <c r="A96" s="17" t="s">
        <v>19</v>
      </c>
      <c r="B96" s="6">
        <v>1518</v>
      </c>
      <c r="D96" s="6" t="s">
        <v>20</v>
      </c>
      <c r="E96" s="6">
        <v>34</v>
      </c>
    </row>
    <row r="97" spans="1:5" x14ac:dyDescent="0.2">
      <c r="A97" s="17" t="s">
        <v>19</v>
      </c>
      <c r="B97" s="6">
        <v>2725</v>
      </c>
      <c r="D97" s="6" t="s">
        <v>20</v>
      </c>
      <c r="E97" s="6">
        <v>32</v>
      </c>
    </row>
    <row r="98" spans="1:5" x14ac:dyDescent="0.2">
      <c r="A98" s="17" t="s">
        <v>19</v>
      </c>
      <c r="B98" s="6">
        <v>659</v>
      </c>
      <c r="D98" s="6" t="s">
        <v>20</v>
      </c>
      <c r="E98" s="6">
        <v>67</v>
      </c>
    </row>
    <row r="99" spans="1:5" x14ac:dyDescent="0.2">
      <c r="A99" s="17" t="s">
        <v>19</v>
      </c>
      <c r="B99" s="6">
        <v>1703</v>
      </c>
      <c r="D99" s="6" t="s">
        <v>20</v>
      </c>
      <c r="E99" s="6">
        <v>101</v>
      </c>
    </row>
    <row r="100" spans="1:5" x14ac:dyDescent="0.2">
      <c r="A100" s="17" t="s">
        <v>19</v>
      </c>
      <c r="B100" s="6">
        <v>3016</v>
      </c>
      <c r="D100" s="6" t="s">
        <v>20</v>
      </c>
      <c r="E100" s="6">
        <v>86</v>
      </c>
    </row>
    <row r="101" spans="1:5" x14ac:dyDescent="0.2">
      <c r="A101" s="17" t="s">
        <v>19</v>
      </c>
      <c r="B101" s="6">
        <v>1991</v>
      </c>
      <c r="D101" s="6" t="s">
        <v>20</v>
      </c>
      <c r="E101" s="6">
        <v>31</v>
      </c>
    </row>
    <row r="102" spans="1:5" x14ac:dyDescent="0.2">
      <c r="A102" s="17" t="s">
        <v>19</v>
      </c>
      <c r="B102" s="6">
        <v>3934</v>
      </c>
      <c r="D102" s="6" t="s">
        <v>20</v>
      </c>
      <c r="E102" s="6">
        <v>70</v>
      </c>
    </row>
    <row r="103" spans="1:5" x14ac:dyDescent="0.2">
      <c r="A103" s="17" t="s">
        <v>19</v>
      </c>
      <c r="B103" s="6">
        <v>2739</v>
      </c>
      <c r="D103" s="6" t="s">
        <v>20</v>
      </c>
      <c r="E103" s="6">
        <v>75</v>
      </c>
    </row>
    <row r="104" spans="1:5" x14ac:dyDescent="0.2">
      <c r="A104" s="17" t="s">
        <v>19</v>
      </c>
      <c r="B104" s="6">
        <v>1137</v>
      </c>
      <c r="D104" s="6" t="s">
        <v>20</v>
      </c>
      <c r="E104" s="6">
        <v>73</v>
      </c>
    </row>
    <row r="105" spans="1:5" x14ac:dyDescent="0.2">
      <c r="A105" s="17" t="s">
        <v>19</v>
      </c>
      <c r="B105" s="6">
        <v>645</v>
      </c>
      <c r="D105" s="6" t="s">
        <v>20</v>
      </c>
      <c r="E105" s="6">
        <v>210</v>
      </c>
    </row>
    <row r="106" spans="1:5" x14ac:dyDescent="0.2">
      <c r="A106" s="17" t="s">
        <v>19</v>
      </c>
      <c r="B106" s="6">
        <v>4358</v>
      </c>
      <c r="D106" s="6" t="s">
        <v>20</v>
      </c>
      <c r="E106" s="6">
        <v>104</v>
      </c>
    </row>
    <row r="107" spans="1:5" x14ac:dyDescent="0.2">
      <c r="A107" s="17" t="s">
        <v>19</v>
      </c>
      <c r="B107" s="6">
        <v>3376</v>
      </c>
      <c r="D107" s="6" t="s">
        <v>20</v>
      </c>
      <c r="E107" s="6">
        <v>128</v>
      </c>
    </row>
    <row r="108" spans="1:5" x14ac:dyDescent="0.2">
      <c r="A108" s="17" t="s">
        <v>19</v>
      </c>
      <c r="B108" s="6">
        <v>1539</v>
      </c>
      <c r="D108" s="6" t="s">
        <v>20</v>
      </c>
      <c r="E108" s="6">
        <v>44</v>
      </c>
    </row>
    <row r="109" spans="1:5" x14ac:dyDescent="0.2">
      <c r="A109" s="17" t="s">
        <v>19</v>
      </c>
      <c r="B109" s="6">
        <v>2893</v>
      </c>
      <c r="D109" s="6" t="s">
        <v>20</v>
      </c>
      <c r="E109" s="6">
        <v>37</v>
      </c>
    </row>
    <row r="110" spans="1:5" x14ac:dyDescent="0.2">
      <c r="A110" s="17" t="s">
        <v>19</v>
      </c>
      <c r="B110" s="6">
        <v>1887</v>
      </c>
      <c r="D110" s="6" t="s">
        <v>20</v>
      </c>
      <c r="E110" s="6">
        <v>75</v>
      </c>
    </row>
    <row r="111" spans="1:5" x14ac:dyDescent="0.2">
      <c r="A111" s="17" t="s">
        <v>19</v>
      </c>
      <c r="B111" s="6">
        <v>1548</v>
      </c>
      <c r="D111" s="6" t="s">
        <v>20</v>
      </c>
      <c r="E111" s="6">
        <v>10</v>
      </c>
    </row>
    <row r="112" spans="1:5" x14ac:dyDescent="0.2">
      <c r="A112" s="17" t="s">
        <v>19</v>
      </c>
      <c r="B112" s="6">
        <v>1681</v>
      </c>
      <c r="D112" s="6" t="s">
        <v>20</v>
      </c>
      <c r="E112" s="6">
        <v>40</v>
      </c>
    </row>
    <row r="113" spans="1:5" x14ac:dyDescent="0.2">
      <c r="A113" s="17" t="s">
        <v>19</v>
      </c>
      <c r="B113" s="6">
        <v>3537</v>
      </c>
      <c r="D113" s="6" t="s">
        <v>20</v>
      </c>
      <c r="E113" s="6">
        <v>63</v>
      </c>
    </row>
    <row r="114" spans="1:5" x14ac:dyDescent="0.2">
      <c r="A114" s="17" t="s">
        <v>19</v>
      </c>
      <c r="B114" s="6">
        <v>1606</v>
      </c>
      <c r="D114" s="6" t="s">
        <v>20</v>
      </c>
      <c r="E114" s="6">
        <v>56</v>
      </c>
    </row>
    <row r="115" spans="1:5" x14ac:dyDescent="0.2">
      <c r="A115" s="17" t="s">
        <v>19</v>
      </c>
      <c r="B115" s="6">
        <v>3036</v>
      </c>
      <c r="D115" s="6" t="s">
        <v>20</v>
      </c>
      <c r="E115" s="6">
        <v>62</v>
      </c>
    </row>
    <row r="116" spans="1:5" x14ac:dyDescent="0.2">
      <c r="A116" s="17" t="s">
        <v>19</v>
      </c>
      <c r="B116" s="6">
        <v>1621</v>
      </c>
      <c r="D116" s="6" t="s">
        <v>20</v>
      </c>
      <c r="E116" s="6">
        <v>62</v>
      </c>
    </row>
    <row r="117" spans="1:5" x14ac:dyDescent="0.2">
      <c r="A117" s="17" t="s">
        <v>19</v>
      </c>
      <c r="B117" s="6">
        <v>1894</v>
      </c>
      <c r="D117" s="6" t="s">
        <v>20</v>
      </c>
      <c r="E117" s="6">
        <v>53</v>
      </c>
    </row>
    <row r="118" spans="1:5" x14ac:dyDescent="0.2">
      <c r="A118" s="17" t="s">
        <v>19</v>
      </c>
      <c r="B118" s="6">
        <v>1989</v>
      </c>
      <c r="D118" s="6" t="s">
        <v>20</v>
      </c>
      <c r="E118" s="6">
        <v>117</v>
      </c>
    </row>
    <row r="119" spans="1:5" x14ac:dyDescent="0.2">
      <c r="A119" s="17" t="s">
        <v>19</v>
      </c>
      <c r="B119" s="6">
        <v>3388</v>
      </c>
      <c r="D119" s="6" t="s">
        <v>20</v>
      </c>
      <c r="E119" s="6">
        <v>91</v>
      </c>
    </row>
    <row r="120" spans="1:5" x14ac:dyDescent="0.2">
      <c r="A120" s="17" t="s">
        <v>19</v>
      </c>
      <c r="B120" s="6">
        <v>890</v>
      </c>
      <c r="D120" s="6" t="s">
        <v>20</v>
      </c>
      <c r="E120" s="6">
        <v>121</v>
      </c>
    </row>
    <row r="121" spans="1:5" x14ac:dyDescent="0.2">
      <c r="A121" s="17" t="s">
        <v>19</v>
      </c>
      <c r="B121" s="6">
        <v>3742</v>
      </c>
      <c r="D121" s="6" t="s">
        <v>20</v>
      </c>
      <c r="E121" s="6">
        <v>106</v>
      </c>
    </row>
    <row r="122" spans="1:5" x14ac:dyDescent="0.2">
      <c r="A122" s="17" t="s">
        <v>19</v>
      </c>
      <c r="B122" s="6">
        <v>2875</v>
      </c>
      <c r="D122" s="6" t="s">
        <v>20</v>
      </c>
      <c r="E122" s="6">
        <v>16</v>
      </c>
    </row>
    <row r="123" spans="1:5" x14ac:dyDescent="0.2">
      <c r="A123" s="17" t="s">
        <v>19</v>
      </c>
      <c r="B123" s="6">
        <v>1015</v>
      </c>
      <c r="D123" s="6" t="s">
        <v>20</v>
      </c>
      <c r="E123" s="6">
        <v>78</v>
      </c>
    </row>
    <row r="124" spans="1:5" x14ac:dyDescent="0.2">
      <c r="A124" s="17" t="s">
        <v>19</v>
      </c>
      <c r="B124" s="6">
        <v>943</v>
      </c>
      <c r="D124" s="6" t="s">
        <v>20</v>
      </c>
      <c r="E124" s="6">
        <v>31</v>
      </c>
    </row>
    <row r="125" spans="1:5" x14ac:dyDescent="0.2">
      <c r="A125" s="17" t="s">
        <v>19</v>
      </c>
      <c r="B125" s="6">
        <v>676</v>
      </c>
      <c r="D125" s="6" t="s">
        <v>20</v>
      </c>
      <c r="E125" s="6">
        <v>67</v>
      </c>
    </row>
    <row r="126" spans="1:5" x14ac:dyDescent="0.2">
      <c r="A126" s="17" t="s">
        <v>19</v>
      </c>
      <c r="B126" s="6">
        <v>6465</v>
      </c>
      <c r="D126" s="6" t="s">
        <v>20</v>
      </c>
      <c r="E126" s="6">
        <v>92</v>
      </c>
    </row>
    <row r="127" spans="1:5" x14ac:dyDescent="0.2">
      <c r="A127" s="17" t="s">
        <v>19</v>
      </c>
      <c r="B127" s="6">
        <v>2768</v>
      </c>
      <c r="D127" s="6" t="s">
        <v>20</v>
      </c>
      <c r="E127" s="6">
        <v>64</v>
      </c>
    </row>
    <row r="128" spans="1:5" x14ac:dyDescent="0.2">
      <c r="A128" s="17" t="s">
        <v>19</v>
      </c>
      <c r="B128" s="6">
        <v>3059</v>
      </c>
      <c r="D128" s="6" t="s">
        <v>20</v>
      </c>
      <c r="E128" s="6">
        <v>17</v>
      </c>
    </row>
    <row r="129" spans="1:5" x14ac:dyDescent="0.2">
      <c r="A129" s="17" t="s">
        <v>19</v>
      </c>
      <c r="B129" s="6">
        <v>2038</v>
      </c>
      <c r="D129" s="6" t="s">
        <v>20</v>
      </c>
      <c r="E129" s="6">
        <v>102</v>
      </c>
    </row>
    <row r="130" spans="1:5" x14ac:dyDescent="0.2">
      <c r="A130" s="17" t="s">
        <v>19</v>
      </c>
      <c r="B130" s="6">
        <v>1071</v>
      </c>
      <c r="D130" s="6" t="s">
        <v>20</v>
      </c>
      <c r="E130" s="6">
        <v>183</v>
      </c>
    </row>
    <row r="131" spans="1:5" x14ac:dyDescent="0.2">
      <c r="A131" s="17" t="s">
        <v>19</v>
      </c>
      <c r="B131" s="6">
        <v>2985</v>
      </c>
      <c r="D131" s="6" t="s">
        <v>20</v>
      </c>
      <c r="E131" s="6">
        <v>67</v>
      </c>
    </row>
    <row r="132" spans="1:5" x14ac:dyDescent="0.2">
      <c r="A132" s="17" t="s">
        <v>19</v>
      </c>
      <c r="B132" s="6">
        <v>5880</v>
      </c>
      <c r="D132" s="6" t="s">
        <v>20</v>
      </c>
      <c r="E132" s="6">
        <v>112</v>
      </c>
    </row>
    <row r="133" spans="1:5" x14ac:dyDescent="0.2">
      <c r="A133" s="17" t="s">
        <v>19</v>
      </c>
      <c r="B133" s="6">
        <v>1629</v>
      </c>
      <c r="D133" s="6" t="s">
        <v>20</v>
      </c>
      <c r="E133" s="6">
        <v>25</v>
      </c>
    </row>
    <row r="134" spans="1:5" x14ac:dyDescent="0.2">
      <c r="A134" s="17" t="s">
        <v>19</v>
      </c>
      <c r="B134" s="6">
        <v>2320</v>
      </c>
      <c r="D134" s="6" t="s">
        <v>20</v>
      </c>
      <c r="E134" s="6">
        <v>29</v>
      </c>
    </row>
    <row r="135" spans="1:5" x14ac:dyDescent="0.2">
      <c r="A135" s="17" t="s">
        <v>19</v>
      </c>
      <c r="B135" s="6">
        <v>4065</v>
      </c>
      <c r="D135" s="6" t="s">
        <v>20</v>
      </c>
      <c r="E135" s="6">
        <v>84</v>
      </c>
    </row>
    <row r="136" spans="1:5" x14ac:dyDescent="0.2">
      <c r="A136" s="17" t="s">
        <v>19</v>
      </c>
      <c r="B136" s="6">
        <v>2188</v>
      </c>
      <c r="D136" s="6" t="s">
        <v>20</v>
      </c>
      <c r="E136" s="6">
        <v>94</v>
      </c>
    </row>
    <row r="137" spans="1:5" x14ac:dyDescent="0.2">
      <c r="A137" s="17" t="s">
        <v>19</v>
      </c>
      <c r="B137" s="6">
        <v>2013</v>
      </c>
      <c r="D137" s="6" t="s">
        <v>20</v>
      </c>
      <c r="E137" s="6">
        <v>35</v>
      </c>
    </row>
    <row r="138" spans="1:5" x14ac:dyDescent="0.2">
      <c r="A138" s="17" t="s">
        <v>19</v>
      </c>
      <c r="B138" s="6">
        <v>1782</v>
      </c>
      <c r="D138" s="6" t="s">
        <v>20</v>
      </c>
      <c r="E138" s="6">
        <v>100</v>
      </c>
    </row>
    <row r="139" spans="1:5" x14ac:dyDescent="0.2">
      <c r="A139" s="17" t="s">
        <v>19</v>
      </c>
      <c r="B139" s="6">
        <v>1613</v>
      </c>
      <c r="D139" s="6" t="s">
        <v>20</v>
      </c>
      <c r="E139" s="6">
        <v>57</v>
      </c>
    </row>
    <row r="140" spans="1:5" x14ac:dyDescent="0.2">
      <c r="A140" s="17" t="s">
        <v>19</v>
      </c>
      <c r="B140" s="6">
        <v>4289</v>
      </c>
      <c r="D140" s="6" t="s">
        <v>20</v>
      </c>
      <c r="E140" s="6">
        <v>86</v>
      </c>
    </row>
    <row r="141" spans="1:5" x14ac:dyDescent="0.2">
      <c r="A141" s="17" t="s">
        <v>19</v>
      </c>
      <c r="B141" s="6">
        <v>2673</v>
      </c>
      <c r="D141" s="6" t="s">
        <v>20</v>
      </c>
      <c r="E141" s="6">
        <v>113</v>
      </c>
    </row>
    <row r="142" spans="1:5" x14ac:dyDescent="0.2">
      <c r="A142" s="17" t="s">
        <v>19</v>
      </c>
      <c r="B142" s="6">
        <v>2693</v>
      </c>
      <c r="D142" s="6" t="s">
        <v>20</v>
      </c>
      <c r="E142" s="6">
        <v>65</v>
      </c>
    </row>
    <row r="143" spans="1:5" x14ac:dyDescent="0.2">
      <c r="A143" s="17" t="s">
        <v>19</v>
      </c>
      <c r="B143" s="6">
        <v>1095</v>
      </c>
      <c r="D143" s="6" t="s">
        <v>20</v>
      </c>
      <c r="E143" s="6">
        <v>136</v>
      </c>
    </row>
    <row r="144" spans="1:5" x14ac:dyDescent="0.2">
      <c r="A144" s="17" t="s">
        <v>19</v>
      </c>
      <c r="B144" s="6">
        <v>3596</v>
      </c>
      <c r="D144" s="6" t="s">
        <v>20</v>
      </c>
      <c r="E144" s="6">
        <v>92</v>
      </c>
    </row>
    <row r="145" spans="1:5" x14ac:dyDescent="0.2">
      <c r="A145" s="17" t="s">
        <v>19</v>
      </c>
      <c r="B145" s="6">
        <v>4233</v>
      </c>
      <c r="D145" s="6" t="s">
        <v>20</v>
      </c>
      <c r="E145" s="6">
        <v>133</v>
      </c>
    </row>
    <row r="146" spans="1:5" x14ac:dyDescent="0.2">
      <c r="A146" s="17" t="s">
        <v>19</v>
      </c>
      <c r="B146" s="6">
        <v>2080</v>
      </c>
      <c r="D146" s="6" t="s">
        <v>20</v>
      </c>
      <c r="E146" s="6">
        <v>42</v>
      </c>
    </row>
    <row r="147" spans="1:5" x14ac:dyDescent="0.2">
      <c r="A147" s="17" t="s">
        <v>19</v>
      </c>
      <c r="B147" s="6">
        <v>3131</v>
      </c>
      <c r="D147" s="6" t="s">
        <v>20</v>
      </c>
      <c r="E147" s="6">
        <v>83</v>
      </c>
    </row>
    <row r="148" spans="1:5" x14ac:dyDescent="0.2">
      <c r="A148" s="17" t="s">
        <v>19</v>
      </c>
      <c r="B148" s="6">
        <v>2409</v>
      </c>
      <c r="D148" s="6" t="s">
        <v>20</v>
      </c>
      <c r="E148" s="6">
        <v>15</v>
      </c>
    </row>
    <row r="149" spans="1:5" x14ac:dyDescent="0.2">
      <c r="A149" s="17" t="s">
        <v>19</v>
      </c>
      <c r="B149" s="6">
        <v>4799</v>
      </c>
      <c r="D149" s="6" t="s">
        <v>20</v>
      </c>
      <c r="E149" s="6">
        <v>10</v>
      </c>
    </row>
    <row r="150" spans="1:5" x14ac:dyDescent="0.2">
      <c r="A150" s="17" t="s">
        <v>19</v>
      </c>
      <c r="B150" s="6">
        <v>2218</v>
      </c>
      <c r="D150" s="6" t="s">
        <v>20</v>
      </c>
      <c r="E150" s="6">
        <v>33</v>
      </c>
    </row>
    <row r="151" spans="1:5" x14ac:dyDescent="0.2">
      <c r="A151" s="17" t="s">
        <v>19</v>
      </c>
      <c r="B151" s="6">
        <v>5168</v>
      </c>
      <c r="D151" s="6" t="s">
        <v>20</v>
      </c>
      <c r="E151" s="6">
        <v>27</v>
      </c>
    </row>
    <row r="152" spans="1:5" x14ac:dyDescent="0.2">
      <c r="A152" s="17" t="s">
        <v>19</v>
      </c>
      <c r="B152" s="6">
        <v>1917</v>
      </c>
      <c r="D152" s="6" t="s">
        <v>20</v>
      </c>
      <c r="E152" s="6">
        <v>26</v>
      </c>
    </row>
    <row r="153" spans="1:5" x14ac:dyDescent="0.2">
      <c r="A153" s="17" t="s">
        <v>19</v>
      </c>
      <c r="B153" s="6">
        <v>1965</v>
      </c>
      <c r="D153" s="6" t="s">
        <v>20</v>
      </c>
      <c r="E153" s="6">
        <v>47</v>
      </c>
    </row>
    <row r="154" spans="1:5" x14ac:dyDescent="0.2">
      <c r="A154" s="17" t="s">
        <v>19</v>
      </c>
      <c r="B154" s="6">
        <v>2326</v>
      </c>
      <c r="D154" s="6" t="s">
        <v>20</v>
      </c>
      <c r="E154" s="6">
        <v>147</v>
      </c>
    </row>
    <row r="155" spans="1:5" x14ac:dyDescent="0.2">
      <c r="A155" s="17" t="s">
        <v>19</v>
      </c>
      <c r="B155" s="6">
        <v>2220</v>
      </c>
      <c r="D155" s="6" t="s">
        <v>20</v>
      </c>
      <c r="E155" s="6">
        <v>80</v>
      </c>
    </row>
    <row r="156" spans="1:5" x14ac:dyDescent="0.2">
      <c r="A156" s="17" t="s">
        <v>19</v>
      </c>
      <c r="B156" s="6">
        <v>1396</v>
      </c>
      <c r="D156" s="6" t="s">
        <v>20</v>
      </c>
      <c r="E156" s="6">
        <v>92</v>
      </c>
    </row>
    <row r="157" spans="1:5" x14ac:dyDescent="0.2">
      <c r="A157" s="17" t="s">
        <v>19</v>
      </c>
      <c r="B157" s="6">
        <v>1470</v>
      </c>
      <c r="D157" s="6" t="s">
        <v>20</v>
      </c>
      <c r="E157" s="6">
        <v>45</v>
      </c>
    </row>
    <row r="158" spans="1:5" x14ac:dyDescent="0.2">
      <c r="A158" s="17" t="s">
        <v>19</v>
      </c>
      <c r="B158" s="6">
        <v>2266</v>
      </c>
      <c r="D158" s="6" t="s">
        <v>20</v>
      </c>
      <c r="E158" s="6">
        <v>67</v>
      </c>
    </row>
    <row r="159" spans="1:5" x14ac:dyDescent="0.2">
      <c r="A159" s="17" t="s">
        <v>19</v>
      </c>
      <c r="B159" s="6">
        <v>1605</v>
      </c>
      <c r="D159" s="6" t="s">
        <v>20</v>
      </c>
      <c r="E159" s="6">
        <v>77</v>
      </c>
    </row>
    <row r="160" spans="1:5" x14ac:dyDescent="0.2">
      <c r="A160" s="17" t="s">
        <v>19</v>
      </c>
      <c r="B160" s="6">
        <v>6286</v>
      </c>
      <c r="D160" s="6" t="s">
        <v>20</v>
      </c>
      <c r="E160" s="6">
        <v>131</v>
      </c>
    </row>
    <row r="161" spans="1:5" x14ac:dyDescent="0.2">
      <c r="A161" s="17" t="s">
        <v>19</v>
      </c>
      <c r="B161" s="6">
        <v>5139</v>
      </c>
      <c r="D161" s="6" t="s">
        <v>20</v>
      </c>
      <c r="E161" s="6">
        <v>79</v>
      </c>
    </row>
    <row r="162" spans="1:5" x14ac:dyDescent="0.2">
      <c r="A162" s="17" t="s">
        <v>19</v>
      </c>
      <c r="B162" s="6">
        <v>1713</v>
      </c>
      <c r="D162" s="6" t="s">
        <v>20</v>
      </c>
      <c r="E162" s="6">
        <v>41</v>
      </c>
    </row>
    <row r="163" spans="1:5" x14ac:dyDescent="0.2">
      <c r="A163" s="17" t="s">
        <v>19</v>
      </c>
      <c r="B163" s="6">
        <v>1821</v>
      </c>
      <c r="D163" s="6" t="s">
        <v>20</v>
      </c>
      <c r="E163" s="6">
        <v>40</v>
      </c>
    </row>
    <row r="164" spans="1:5" x14ac:dyDescent="0.2">
      <c r="D164" s="6" t="s">
        <v>20</v>
      </c>
      <c r="E164" s="6">
        <v>37</v>
      </c>
    </row>
    <row r="165" spans="1:5" x14ac:dyDescent="0.2">
      <c r="D165" s="6" t="s">
        <v>20</v>
      </c>
      <c r="E165" s="6">
        <v>226</v>
      </c>
    </row>
    <row r="166" spans="1:5" x14ac:dyDescent="0.2">
      <c r="D166" s="6" t="s">
        <v>20</v>
      </c>
      <c r="E166" s="6">
        <v>118</v>
      </c>
    </row>
    <row r="167" spans="1:5" x14ac:dyDescent="0.2">
      <c r="D167" s="6" t="s">
        <v>20</v>
      </c>
      <c r="E167" s="6">
        <v>156</v>
      </c>
    </row>
    <row r="168" spans="1:5" x14ac:dyDescent="0.2">
      <c r="D168" s="6" t="s">
        <v>20</v>
      </c>
      <c r="E168" s="6">
        <v>10</v>
      </c>
    </row>
    <row r="169" spans="1:5" x14ac:dyDescent="0.2">
      <c r="D169" s="6" t="s">
        <v>20</v>
      </c>
      <c r="E169" s="6">
        <v>64</v>
      </c>
    </row>
    <row r="170" spans="1:5" x14ac:dyDescent="0.2">
      <c r="D170" s="6" t="s">
        <v>20</v>
      </c>
      <c r="E170" s="6">
        <v>48</v>
      </c>
    </row>
    <row r="171" spans="1:5" x14ac:dyDescent="0.2">
      <c r="D171" s="6" t="s">
        <v>20</v>
      </c>
      <c r="E171" s="6">
        <v>56</v>
      </c>
    </row>
    <row r="172" spans="1:5" x14ac:dyDescent="0.2">
      <c r="D172" s="6" t="s">
        <v>20</v>
      </c>
      <c r="E172" s="6">
        <v>31</v>
      </c>
    </row>
    <row r="173" spans="1:5" x14ac:dyDescent="0.2">
      <c r="D173" s="6" t="s">
        <v>20</v>
      </c>
      <c r="E173" s="6">
        <v>115</v>
      </c>
    </row>
    <row r="174" spans="1:5" x14ac:dyDescent="0.2">
      <c r="D174" s="6" t="s">
        <v>20</v>
      </c>
      <c r="E174" s="6">
        <v>108</v>
      </c>
    </row>
    <row r="175" spans="1:5" x14ac:dyDescent="0.2">
      <c r="D175" s="6" t="s">
        <v>20</v>
      </c>
      <c r="E175" s="6">
        <v>154</v>
      </c>
    </row>
    <row r="176" spans="1:5" x14ac:dyDescent="0.2">
      <c r="D176" s="6" t="s">
        <v>20</v>
      </c>
      <c r="E176" s="6">
        <v>67</v>
      </c>
    </row>
    <row r="177" spans="4:5" x14ac:dyDescent="0.2">
      <c r="D177" s="6" t="s">
        <v>20</v>
      </c>
      <c r="E177" s="6">
        <v>23</v>
      </c>
    </row>
    <row r="178" spans="4:5" x14ac:dyDescent="0.2">
      <c r="D178" s="6" t="s">
        <v>20</v>
      </c>
      <c r="E178" s="6">
        <v>64</v>
      </c>
    </row>
    <row r="179" spans="4:5" x14ac:dyDescent="0.2">
      <c r="D179" s="6" t="s">
        <v>20</v>
      </c>
      <c r="E179" s="6">
        <v>67</v>
      </c>
    </row>
    <row r="180" spans="4:5" x14ac:dyDescent="0.2">
      <c r="D180" s="6" t="s">
        <v>20</v>
      </c>
      <c r="E180" s="6">
        <v>132</v>
      </c>
    </row>
    <row r="181" spans="4:5" x14ac:dyDescent="0.2">
      <c r="D181" s="6" t="s">
        <v>20</v>
      </c>
      <c r="E181" s="6">
        <v>120</v>
      </c>
    </row>
    <row r="182" spans="4:5" x14ac:dyDescent="0.2">
      <c r="D182" s="6" t="s">
        <v>20</v>
      </c>
      <c r="E182" s="6">
        <v>77</v>
      </c>
    </row>
    <row r="183" spans="4:5" x14ac:dyDescent="0.2">
      <c r="D183" s="6" t="s">
        <v>20</v>
      </c>
      <c r="E183" s="6">
        <v>88</v>
      </c>
    </row>
    <row r="184" spans="4:5" x14ac:dyDescent="0.2">
      <c r="D184" s="6" t="s">
        <v>20</v>
      </c>
      <c r="E184" s="6">
        <v>75</v>
      </c>
    </row>
    <row r="185" spans="4:5" x14ac:dyDescent="0.2">
      <c r="D185" s="6" t="s">
        <v>20</v>
      </c>
      <c r="E185" s="6">
        <v>26</v>
      </c>
    </row>
    <row r="186" spans="4:5" x14ac:dyDescent="0.2">
      <c r="D186" s="6" t="s">
        <v>20</v>
      </c>
      <c r="E186" s="6">
        <v>37</v>
      </c>
    </row>
    <row r="187" spans="4:5" x14ac:dyDescent="0.2">
      <c r="D187" s="6" t="s">
        <v>20</v>
      </c>
      <c r="E187" s="6">
        <v>14</v>
      </c>
    </row>
    <row r="188" spans="4:5" x14ac:dyDescent="0.2">
      <c r="D188" s="6" t="s">
        <v>20</v>
      </c>
      <c r="E188" s="6">
        <v>87</v>
      </c>
    </row>
    <row r="189" spans="4:5" x14ac:dyDescent="0.2">
      <c r="D189" s="6" t="s">
        <v>20</v>
      </c>
      <c r="E189" s="6">
        <v>191</v>
      </c>
    </row>
    <row r="190" spans="4:5" x14ac:dyDescent="0.2">
      <c r="D190" s="6" t="s">
        <v>20</v>
      </c>
      <c r="E190" s="6">
        <v>263</v>
      </c>
    </row>
    <row r="191" spans="4:5" x14ac:dyDescent="0.2">
      <c r="D191" s="6" t="s">
        <v>20</v>
      </c>
      <c r="E191" s="6">
        <v>76</v>
      </c>
    </row>
    <row r="192" spans="4:5" x14ac:dyDescent="0.2">
      <c r="D192" s="6" t="s">
        <v>20</v>
      </c>
      <c r="E192" s="6">
        <v>200</v>
      </c>
    </row>
    <row r="193" spans="4:5" x14ac:dyDescent="0.2">
      <c r="D193" s="6" t="s">
        <v>20</v>
      </c>
      <c r="E193" s="6">
        <v>435</v>
      </c>
    </row>
    <row r="194" spans="4:5" x14ac:dyDescent="0.2">
      <c r="D194" s="6" t="s">
        <v>20</v>
      </c>
      <c r="E194" s="6">
        <v>225</v>
      </c>
    </row>
    <row r="195" spans="4:5" x14ac:dyDescent="0.2">
      <c r="D195" s="6" t="s">
        <v>20</v>
      </c>
      <c r="E195" s="6">
        <v>393</v>
      </c>
    </row>
    <row r="196" spans="4:5" x14ac:dyDescent="0.2">
      <c r="D196" s="6" t="s">
        <v>20</v>
      </c>
      <c r="E196" s="6">
        <v>57</v>
      </c>
    </row>
    <row r="197" spans="4:5" x14ac:dyDescent="0.2">
      <c r="D197" s="6" t="s">
        <v>20</v>
      </c>
      <c r="E197" s="6">
        <v>243</v>
      </c>
    </row>
    <row r="198" spans="4:5" x14ac:dyDescent="0.2">
      <c r="D198" s="6" t="s">
        <v>20</v>
      </c>
      <c r="E198" s="6">
        <v>78</v>
      </c>
    </row>
    <row r="199" spans="4:5" x14ac:dyDescent="0.2">
      <c r="D199" s="6" t="s">
        <v>20</v>
      </c>
      <c r="E199" s="6">
        <v>248</v>
      </c>
    </row>
    <row r="200" spans="4:5" x14ac:dyDescent="0.2">
      <c r="D200" s="6" t="s">
        <v>20</v>
      </c>
      <c r="E200" s="6">
        <v>328</v>
      </c>
    </row>
    <row r="201" spans="4:5" x14ac:dyDescent="0.2">
      <c r="D201" s="6" t="s">
        <v>20</v>
      </c>
      <c r="E201" s="6">
        <v>210</v>
      </c>
    </row>
    <row r="202" spans="4:5" x14ac:dyDescent="0.2">
      <c r="D202" s="6" t="s">
        <v>20</v>
      </c>
      <c r="E202" s="6">
        <v>127</v>
      </c>
    </row>
    <row r="203" spans="4:5" x14ac:dyDescent="0.2">
      <c r="D203" s="6" t="s">
        <v>20</v>
      </c>
      <c r="E203" s="6">
        <v>191</v>
      </c>
    </row>
    <row r="204" spans="4:5" x14ac:dyDescent="0.2">
      <c r="D204" s="6" t="s">
        <v>20</v>
      </c>
      <c r="E204" s="6">
        <v>838</v>
      </c>
    </row>
    <row r="205" spans="4:5" x14ac:dyDescent="0.2">
      <c r="D205" s="6" t="s">
        <v>20</v>
      </c>
      <c r="E205" s="6">
        <v>151</v>
      </c>
    </row>
    <row r="206" spans="4:5" x14ac:dyDescent="0.2">
      <c r="D206" s="6" t="s">
        <v>20</v>
      </c>
      <c r="E206" s="6">
        <v>859</v>
      </c>
    </row>
    <row r="207" spans="4:5" x14ac:dyDescent="0.2">
      <c r="D207" s="6" t="s">
        <v>20</v>
      </c>
      <c r="E207" s="6">
        <v>674</v>
      </c>
    </row>
    <row r="208" spans="4:5" x14ac:dyDescent="0.2">
      <c r="D208" s="6" t="s">
        <v>20</v>
      </c>
      <c r="E208" s="6">
        <v>168</v>
      </c>
    </row>
    <row r="209" spans="4:5" x14ac:dyDescent="0.2">
      <c r="D209" s="6" t="s">
        <v>20</v>
      </c>
      <c r="E209" s="6">
        <v>374</v>
      </c>
    </row>
    <row r="210" spans="4:5" x14ac:dyDescent="0.2">
      <c r="D210" s="6" t="s">
        <v>20</v>
      </c>
      <c r="E210" s="6">
        <v>523</v>
      </c>
    </row>
    <row r="211" spans="4:5" x14ac:dyDescent="0.2">
      <c r="D211" s="6" t="s">
        <v>20</v>
      </c>
      <c r="E211" s="6">
        <v>1072</v>
      </c>
    </row>
    <row r="212" spans="4:5" x14ac:dyDescent="0.2">
      <c r="D212" s="6" t="s">
        <v>20</v>
      </c>
      <c r="E212" s="6">
        <v>15</v>
      </c>
    </row>
    <row r="213" spans="4:5" x14ac:dyDescent="0.2">
      <c r="D213" s="6" t="s">
        <v>20</v>
      </c>
      <c r="E213" s="6">
        <v>40</v>
      </c>
    </row>
    <row r="214" spans="4:5" x14ac:dyDescent="0.2">
      <c r="D214" s="6" t="s">
        <v>20</v>
      </c>
      <c r="E214" s="6">
        <v>245</v>
      </c>
    </row>
    <row r="215" spans="4:5" x14ac:dyDescent="0.2">
      <c r="D215" s="6" t="s">
        <v>20</v>
      </c>
      <c r="E215" s="6">
        <v>49</v>
      </c>
    </row>
    <row r="216" spans="4:5" x14ac:dyDescent="0.2">
      <c r="D216" s="6" t="s">
        <v>20</v>
      </c>
      <c r="E216" s="6">
        <v>1063</v>
      </c>
    </row>
    <row r="217" spans="4:5" x14ac:dyDescent="0.2">
      <c r="D217" s="6" t="s">
        <v>20</v>
      </c>
      <c r="E217" s="6">
        <v>452</v>
      </c>
    </row>
    <row r="218" spans="4:5" x14ac:dyDescent="0.2">
      <c r="D218" s="6" t="s">
        <v>20</v>
      </c>
      <c r="E218" s="6">
        <v>452</v>
      </c>
    </row>
    <row r="219" spans="4:5" x14ac:dyDescent="0.2">
      <c r="D219" s="6" t="s">
        <v>20</v>
      </c>
      <c r="E219" s="6">
        <v>94</v>
      </c>
    </row>
    <row r="220" spans="4:5" x14ac:dyDescent="0.2">
      <c r="D220" s="6" t="s">
        <v>20</v>
      </c>
      <c r="E220" s="6">
        <v>558</v>
      </c>
    </row>
    <row r="221" spans="4:5" x14ac:dyDescent="0.2">
      <c r="D221" s="6" t="s">
        <v>20</v>
      </c>
      <c r="E221" s="6">
        <v>454</v>
      </c>
    </row>
    <row r="222" spans="4:5" x14ac:dyDescent="0.2">
      <c r="D222" s="6" t="s">
        <v>20</v>
      </c>
      <c r="E222" s="6">
        <v>80</v>
      </c>
    </row>
    <row r="223" spans="4:5" x14ac:dyDescent="0.2">
      <c r="D223" s="6" t="s">
        <v>20</v>
      </c>
      <c r="E223" s="6">
        <v>1225</v>
      </c>
    </row>
    <row r="224" spans="4:5" x14ac:dyDescent="0.2">
      <c r="D224" s="6" t="s">
        <v>20</v>
      </c>
      <c r="E224" s="6">
        <v>180</v>
      </c>
    </row>
    <row r="225" spans="4:5" x14ac:dyDescent="0.2">
      <c r="D225" s="6" t="s">
        <v>20</v>
      </c>
      <c r="E225" s="6">
        <v>750</v>
      </c>
    </row>
    <row r="226" spans="4:5" x14ac:dyDescent="0.2">
      <c r="D226" s="6" t="s">
        <v>20</v>
      </c>
      <c r="E226" s="6">
        <v>1758</v>
      </c>
    </row>
    <row r="227" spans="4:5" x14ac:dyDescent="0.2">
      <c r="D227" s="6" t="s">
        <v>20</v>
      </c>
      <c r="E227" s="6">
        <v>931</v>
      </c>
    </row>
    <row r="228" spans="4:5" x14ac:dyDescent="0.2">
      <c r="D228" s="6" t="s">
        <v>20</v>
      </c>
      <c r="E228" s="6">
        <v>886</v>
      </c>
    </row>
    <row r="229" spans="4:5" x14ac:dyDescent="0.2">
      <c r="D229" s="6" t="s">
        <v>20</v>
      </c>
      <c r="E229" s="6">
        <v>243</v>
      </c>
    </row>
    <row r="230" spans="4:5" x14ac:dyDescent="0.2">
      <c r="D230" s="6" t="s">
        <v>20</v>
      </c>
      <c r="E230" s="6">
        <v>605</v>
      </c>
    </row>
    <row r="231" spans="4:5" x14ac:dyDescent="0.2">
      <c r="D231" s="6" t="s">
        <v>20</v>
      </c>
      <c r="E231" s="6">
        <v>347</v>
      </c>
    </row>
    <row r="232" spans="4:5" x14ac:dyDescent="0.2">
      <c r="D232" s="6" t="s">
        <v>20</v>
      </c>
      <c r="E232" s="6">
        <v>648</v>
      </c>
    </row>
    <row r="233" spans="4:5" x14ac:dyDescent="0.2">
      <c r="D233" s="6" t="s">
        <v>20</v>
      </c>
      <c r="E233" s="6">
        <v>554</v>
      </c>
    </row>
    <row r="234" spans="4:5" x14ac:dyDescent="0.2">
      <c r="D234" s="6" t="s">
        <v>20</v>
      </c>
      <c r="E234" s="6">
        <v>326</v>
      </c>
    </row>
    <row r="235" spans="4:5" x14ac:dyDescent="0.2">
      <c r="D235" s="6" t="s">
        <v>20</v>
      </c>
      <c r="E235" s="6">
        <v>679</v>
      </c>
    </row>
    <row r="236" spans="4:5" x14ac:dyDescent="0.2">
      <c r="D236" s="6" t="s">
        <v>20</v>
      </c>
      <c r="E236" s="6">
        <v>676</v>
      </c>
    </row>
    <row r="237" spans="4:5" x14ac:dyDescent="0.2">
      <c r="D237" s="6" t="s">
        <v>20</v>
      </c>
      <c r="E237" s="6">
        <v>558</v>
      </c>
    </row>
    <row r="238" spans="4:5" x14ac:dyDescent="0.2">
      <c r="D238" s="6" t="s">
        <v>20</v>
      </c>
      <c r="E238" s="6">
        <v>594</v>
      </c>
    </row>
    <row r="239" spans="4:5" x14ac:dyDescent="0.2">
      <c r="D239" s="6" t="s">
        <v>20</v>
      </c>
      <c r="E239" s="6">
        <v>245</v>
      </c>
    </row>
    <row r="240" spans="4:5" x14ac:dyDescent="0.2">
      <c r="D240" s="6" t="s">
        <v>20</v>
      </c>
      <c r="E240" s="6">
        <v>1979</v>
      </c>
    </row>
    <row r="241" spans="4:5" x14ac:dyDescent="0.2">
      <c r="D241" s="6" t="s">
        <v>20</v>
      </c>
      <c r="E241" s="6">
        <v>513</v>
      </c>
    </row>
    <row r="242" spans="4:5" x14ac:dyDescent="0.2">
      <c r="D242" s="6" t="s">
        <v>20</v>
      </c>
      <c r="E242" s="6">
        <v>941</v>
      </c>
    </row>
    <row r="243" spans="4:5" x14ac:dyDescent="0.2">
      <c r="D243" s="6" t="s">
        <v>20</v>
      </c>
      <c r="E243" s="6">
        <v>1220</v>
      </c>
    </row>
    <row r="244" spans="4:5" x14ac:dyDescent="0.2">
      <c r="D244" s="6" t="s">
        <v>20</v>
      </c>
      <c r="E244" s="6">
        <v>2915</v>
      </c>
    </row>
    <row r="245" spans="4:5" x14ac:dyDescent="0.2">
      <c r="D245" s="6" t="s">
        <v>20</v>
      </c>
      <c r="E245" s="6">
        <v>940</v>
      </c>
    </row>
    <row r="246" spans="4:5" x14ac:dyDescent="0.2">
      <c r="D246" s="6" t="s">
        <v>20</v>
      </c>
      <c r="E246" s="6">
        <v>2307</v>
      </c>
    </row>
    <row r="247" spans="4:5" x14ac:dyDescent="0.2">
      <c r="D247" s="6" t="s">
        <v>20</v>
      </c>
      <c r="E247" s="6">
        <v>747</v>
      </c>
    </row>
    <row r="248" spans="4:5" x14ac:dyDescent="0.2">
      <c r="D248" s="6" t="s">
        <v>20</v>
      </c>
      <c r="E248" s="6">
        <v>1608</v>
      </c>
    </row>
    <row r="249" spans="4:5" x14ac:dyDescent="0.2">
      <c r="D249" s="6" t="s">
        <v>20</v>
      </c>
      <c r="E249" s="6">
        <v>672</v>
      </c>
    </row>
    <row r="250" spans="4:5" x14ac:dyDescent="0.2">
      <c r="D250" s="6" t="s">
        <v>20</v>
      </c>
      <c r="E250" s="6">
        <v>21</v>
      </c>
    </row>
    <row r="251" spans="4:5" x14ac:dyDescent="0.2">
      <c r="D251" s="6" t="s">
        <v>20</v>
      </c>
      <c r="E251" s="6">
        <v>1625</v>
      </c>
    </row>
    <row r="252" spans="4:5" x14ac:dyDescent="0.2">
      <c r="D252" s="6" t="s">
        <v>20</v>
      </c>
      <c r="E252" s="6">
        <v>1784</v>
      </c>
    </row>
    <row r="253" spans="4:5" x14ac:dyDescent="0.2">
      <c r="D253" s="6" t="s">
        <v>20</v>
      </c>
      <c r="E253" s="6">
        <v>1000</v>
      </c>
    </row>
    <row r="254" spans="4:5" x14ac:dyDescent="0.2">
      <c r="D254" s="6" t="s">
        <v>20</v>
      </c>
      <c r="E254" s="6">
        <v>752</v>
      </c>
    </row>
    <row r="255" spans="4:5" x14ac:dyDescent="0.2">
      <c r="D255" s="6" t="s">
        <v>20</v>
      </c>
      <c r="E255" s="6">
        <v>831</v>
      </c>
    </row>
    <row r="256" spans="4:5" x14ac:dyDescent="0.2">
      <c r="D256" s="6" t="s">
        <v>20</v>
      </c>
      <c r="E256" s="6">
        <v>424</v>
      </c>
    </row>
    <row r="257" spans="4:5" x14ac:dyDescent="0.2">
      <c r="D257" s="6" t="s">
        <v>20</v>
      </c>
      <c r="E257" s="6">
        <v>2201</v>
      </c>
    </row>
    <row r="258" spans="4:5" x14ac:dyDescent="0.2">
      <c r="D258" s="6" t="s">
        <v>20</v>
      </c>
      <c r="E258" s="6">
        <v>3182</v>
      </c>
    </row>
    <row r="259" spans="4:5" x14ac:dyDescent="0.2">
      <c r="D259" s="6" t="s">
        <v>20</v>
      </c>
      <c r="E259" s="6">
        <v>418</v>
      </c>
    </row>
    <row r="260" spans="4:5" x14ac:dyDescent="0.2">
      <c r="D260" s="6" t="s">
        <v>20</v>
      </c>
      <c r="E260" s="6">
        <v>1257</v>
      </c>
    </row>
    <row r="261" spans="4:5" x14ac:dyDescent="0.2">
      <c r="D261" s="6" t="s">
        <v>20</v>
      </c>
      <c r="E261" s="6">
        <v>782</v>
      </c>
    </row>
    <row r="262" spans="4:5" x14ac:dyDescent="0.2">
      <c r="D262" s="6" t="s">
        <v>20</v>
      </c>
      <c r="E262" s="6">
        <v>1121</v>
      </c>
    </row>
    <row r="263" spans="4:5" x14ac:dyDescent="0.2">
      <c r="D263" s="6" t="s">
        <v>20</v>
      </c>
      <c r="E263" s="6">
        <v>656</v>
      </c>
    </row>
    <row r="264" spans="4:5" x14ac:dyDescent="0.2">
      <c r="D264" s="6" t="s">
        <v>20</v>
      </c>
      <c r="E264" s="6">
        <v>803</v>
      </c>
    </row>
    <row r="265" spans="4:5" x14ac:dyDescent="0.2">
      <c r="D265" s="6" t="s">
        <v>20</v>
      </c>
      <c r="E265" s="6">
        <v>504</v>
      </c>
    </row>
    <row r="266" spans="4:5" x14ac:dyDescent="0.2">
      <c r="D266" s="6" t="s">
        <v>20</v>
      </c>
      <c r="E266" s="6">
        <v>257</v>
      </c>
    </row>
    <row r="267" spans="4:5" x14ac:dyDescent="0.2">
      <c r="D267" s="6" t="s">
        <v>20</v>
      </c>
      <c r="E267" s="6">
        <v>750</v>
      </c>
    </row>
    <row r="268" spans="4:5" x14ac:dyDescent="0.2">
      <c r="D268" s="6" t="s">
        <v>20</v>
      </c>
      <c r="E268" s="6">
        <v>252</v>
      </c>
    </row>
    <row r="269" spans="4:5" x14ac:dyDescent="0.2">
      <c r="D269" s="6" t="s">
        <v>20</v>
      </c>
      <c r="E269" s="6">
        <v>792</v>
      </c>
    </row>
    <row r="270" spans="4:5" x14ac:dyDescent="0.2">
      <c r="D270" s="6" t="s">
        <v>20</v>
      </c>
      <c r="E270" s="6">
        <v>2179</v>
      </c>
    </row>
    <row r="271" spans="4:5" x14ac:dyDescent="0.2">
      <c r="D271" s="6" t="s">
        <v>20</v>
      </c>
      <c r="E271" s="6">
        <v>1335</v>
      </c>
    </row>
    <row r="272" spans="4:5" x14ac:dyDescent="0.2">
      <c r="D272" s="6" t="s">
        <v>20</v>
      </c>
      <c r="E272" s="6">
        <v>22</v>
      </c>
    </row>
    <row r="273" spans="4:5" x14ac:dyDescent="0.2">
      <c r="D273" s="6" t="s">
        <v>20</v>
      </c>
      <c r="E273" s="6">
        <v>602</v>
      </c>
    </row>
    <row r="274" spans="4:5" x14ac:dyDescent="0.2">
      <c r="D274" s="6" t="s">
        <v>20</v>
      </c>
      <c r="E274" s="6">
        <v>1684</v>
      </c>
    </row>
    <row r="275" spans="4:5" x14ac:dyDescent="0.2">
      <c r="D275" s="6" t="s">
        <v>20</v>
      </c>
      <c r="E275" s="6">
        <v>846</v>
      </c>
    </row>
    <row r="276" spans="4:5" x14ac:dyDescent="0.2">
      <c r="D276" s="6" t="s">
        <v>20</v>
      </c>
      <c r="E276" s="6">
        <v>3410</v>
      </c>
    </row>
    <row r="277" spans="4:5" x14ac:dyDescent="0.2">
      <c r="D277" s="6" t="s">
        <v>20</v>
      </c>
      <c r="E277" s="6">
        <v>955</v>
      </c>
    </row>
    <row r="278" spans="4:5" x14ac:dyDescent="0.2">
      <c r="D278" s="6" t="s">
        <v>20</v>
      </c>
      <c r="E278" s="6">
        <v>934</v>
      </c>
    </row>
    <row r="279" spans="4:5" x14ac:dyDescent="0.2">
      <c r="D279" s="6" t="s">
        <v>20</v>
      </c>
      <c r="E279" s="6">
        <v>1439</v>
      </c>
    </row>
    <row r="280" spans="4:5" x14ac:dyDescent="0.2">
      <c r="D280" s="6" t="s">
        <v>20</v>
      </c>
      <c r="E280" s="6">
        <v>1068</v>
      </c>
    </row>
    <row r="281" spans="4:5" x14ac:dyDescent="0.2">
      <c r="D281" s="6" t="s">
        <v>20</v>
      </c>
      <c r="E281" s="6">
        <v>714</v>
      </c>
    </row>
    <row r="282" spans="4:5" x14ac:dyDescent="0.2">
      <c r="D282" s="6" t="s">
        <v>20</v>
      </c>
      <c r="E282" s="6">
        <v>3387</v>
      </c>
    </row>
    <row r="283" spans="4:5" x14ac:dyDescent="0.2">
      <c r="D283" s="6" t="s">
        <v>20</v>
      </c>
      <c r="E283" s="6">
        <v>1467</v>
      </c>
    </row>
    <row r="284" spans="4:5" x14ac:dyDescent="0.2">
      <c r="D284" s="6" t="s">
        <v>20</v>
      </c>
      <c r="E284" s="6">
        <v>1194</v>
      </c>
    </row>
    <row r="285" spans="4:5" x14ac:dyDescent="0.2">
      <c r="D285" s="6" t="s">
        <v>20</v>
      </c>
      <c r="E285" s="6">
        <v>926</v>
      </c>
    </row>
    <row r="286" spans="4:5" x14ac:dyDescent="0.2">
      <c r="D286" s="6" t="s">
        <v>20</v>
      </c>
      <c r="E286" s="6">
        <v>82</v>
      </c>
    </row>
    <row r="287" spans="4:5" x14ac:dyDescent="0.2">
      <c r="D287" s="6" t="s">
        <v>20</v>
      </c>
      <c r="E287" s="6">
        <v>2108</v>
      </c>
    </row>
    <row r="288" spans="4:5" x14ac:dyDescent="0.2">
      <c r="D288" s="6" t="s">
        <v>20</v>
      </c>
      <c r="E288" s="6">
        <v>842</v>
      </c>
    </row>
    <row r="289" spans="4:5" x14ac:dyDescent="0.2">
      <c r="D289" s="6" t="s">
        <v>20</v>
      </c>
      <c r="E289" s="6">
        <v>296</v>
      </c>
    </row>
    <row r="290" spans="4:5" x14ac:dyDescent="0.2">
      <c r="D290" s="6" t="s">
        <v>20</v>
      </c>
      <c r="E290" s="6">
        <v>130</v>
      </c>
    </row>
    <row r="291" spans="4:5" x14ac:dyDescent="0.2">
      <c r="D291" s="6" t="s">
        <v>20</v>
      </c>
      <c r="E291" s="6">
        <v>2955</v>
      </c>
    </row>
    <row r="292" spans="4:5" x14ac:dyDescent="0.2">
      <c r="D292" s="6" t="s">
        <v>20</v>
      </c>
      <c r="E292" s="6">
        <v>162</v>
      </c>
    </row>
    <row r="293" spans="4:5" x14ac:dyDescent="0.2">
      <c r="D293" s="6" t="s">
        <v>20</v>
      </c>
      <c r="E293" s="6">
        <v>362</v>
      </c>
    </row>
    <row r="294" spans="4:5" x14ac:dyDescent="0.2">
      <c r="D294" s="6" t="s">
        <v>20</v>
      </c>
      <c r="E294" s="6">
        <v>1825</v>
      </c>
    </row>
    <row r="295" spans="4:5" x14ac:dyDescent="0.2">
      <c r="D295" s="6" t="s">
        <v>20</v>
      </c>
      <c r="E295" s="6">
        <v>1296</v>
      </c>
    </row>
    <row r="296" spans="4:5" x14ac:dyDescent="0.2">
      <c r="D296" s="6" t="s">
        <v>20</v>
      </c>
      <c r="E296" s="6">
        <v>1796</v>
      </c>
    </row>
    <row r="297" spans="4:5" x14ac:dyDescent="0.2">
      <c r="D297" s="6" t="s">
        <v>20</v>
      </c>
      <c r="E297" s="6">
        <v>181</v>
      </c>
    </row>
    <row r="298" spans="4:5" x14ac:dyDescent="0.2">
      <c r="D298" s="6" t="s">
        <v>20</v>
      </c>
      <c r="E298" s="6">
        <v>575</v>
      </c>
    </row>
    <row r="299" spans="4:5" x14ac:dyDescent="0.2">
      <c r="D299" s="6" t="s">
        <v>20</v>
      </c>
      <c r="E299" s="6">
        <v>679</v>
      </c>
    </row>
    <row r="300" spans="4:5" x14ac:dyDescent="0.2">
      <c r="D300" s="6" t="s">
        <v>20</v>
      </c>
      <c r="E300" s="6">
        <v>143</v>
      </c>
    </row>
    <row r="301" spans="4:5" x14ac:dyDescent="0.2">
      <c r="D301" s="6" t="s">
        <v>20</v>
      </c>
      <c r="E301" s="6">
        <v>253</v>
      </c>
    </row>
    <row r="302" spans="4:5" x14ac:dyDescent="0.2">
      <c r="D302" s="6" t="s">
        <v>20</v>
      </c>
      <c r="E302" s="6">
        <v>157</v>
      </c>
    </row>
    <row r="303" spans="4:5" x14ac:dyDescent="0.2">
      <c r="D303" s="6" t="s">
        <v>20</v>
      </c>
      <c r="E303" s="6">
        <v>331</v>
      </c>
    </row>
    <row r="304" spans="4:5" x14ac:dyDescent="0.2">
      <c r="D304" s="6" t="s">
        <v>20</v>
      </c>
      <c r="E304" s="6">
        <v>1368</v>
      </c>
    </row>
    <row r="305" spans="4:5" x14ac:dyDescent="0.2">
      <c r="D305" s="6" t="s">
        <v>20</v>
      </c>
      <c r="E305" s="6">
        <v>1467</v>
      </c>
    </row>
    <row r="306" spans="4:5" x14ac:dyDescent="0.2">
      <c r="D306" s="6" t="s">
        <v>20</v>
      </c>
      <c r="E306" s="6">
        <v>107</v>
      </c>
    </row>
    <row r="307" spans="4:5" x14ac:dyDescent="0.2">
      <c r="D307" s="6" t="s">
        <v>20</v>
      </c>
      <c r="E307" s="6">
        <v>38</v>
      </c>
    </row>
    <row r="308" spans="4:5" x14ac:dyDescent="0.2">
      <c r="D308" s="6" t="s">
        <v>20</v>
      </c>
      <c r="E308" s="6">
        <v>526</v>
      </c>
    </row>
    <row r="309" spans="4:5" x14ac:dyDescent="0.2">
      <c r="D309" s="6" t="s">
        <v>20</v>
      </c>
      <c r="E309" s="6">
        <v>1229</v>
      </c>
    </row>
    <row r="310" spans="4:5" x14ac:dyDescent="0.2">
      <c r="D310" s="6" t="s">
        <v>20</v>
      </c>
      <c r="E310" s="6">
        <v>1999</v>
      </c>
    </row>
    <row r="311" spans="4:5" x14ac:dyDescent="0.2">
      <c r="D311" s="6" t="s">
        <v>20</v>
      </c>
      <c r="E311" s="6">
        <v>2072</v>
      </c>
    </row>
    <row r="312" spans="4:5" x14ac:dyDescent="0.2">
      <c r="D312" s="6" t="s">
        <v>20</v>
      </c>
      <c r="E312" s="6">
        <v>889</v>
      </c>
    </row>
    <row r="313" spans="4:5" x14ac:dyDescent="0.2">
      <c r="D313" s="6" t="s">
        <v>20</v>
      </c>
      <c r="E313" s="6">
        <v>2062</v>
      </c>
    </row>
    <row r="314" spans="4:5" x14ac:dyDescent="0.2">
      <c r="D314" s="6" t="s">
        <v>20</v>
      </c>
      <c r="E314" s="6">
        <v>3304</v>
      </c>
    </row>
    <row r="315" spans="4:5" x14ac:dyDescent="0.2">
      <c r="D315" s="6" t="s">
        <v>20</v>
      </c>
      <c r="E315" s="6">
        <v>441</v>
      </c>
    </row>
    <row r="316" spans="4:5" x14ac:dyDescent="0.2">
      <c r="D316" s="6" t="s">
        <v>20</v>
      </c>
      <c r="E316" s="6">
        <v>1274</v>
      </c>
    </row>
    <row r="317" spans="4:5" x14ac:dyDescent="0.2">
      <c r="D317" s="6" t="s">
        <v>20</v>
      </c>
      <c r="E317" s="6">
        <v>1258</v>
      </c>
    </row>
    <row r="318" spans="4:5" x14ac:dyDescent="0.2">
      <c r="D318" s="6" t="s">
        <v>20</v>
      </c>
      <c r="E318" s="6">
        <v>908</v>
      </c>
    </row>
    <row r="319" spans="4:5" x14ac:dyDescent="0.2">
      <c r="D319" s="6" t="s">
        <v>20</v>
      </c>
      <c r="E319" s="6">
        <v>1790</v>
      </c>
    </row>
    <row r="320" spans="4:5" x14ac:dyDescent="0.2">
      <c r="D320" s="6" t="s">
        <v>20</v>
      </c>
      <c r="E320" s="6">
        <v>2928</v>
      </c>
    </row>
    <row r="321" spans="4:5" x14ac:dyDescent="0.2">
      <c r="D321" s="6" t="s">
        <v>20</v>
      </c>
      <c r="E321" s="6">
        <v>2025</v>
      </c>
    </row>
    <row r="322" spans="4:5" x14ac:dyDescent="0.2">
      <c r="D322" s="6" t="s">
        <v>20</v>
      </c>
      <c r="E322" s="6">
        <v>2468</v>
      </c>
    </row>
    <row r="323" spans="4:5" x14ac:dyDescent="0.2">
      <c r="D323" s="6" t="s">
        <v>20</v>
      </c>
      <c r="E323" s="6">
        <v>1028</v>
      </c>
    </row>
    <row r="324" spans="4:5" x14ac:dyDescent="0.2">
      <c r="D324" s="6" t="s">
        <v>20</v>
      </c>
      <c r="E324" s="6">
        <v>4405</v>
      </c>
    </row>
    <row r="325" spans="4:5" x14ac:dyDescent="0.2">
      <c r="D325" s="6" t="s">
        <v>20</v>
      </c>
      <c r="E325" s="6">
        <v>1886</v>
      </c>
    </row>
    <row r="326" spans="4:5" x14ac:dyDescent="0.2">
      <c r="D326" s="6" t="s">
        <v>20</v>
      </c>
      <c r="E326" s="6">
        <v>1059</v>
      </c>
    </row>
    <row r="327" spans="4:5" x14ac:dyDescent="0.2">
      <c r="D327" s="6" t="s">
        <v>20</v>
      </c>
      <c r="E327" s="6">
        <v>1691</v>
      </c>
    </row>
    <row r="328" spans="4:5" x14ac:dyDescent="0.2">
      <c r="D328" s="6" t="s">
        <v>20</v>
      </c>
      <c r="E328" s="6">
        <v>662</v>
      </c>
    </row>
    <row r="329" spans="4:5" x14ac:dyDescent="0.2">
      <c r="D329" s="6" t="s">
        <v>20</v>
      </c>
      <c r="E329" s="6">
        <v>395</v>
      </c>
    </row>
    <row r="330" spans="4:5" x14ac:dyDescent="0.2">
      <c r="D330" s="6" t="s">
        <v>20</v>
      </c>
      <c r="E330" s="6">
        <v>355</v>
      </c>
    </row>
    <row r="331" spans="4:5" x14ac:dyDescent="0.2">
      <c r="D331" s="6" t="s">
        <v>20</v>
      </c>
      <c r="E331" s="6">
        <v>1221</v>
      </c>
    </row>
    <row r="332" spans="4:5" x14ac:dyDescent="0.2">
      <c r="D332" s="6" t="s">
        <v>20</v>
      </c>
      <c r="E332" s="6">
        <v>2779</v>
      </c>
    </row>
    <row r="333" spans="4:5" x14ac:dyDescent="0.2">
      <c r="D333" s="6" t="s">
        <v>20</v>
      </c>
      <c r="E333" s="6">
        <v>774</v>
      </c>
    </row>
    <row r="334" spans="4:5" x14ac:dyDescent="0.2">
      <c r="D334" s="6" t="s">
        <v>20</v>
      </c>
      <c r="E334" s="6">
        <v>1748</v>
      </c>
    </row>
    <row r="335" spans="4:5" x14ac:dyDescent="0.2">
      <c r="D335" s="6" t="s">
        <v>20</v>
      </c>
      <c r="E335" s="6">
        <v>923</v>
      </c>
    </row>
    <row r="336" spans="4:5" x14ac:dyDescent="0.2">
      <c r="D336" s="6" t="s">
        <v>20</v>
      </c>
      <c r="E336" s="6">
        <v>1130</v>
      </c>
    </row>
    <row r="337" spans="4:5" x14ac:dyDescent="0.2">
      <c r="D337" s="6" t="s">
        <v>20</v>
      </c>
      <c r="E337" s="6">
        <v>1181</v>
      </c>
    </row>
    <row r="338" spans="4:5" x14ac:dyDescent="0.2">
      <c r="D338" s="6" t="s">
        <v>20</v>
      </c>
      <c r="E338" s="6">
        <v>54</v>
      </c>
    </row>
    <row r="339" spans="4:5" x14ac:dyDescent="0.2">
      <c r="D339" s="6" t="s">
        <v>20</v>
      </c>
      <c r="E339" s="6">
        <v>1657</v>
      </c>
    </row>
    <row r="340" spans="4:5" x14ac:dyDescent="0.2">
      <c r="D340" s="6" t="s">
        <v>20</v>
      </c>
      <c r="E340" s="6">
        <v>2690</v>
      </c>
    </row>
    <row r="341" spans="4:5" x14ac:dyDescent="0.2">
      <c r="D341" s="6" t="s">
        <v>20</v>
      </c>
      <c r="E341" s="6">
        <v>830</v>
      </c>
    </row>
    <row r="342" spans="4:5" x14ac:dyDescent="0.2">
      <c r="D342" s="6" t="s">
        <v>20</v>
      </c>
      <c r="E342" s="6">
        <v>67</v>
      </c>
    </row>
    <row r="343" spans="4:5" x14ac:dyDescent="0.2">
      <c r="D343" s="6" t="s">
        <v>20</v>
      </c>
      <c r="E343" s="6">
        <v>5497</v>
      </c>
    </row>
    <row r="344" spans="4:5" x14ac:dyDescent="0.2">
      <c r="D344" s="6" t="s">
        <v>20</v>
      </c>
      <c r="E344" s="6">
        <v>535</v>
      </c>
    </row>
    <row r="345" spans="4:5" x14ac:dyDescent="0.2">
      <c r="D345" s="6" t="s">
        <v>20</v>
      </c>
      <c r="E345" s="6">
        <v>64</v>
      </c>
    </row>
    <row r="346" spans="4:5" x14ac:dyDescent="0.2">
      <c r="D346" s="6" t="s">
        <v>20</v>
      </c>
      <c r="E346" s="6">
        <v>2176</v>
      </c>
    </row>
    <row r="347" spans="4:5" x14ac:dyDescent="0.2">
      <c r="D347" s="6" t="s">
        <v>20</v>
      </c>
      <c r="E347" s="6">
        <v>6080</v>
      </c>
    </row>
    <row r="348" spans="4:5" x14ac:dyDescent="0.2">
      <c r="D348" s="6" t="s">
        <v>20</v>
      </c>
      <c r="E348" s="6">
        <v>5681</v>
      </c>
    </row>
    <row r="349" spans="4:5" x14ac:dyDescent="0.2">
      <c r="D349" s="6" t="s">
        <v>20</v>
      </c>
      <c r="E349" s="6">
        <v>1120</v>
      </c>
    </row>
    <row r="350" spans="4:5" x14ac:dyDescent="0.2">
      <c r="D350" s="6" t="s">
        <v>20</v>
      </c>
      <c r="E350" s="6">
        <v>4697</v>
      </c>
    </row>
    <row r="351" spans="4:5" x14ac:dyDescent="0.2">
      <c r="D351" s="6" t="s">
        <v>20</v>
      </c>
      <c r="E351" s="6">
        <v>1910</v>
      </c>
    </row>
    <row r="352" spans="4:5" x14ac:dyDescent="0.2">
      <c r="D352" s="6" t="s">
        <v>20</v>
      </c>
      <c r="E352" s="6">
        <v>1596</v>
      </c>
    </row>
    <row r="353" spans="4:5" x14ac:dyDescent="0.2">
      <c r="D353" s="6" t="s">
        <v>20</v>
      </c>
      <c r="E353" s="6">
        <v>579</v>
      </c>
    </row>
    <row r="354" spans="4:5" x14ac:dyDescent="0.2">
      <c r="D354" s="6" t="s">
        <v>20</v>
      </c>
      <c r="E354" s="6">
        <v>742</v>
      </c>
    </row>
    <row r="355" spans="4:5" x14ac:dyDescent="0.2">
      <c r="D355" s="6" t="s">
        <v>20</v>
      </c>
      <c r="E355" s="6">
        <v>3015</v>
      </c>
    </row>
    <row r="356" spans="4:5" x14ac:dyDescent="0.2">
      <c r="D356" s="6" t="s">
        <v>20</v>
      </c>
      <c r="E356" s="6">
        <v>648</v>
      </c>
    </row>
    <row r="357" spans="4:5" x14ac:dyDescent="0.2">
      <c r="D357" s="6" t="s">
        <v>20</v>
      </c>
      <c r="E357" s="6">
        <v>1538</v>
      </c>
    </row>
    <row r="358" spans="4:5" x14ac:dyDescent="0.2">
      <c r="D358" s="6" t="s">
        <v>20</v>
      </c>
      <c r="E358" s="6">
        <v>3868</v>
      </c>
    </row>
    <row r="359" spans="4:5" x14ac:dyDescent="0.2">
      <c r="D359" s="6" t="s">
        <v>20</v>
      </c>
      <c r="E359" s="6">
        <v>830</v>
      </c>
    </row>
    <row r="360" spans="4:5" x14ac:dyDescent="0.2">
      <c r="D360" s="6" t="s">
        <v>20</v>
      </c>
      <c r="E360" s="6">
        <v>2604</v>
      </c>
    </row>
    <row r="361" spans="4:5" x14ac:dyDescent="0.2">
      <c r="D361" s="6" t="s">
        <v>20</v>
      </c>
      <c r="E361" s="6">
        <v>4428</v>
      </c>
    </row>
    <row r="362" spans="4:5" x14ac:dyDescent="0.2">
      <c r="D362" s="6" t="s">
        <v>20</v>
      </c>
      <c r="E362" s="6">
        <v>1482</v>
      </c>
    </row>
    <row r="363" spans="4:5" x14ac:dyDescent="0.2">
      <c r="D363" s="6" t="s">
        <v>20</v>
      </c>
      <c r="E363" s="6">
        <v>1198</v>
      </c>
    </row>
    <row r="364" spans="4:5" x14ac:dyDescent="0.2">
      <c r="D364" s="6" t="s">
        <v>20</v>
      </c>
      <c r="E364" s="6">
        <v>3483</v>
      </c>
    </row>
    <row r="365" spans="4:5" x14ac:dyDescent="0.2">
      <c r="D365" s="6" t="s">
        <v>20</v>
      </c>
      <c r="E365" s="6">
        <v>2253</v>
      </c>
    </row>
  </sheetData>
  <autoFilter ref="D1:E365" xr:uid="{AE7C85CC-BFBA-2149-8FBB-9B56D2129F58}"/>
  <mergeCells count="2">
    <mergeCell ref="I3:J3"/>
    <mergeCell ref="I14:J14"/>
  </mergeCells>
  <conditionalFormatting sqref="A1:A1048576">
    <cfRule type="containsText" dxfId="11" priority="6" operator="containsText" text="Successful">
      <formula>NOT(ISERROR(SEARCH("Successful",A1)))</formula>
    </cfRule>
    <cfRule type="containsText" dxfId="10" priority="7" operator="containsText" text="successful">
      <formula>NOT(ISERROR(SEARCH("successful",A1)))</formula>
    </cfRule>
    <cfRule type="containsText" dxfId="9" priority="13" operator="containsText" text="currently live">
      <formula>NOT(ISERROR(SEARCH("currently live",A1)))</formula>
    </cfRule>
    <cfRule type="containsText" dxfId="8" priority="14" operator="containsText" text="live">
      <formula>NOT(ISERROR(SEARCH("live",A1)))</formula>
    </cfRule>
    <cfRule type="containsText" dxfId="7" priority="15" operator="containsText" text="canceled">
      <formula>NOT(ISERROR(SEARCH("canceled",A1)))</formula>
    </cfRule>
    <cfRule type="containsText" dxfId="6" priority="16" operator="containsText" text="successful">
      <formula>NOT(ISERROR(SEARCH("successful",A1)))</formula>
    </cfRule>
    <cfRule type="containsText" dxfId="5" priority="17" operator="containsText" text="failed">
      <formula>NOT(ISERROR(SEARCH("failed",A1)))</formula>
    </cfRule>
  </conditionalFormatting>
  <conditionalFormatting sqref="D1:D1048576">
    <cfRule type="containsText" dxfId="4" priority="1" operator="containsText" text="currently live">
      <formula>NOT(ISERROR(SEARCH("currently live",D1)))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canceled">
      <formula>NOT(ISERROR(SEARCH("canceled",D1)))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JaJuan Graham</dc:creator>
  <cp:lastModifiedBy>JaJuan Graham</cp:lastModifiedBy>
  <dcterms:created xsi:type="dcterms:W3CDTF">2024-12-08T06:00:59Z</dcterms:created>
  <dcterms:modified xsi:type="dcterms:W3CDTF">2024-12-09T07:53:39Z</dcterms:modified>
</cp:coreProperties>
</file>