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PP_Revised\"/>
    </mc:Choice>
  </mc:AlternateContent>
  <bookViews>
    <workbookView xWindow="-108" yWindow="-108" windowWidth="19428" windowHeight="10428" activeTab="2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" sheetId="36" r:id="rId36"/>
    <sheet name="Economic_Factor_Input" sheetId="37" r:id="rId37"/>
    <sheet name="FIRR_EIRR_Input" sheetId="38" r:id="rId38"/>
    <sheet name="distribution_of_cost" sheetId="39" r:id="rId39"/>
  </sheets>
  <definedNames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Package_wise_cost!$A$1:$T$58</definedName>
    <definedName name="_xlnm.Print_Area" localSheetId="20">Package_wise_quantity!$A$1:$U$58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I77" i="35" l="1"/>
  <c r="H77" i="35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13" i="33" s="1"/>
  <c r="D2" i="33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F52" i="17"/>
  <c r="F54" i="17" s="1"/>
  <c r="B52" i="17"/>
  <c r="B54" i="17" s="1"/>
  <c r="F51" i="17"/>
  <c r="E51" i="17"/>
  <c r="E52" i="17" s="1"/>
  <c r="E54" i="17" s="1"/>
  <c r="D51" i="17"/>
  <c r="D52" i="17" s="1"/>
  <c r="D54" i="17" s="1"/>
  <c r="C51" i="17"/>
  <c r="C52" i="17" s="1"/>
  <c r="C54" i="17" s="1"/>
  <c r="B51" i="17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N15" i="14"/>
  <c r="M15" i="14"/>
  <c r="I15" i="14"/>
  <c r="H15" i="14"/>
  <c r="L15" i="14" s="1"/>
  <c r="G15" i="14"/>
  <c r="K15" i="14" s="1"/>
  <c r="E15" i="14"/>
  <c r="D15" i="14"/>
  <c r="D16" i="14" s="1"/>
  <c r="C15" i="14"/>
  <c r="C16" i="14" s="1"/>
  <c r="U14" i="14"/>
  <c r="T14" i="14"/>
  <c r="N14" i="14"/>
  <c r="L14" i="14"/>
  <c r="K14" i="14"/>
  <c r="I14" i="14"/>
  <c r="M14" i="14" s="1"/>
  <c r="H14" i="14"/>
  <c r="G14" i="14"/>
  <c r="E14" i="14"/>
  <c r="N13" i="14"/>
  <c r="L13" i="14"/>
  <c r="K13" i="14"/>
  <c r="I13" i="14"/>
  <c r="M13" i="14" s="1"/>
  <c r="H13" i="14"/>
  <c r="G13" i="14"/>
  <c r="E13" i="14"/>
  <c r="V12" i="14"/>
  <c r="N12" i="14"/>
  <c r="L12" i="14"/>
  <c r="K12" i="14"/>
  <c r="I12" i="14"/>
  <c r="M12" i="14" s="1"/>
  <c r="E12" i="14"/>
  <c r="V11" i="14"/>
  <c r="N11" i="14"/>
  <c r="K11" i="14"/>
  <c r="I11" i="14"/>
  <c r="M11" i="14" s="1"/>
  <c r="H11" i="14"/>
  <c r="L11" i="14" s="1"/>
  <c r="G11" i="14"/>
  <c r="E11" i="14"/>
  <c r="V10" i="14"/>
  <c r="N10" i="14"/>
  <c r="L10" i="14"/>
  <c r="K10" i="14"/>
  <c r="I10" i="14"/>
  <c r="M10" i="14" s="1"/>
  <c r="H10" i="14"/>
  <c r="G10" i="14"/>
  <c r="E10" i="14"/>
  <c r="V9" i="14"/>
  <c r="N9" i="14"/>
  <c r="M9" i="14"/>
  <c r="L9" i="14"/>
  <c r="I9" i="14"/>
  <c r="H9" i="14"/>
  <c r="G9" i="14"/>
  <c r="K9" i="14" s="1"/>
  <c r="E9" i="14"/>
  <c r="V8" i="14"/>
  <c r="N8" i="14"/>
  <c r="M8" i="14"/>
  <c r="I8" i="14"/>
  <c r="H8" i="14"/>
  <c r="L8" i="14" s="1"/>
  <c r="G8" i="14"/>
  <c r="K8" i="14" s="1"/>
  <c r="E8" i="14"/>
  <c r="V7" i="14"/>
  <c r="N7" i="14"/>
  <c r="K7" i="14"/>
  <c r="I7" i="14"/>
  <c r="M7" i="14" s="1"/>
  <c r="H7" i="14"/>
  <c r="L7" i="14" s="1"/>
  <c r="G7" i="14"/>
  <c r="E7" i="14"/>
  <c r="V6" i="14"/>
  <c r="N6" i="14"/>
  <c r="L6" i="14"/>
  <c r="K6" i="14"/>
  <c r="I6" i="14"/>
  <c r="M6" i="14" s="1"/>
  <c r="H6" i="14"/>
  <c r="G6" i="14"/>
  <c r="E6" i="14"/>
  <c r="E16" i="14" s="1"/>
  <c r="V5" i="14"/>
  <c r="N5" i="14"/>
  <c r="M5" i="14"/>
  <c r="L5" i="14"/>
  <c r="I5" i="14"/>
  <c r="H5" i="14"/>
  <c r="G5" i="14"/>
  <c r="K5" i="14" s="1"/>
  <c r="E5" i="14"/>
  <c r="V4" i="14"/>
  <c r="N4" i="14"/>
  <c r="M4" i="14"/>
  <c r="I4" i="14"/>
  <c r="H4" i="14"/>
  <c r="L4" i="14" s="1"/>
  <c r="G4" i="14"/>
  <c r="K4" i="14" s="1"/>
  <c r="E4" i="14"/>
  <c r="V3" i="14"/>
  <c r="N3" i="14"/>
  <c r="N16" i="14" s="1"/>
  <c r="K3" i="14"/>
  <c r="I3" i="14"/>
  <c r="M3" i="14" s="1"/>
  <c r="H3" i="14"/>
  <c r="L3" i="14" s="1"/>
  <c r="G3" i="14"/>
  <c r="G16" i="14" s="1"/>
  <c r="E3" i="14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P49" i="11" s="1"/>
  <c r="B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P48" i="11" s="1"/>
  <c r="N47" i="11"/>
  <c r="M47" i="11"/>
  <c r="L47" i="11"/>
  <c r="K47" i="11"/>
  <c r="J47" i="11"/>
  <c r="I47" i="11"/>
  <c r="H47" i="11"/>
  <c r="G47" i="11"/>
  <c r="F47" i="11"/>
  <c r="E47" i="11"/>
  <c r="D47" i="11"/>
  <c r="C47" i="11"/>
  <c r="P47" i="11" s="1"/>
  <c r="B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P46" i="11" s="1"/>
  <c r="N45" i="11"/>
  <c r="M45" i="11"/>
  <c r="L45" i="11"/>
  <c r="K45" i="11"/>
  <c r="J45" i="11"/>
  <c r="I45" i="11"/>
  <c r="H45" i="11"/>
  <c r="G45" i="11"/>
  <c r="F45" i="11"/>
  <c r="E45" i="11"/>
  <c r="D45" i="11"/>
  <c r="C45" i="11"/>
  <c r="P45" i="11" s="1"/>
  <c r="B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P43" i="11" s="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P42" i="11" s="1"/>
  <c r="N41" i="11"/>
  <c r="M41" i="11"/>
  <c r="L41" i="11"/>
  <c r="K41" i="11"/>
  <c r="J41" i="11"/>
  <c r="I41" i="11"/>
  <c r="H41" i="11"/>
  <c r="G41" i="11"/>
  <c r="F41" i="11"/>
  <c r="E41" i="11"/>
  <c r="D41" i="11"/>
  <c r="C41" i="11"/>
  <c r="P41" i="11" s="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P40" i="11" s="1"/>
  <c r="N39" i="11"/>
  <c r="M39" i="11"/>
  <c r="L39" i="11"/>
  <c r="K39" i="11"/>
  <c r="J39" i="11"/>
  <c r="I39" i="11"/>
  <c r="H39" i="11"/>
  <c r="G39" i="11"/>
  <c r="F39" i="11"/>
  <c r="E39" i="11"/>
  <c r="D39" i="11"/>
  <c r="C39" i="11"/>
  <c r="P39" i="11" s="1"/>
  <c r="B39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P37" i="11" s="1"/>
  <c r="B37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6" i="11" s="1"/>
  <c r="N35" i="11"/>
  <c r="M35" i="11"/>
  <c r="L35" i="11"/>
  <c r="K35" i="11"/>
  <c r="J35" i="11"/>
  <c r="I35" i="11"/>
  <c r="H35" i="11"/>
  <c r="G35" i="11"/>
  <c r="F35" i="11"/>
  <c r="E35" i="11"/>
  <c r="D35" i="11"/>
  <c r="C35" i="11"/>
  <c r="P35" i="11" s="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P34" i="11" s="1"/>
  <c r="N33" i="11"/>
  <c r="M33" i="11"/>
  <c r="L33" i="11"/>
  <c r="K33" i="11"/>
  <c r="J33" i="11"/>
  <c r="I33" i="11"/>
  <c r="H33" i="11"/>
  <c r="G33" i="11"/>
  <c r="F33" i="11"/>
  <c r="E33" i="11"/>
  <c r="D33" i="11"/>
  <c r="C33" i="11"/>
  <c r="P33" i="11" s="1"/>
  <c r="B33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P31" i="11" s="1"/>
  <c r="B31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30" i="11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P29" i="11" s="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P28" i="11" s="1"/>
  <c r="N27" i="11"/>
  <c r="M27" i="11"/>
  <c r="L27" i="11"/>
  <c r="K27" i="11"/>
  <c r="J27" i="11"/>
  <c r="I27" i="11"/>
  <c r="H27" i="11"/>
  <c r="G27" i="11"/>
  <c r="F27" i="11"/>
  <c r="E27" i="11"/>
  <c r="D27" i="11"/>
  <c r="C27" i="11"/>
  <c r="P27" i="11" s="1"/>
  <c r="B27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P25" i="11" s="1"/>
  <c r="B25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P24" i="11" s="1"/>
  <c r="N23" i="11"/>
  <c r="M23" i="11"/>
  <c r="L23" i="11"/>
  <c r="K23" i="11"/>
  <c r="J23" i="11"/>
  <c r="I23" i="11"/>
  <c r="H23" i="11"/>
  <c r="G23" i="11"/>
  <c r="F23" i="11"/>
  <c r="E23" i="11"/>
  <c r="D23" i="11"/>
  <c r="C23" i="11"/>
  <c r="P23" i="11" s="1"/>
  <c r="B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P22" i="11" s="1"/>
  <c r="N21" i="11"/>
  <c r="M21" i="11"/>
  <c r="L21" i="11"/>
  <c r="K21" i="11"/>
  <c r="J21" i="11"/>
  <c r="I21" i="11"/>
  <c r="H21" i="11"/>
  <c r="G21" i="11"/>
  <c r="F21" i="11"/>
  <c r="E21" i="11"/>
  <c r="D21" i="11"/>
  <c r="C21" i="11"/>
  <c r="P21" i="11" s="1"/>
  <c r="B21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P19" i="11" s="1"/>
  <c r="B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8" i="11" s="1"/>
  <c r="N17" i="11"/>
  <c r="M17" i="11"/>
  <c r="L17" i="11"/>
  <c r="K17" i="11"/>
  <c r="J17" i="11"/>
  <c r="I17" i="11"/>
  <c r="H17" i="11"/>
  <c r="G17" i="11"/>
  <c r="F17" i="11"/>
  <c r="E17" i="11"/>
  <c r="D17" i="11"/>
  <c r="C17" i="11"/>
  <c r="P17" i="11" s="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P16" i="11" s="1"/>
  <c r="N15" i="11"/>
  <c r="M15" i="11"/>
  <c r="L15" i="11"/>
  <c r="K15" i="11"/>
  <c r="J15" i="11"/>
  <c r="I15" i="11"/>
  <c r="H15" i="11"/>
  <c r="G15" i="11"/>
  <c r="F15" i="11"/>
  <c r="E15" i="11"/>
  <c r="D15" i="11"/>
  <c r="C15" i="11"/>
  <c r="P15" i="11" s="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P13" i="11" s="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P12" i="11" s="1"/>
  <c r="N11" i="11"/>
  <c r="M11" i="11"/>
  <c r="L11" i="11"/>
  <c r="K11" i="11"/>
  <c r="J11" i="11"/>
  <c r="I11" i="11"/>
  <c r="H11" i="11"/>
  <c r="G11" i="11"/>
  <c r="F11" i="11"/>
  <c r="E11" i="11"/>
  <c r="D11" i="11"/>
  <c r="C11" i="11"/>
  <c r="P11" i="11" s="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10" i="11" s="1"/>
  <c r="N9" i="11"/>
  <c r="M9" i="11"/>
  <c r="L9" i="11"/>
  <c r="K9" i="11"/>
  <c r="J9" i="11"/>
  <c r="I9" i="11"/>
  <c r="H9" i="11"/>
  <c r="G9" i="11"/>
  <c r="F9" i="11"/>
  <c r="E9" i="11"/>
  <c r="D9" i="11"/>
  <c r="C9" i="11"/>
  <c r="P9" i="11" s="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P7" i="11" s="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6" i="11" s="1"/>
  <c r="N5" i="11"/>
  <c r="M5" i="11"/>
  <c r="L5" i="11"/>
  <c r="K5" i="11"/>
  <c r="J5" i="11"/>
  <c r="I5" i="11"/>
  <c r="H5" i="11"/>
  <c r="G5" i="11"/>
  <c r="F5" i="11"/>
  <c r="E5" i="11"/>
  <c r="D5" i="11"/>
  <c r="C5" i="11"/>
  <c r="P5" i="11" s="1"/>
  <c r="B5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1" s="1"/>
  <c r="N3" i="11"/>
  <c r="M3" i="11"/>
  <c r="L3" i="11"/>
  <c r="K3" i="11"/>
  <c r="J3" i="11"/>
  <c r="I3" i="11"/>
  <c r="H3" i="11"/>
  <c r="G3" i="11"/>
  <c r="F3" i="11"/>
  <c r="E3" i="11"/>
  <c r="D3" i="11"/>
  <c r="C3" i="11"/>
  <c r="P3" i="11" s="1"/>
  <c r="B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N51" i="10" s="1"/>
  <c r="M3" i="10"/>
  <c r="L3" i="10"/>
  <c r="K3" i="10"/>
  <c r="J3" i="10"/>
  <c r="J51" i="10" s="1"/>
  <c r="I3" i="10"/>
  <c r="H3" i="10"/>
  <c r="G3" i="10"/>
  <c r="F3" i="10"/>
  <c r="F51" i="10" s="1"/>
  <c r="E3" i="10"/>
  <c r="D3" i="10"/>
  <c r="C3" i="10"/>
  <c r="B3" i="10"/>
  <c r="B51" i="10" s="1"/>
  <c r="N2" i="10"/>
  <c r="M2" i="10"/>
  <c r="M51" i="10" s="1"/>
  <c r="L2" i="10"/>
  <c r="L51" i="10" s="1"/>
  <c r="K2" i="10"/>
  <c r="K51" i="10" s="1"/>
  <c r="J2" i="10"/>
  <c r="I2" i="10"/>
  <c r="I51" i="10" s="1"/>
  <c r="H2" i="10"/>
  <c r="H51" i="10" s="1"/>
  <c r="G2" i="10"/>
  <c r="G51" i="10" s="1"/>
  <c r="F2" i="10"/>
  <c r="E2" i="10"/>
  <c r="E51" i="10" s="1"/>
  <c r="D2" i="10"/>
  <c r="D51" i="10" s="1"/>
  <c r="C2" i="10"/>
  <c r="C51" i="10" s="1"/>
  <c r="B2" i="10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F17" i="14" l="1"/>
  <c r="K16" i="14"/>
  <c r="L16" i="14"/>
  <c r="M16" i="14"/>
  <c r="I16" i="14"/>
  <c r="H16" i="14"/>
</calcChain>
</file>

<file path=xl/sharedStrings.xml><?xml version="1.0" encoding="utf-8"?>
<sst xmlns="http://schemas.openxmlformats.org/spreadsheetml/2006/main" count="2924" uniqueCount="465">
  <si>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</si>
  <si>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</si>
  <si>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</si>
  <si>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</si>
  <si>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</si>
  <si>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</si>
  <si>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</si>
  <si>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</si>
  <si>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</si>
  <si>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</si>
  <si>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</si>
  <si>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</si>
  <si>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</si>
  <si>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</si>
  <si>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</si>
  <si>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</si>
  <si>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</si>
  <si>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</si>
  <si>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</si>
  <si>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</si>
  <si>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</si>
  <si>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</si>
  <si>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</si>
  <si>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</si>
  <si>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</si>
  <si>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</si>
  <si>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</si>
  <si>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</si>
  <si>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</si>
  <si>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</si>
  <si>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</si>
  <si>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</si>
  <si>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</si>
  <si>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</si>
  <si>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</si>
  <si>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</si>
  <si>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</si>
  <si>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</si>
  <si>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</si>
  <si>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</si>
  <si>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</si>
  <si>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</si>
  <si>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</si>
  <si>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</si>
  <si>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</si>
  <si>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</si>
  <si>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</si>
  <si>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</si>
  <si>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</si>
  <si>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</si>
  <si>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</si>
  <si>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</si>
  <si>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</si>
  <si>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</si>
  <si>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</si>
  <si>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</si>
  <si>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</si>
  <si>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</si>
  <si>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</si>
  <si>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</si>
  <si>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</si>
  <si>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</si>
  <si>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</si>
  <si>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</si>
  <si>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</si>
  <si>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</si>
  <si>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</si>
  <si>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</si>
  <si>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</si>
  <si>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</si>
  <si>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</si>
  <si>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</si>
  <si>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</si>
  <si>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</si>
  <si>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</si>
  <si>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</si>
  <si>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</si>
  <si>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</si>
  <si>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</si>
  <si>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</si>
  <si>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</si>
  <si>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</si>
  <si>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</si>
  <si>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</si>
  <si>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</si>
  <si>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</si>
  <si>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</si>
  <si>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</si>
  <si>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</si>
  <si>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</si>
  <si>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</si>
  <si>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</si>
  <si>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</si>
  <si>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</si>
  <si>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</si>
  <si>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</si>
  <si>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</si>
  <si>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</si>
  <si>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</si>
  <si>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</si>
  <si>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</si>
  <si>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</si>
  <si>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</si>
  <si>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</si>
  <si>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</si>
  <si>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</si>
  <si>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</si>
  <si>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</si>
  <si>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</si>
  <si>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</si>
  <si>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</si>
  <si>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</si>
  <si>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</si>
  <si>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</si>
  <si>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</si>
  <si>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</si>
  <si>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</si>
  <si>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</si>
  <si>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</si>
  <si>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</si>
  <si>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</si>
  <si>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</si>
  <si>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</si>
  <si>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</si>
  <si>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</si>
  <si>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</si>
  <si>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</si>
  <si>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</si>
  <si>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</si>
  <si>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</si>
  <si>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</si>
  <si>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</si>
  <si>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</si>
  <si>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</si>
  <si>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</si>
  <si>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</si>
  <si>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</si>
  <si>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</si>
  <si>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</si>
  <si>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</si>
  <si>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</si>
  <si>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</si>
  <si>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</si>
  <si>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</si>
  <si>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</si>
  <si>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</si>
  <si>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</si>
  <si>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</si>
  <si>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</si>
  <si>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</si>
  <si>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</si>
  <si>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</si>
  <si>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</si>
  <si>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</si>
  <si>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</si>
  <si>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</si>
  <si>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</si>
  <si>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</si>
  <si>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</si>
  <si>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</si>
  <si>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</si>
  <si>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</si>
  <si>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</si>
  <si>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</si>
  <si>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</si>
  <si>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</si>
  <si>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</si>
  <si>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</si>
  <si>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</si>
  <si>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</si>
  <si>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</si>
  <si>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</si>
  <si>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</si>
  <si>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</si>
  <si>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</si>
  <si>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</si>
  <si>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</si>
  <si>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</si>
  <si>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</si>
  <si>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</si>
  <si>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</si>
  <si>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</si>
  <si>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</si>
  <si>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</si>
  <si>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</si>
  <si>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</si>
  <si>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</si>
  <si>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</si>
  <si>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</si>
  <si>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</si>
  <si>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</si>
  <si>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</si>
  <si>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</si>
  <si>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</si>
  <si>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</si>
  <si>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</si>
  <si>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</si>
  <si>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</si>
  <si>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</si>
  <si>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</si>
  <si>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</si>
  <si>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</si>
  <si>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</si>
  <si>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</si>
  <si>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</si>
  <si>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</si>
  <si>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</si>
  <si>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</si>
  <si>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</si>
  <si>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</si>
  <si>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</si>
  <si>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</si>
  <si>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</si>
  <si>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</si>
  <si>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</si>
  <si>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</si>
  <si>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</si>
  <si>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</si>
  <si>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</si>
  <si>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</si>
  <si>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</si>
  <si>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</si>
  <si>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</si>
  <si>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</si>
  <si>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</si>
  <si>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</si>
  <si>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</si>
  <si>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</si>
  <si>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</si>
  <si>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</si>
  <si>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</si>
  <si>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</si>
  <si>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</si>
  <si>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</si>
  <si>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</si>
  <si>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</si>
  <si>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</si>
  <si>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</si>
  <si>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</si>
  <si>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</si>
  <si>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</si>
  <si>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</si>
  <si>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</si>
  <si>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</si>
  <si>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</si>
  <si>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</si>
  <si>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</si>
  <si>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</si>
  <si>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</si>
  <si>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</si>
  <si>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</si>
  <si>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</si>
  <si>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</si>
  <si>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</si>
  <si>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</si>
  <si>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</si>
  <si>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</si>
  <si>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</si>
  <si>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</si>
  <si>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</si>
  <si>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</si>
  <si>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</si>
  <si>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</si>
  <si>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</si>
  <si>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</si>
  <si>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</si>
  <si>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</si>
  <si>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</si>
  <si>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</si>
  <si>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</si>
  <si>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</si>
  <si>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</si>
  <si>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</si>
  <si>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</si>
  <si>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</si>
  <si>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</si>
  <si>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</si>
  <si>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</si>
  <si>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</si>
  <si>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</si>
  <si>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</si>
  <si>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</si>
  <si>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</si>
  <si>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</si>
  <si>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</si>
  <si>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</si>
  <si>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</si>
  <si>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</si>
  <si>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</si>
  <si>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</si>
  <si>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</si>
  <si>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</si>
  <si>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</si>
  <si>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</si>
  <si>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</si>
  <si>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</si>
  <si>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</si>
  <si>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</si>
  <si>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</si>
  <si>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</si>
  <si>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</si>
  <si>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</si>
  <si>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</si>
  <si>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</si>
  <si>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</si>
  <si>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</si>
  <si>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</si>
  <si>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</si>
  <si>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</si>
  <si>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</si>
  <si>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</si>
  <si>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</si>
  <si>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</si>
  <si>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</si>
  <si>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</si>
  <si>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</si>
  <si>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</si>
  <si>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</si>
  <si>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</si>
  <si>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</si>
  <si>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</si>
  <si>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</si>
  <si>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</si>
  <si>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</si>
  <si>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</si>
  <si>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</si>
  <si>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</si>
  <si>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</si>
  <si>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`c</t>
  </si>
  <si>
    <t>KISH/PW-29</t>
  </si>
  <si>
    <t>KISH/PW-30</t>
  </si>
  <si>
    <t>KISH/PW-31</t>
  </si>
  <si>
    <t>KISH/PW-32</t>
  </si>
  <si>
    <t>KISH/PW-33</t>
  </si>
  <si>
    <t>KISH/PW-34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</si>
  <si>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</si>
  <si>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</si>
  <si>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</si>
  <si>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</si>
  <si>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</si>
  <si>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KISH/PW-33-Lot-1</t>
  </si>
  <si>
    <t>KISH/PW-33-Lot-2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</si>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</sst>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3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1" fillId="0" borderId="0"/>
  </cellStyleXfs>
  <cellXfs count="34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21" customWidth="1"/>
    <col min="6" max="6" width="11.88671875" style="321" customWidth="1"/>
    <col min="7" max="7" width="9.109375" style="199" customWidth="1"/>
  </cols>
  <sheetData>
    <row r="1" spans="1:11" ht="28.5" customHeight="1" x14ac:dyDescent="0.3">
      <c r="A1" s="326" t="s">
        <v>0</v>
      </c>
      <c r="B1" s="326" t="s">
        <v>1</v>
      </c>
      <c r="C1" s="326" t="s">
        <v>2</v>
      </c>
      <c r="D1" s="326" t="s">
        <v>3</v>
      </c>
      <c r="E1" s="326" t="s">
        <v>4</v>
      </c>
      <c r="F1" s="326" t="s">
        <v>5</v>
      </c>
      <c r="G1" s="326" t="s">
        <v>6</v>
      </c>
    </row>
    <row r="2" spans="1:11" ht="28.5" customHeight="1" x14ac:dyDescent="0.3">
      <c r="A2" s="317">
        <v>3111302</v>
      </c>
      <c r="B2" s="1" t="s">
        <v>7</v>
      </c>
      <c r="C2" s="157">
        <v>10</v>
      </c>
      <c r="D2" s="157"/>
      <c r="E2" s="2"/>
      <c r="F2" s="157">
        <v>10</v>
      </c>
      <c r="G2" s="326">
        <v>12</v>
      </c>
      <c r="K2" s="122"/>
    </row>
    <row r="3" spans="1:11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K3" s="122"/>
    </row>
    <row r="4" spans="1:11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K4" s="122"/>
    </row>
    <row r="5" spans="1:11" ht="28.5" customHeight="1" x14ac:dyDescent="0.3">
      <c r="A5" s="317">
        <v>3241101</v>
      </c>
      <c r="B5" s="3" t="s">
        <v>10</v>
      </c>
      <c r="C5" s="157">
        <v>100</v>
      </c>
      <c r="D5" s="157"/>
      <c r="E5" s="2"/>
      <c r="F5" s="157">
        <v>100</v>
      </c>
      <c r="G5" s="326">
        <v>16</v>
      </c>
      <c r="K5" s="122"/>
    </row>
    <row r="6" spans="1:11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K6" s="122"/>
    </row>
    <row r="7" spans="1:11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K7" s="122"/>
    </row>
    <row r="8" spans="1:11" ht="28.5" customHeight="1" x14ac:dyDescent="0.3">
      <c r="A8" s="317">
        <v>3211119</v>
      </c>
      <c r="B8" s="4" t="s">
        <v>13</v>
      </c>
      <c r="C8" s="157">
        <v>25</v>
      </c>
      <c r="D8" s="157"/>
      <c r="E8" s="2"/>
      <c r="F8" s="157">
        <v>25</v>
      </c>
      <c r="G8" s="326">
        <v>19</v>
      </c>
      <c r="K8" s="122"/>
    </row>
    <row r="9" spans="1:11" ht="28.5" customHeight="1" x14ac:dyDescent="0.3">
      <c r="A9" s="317">
        <v>3211120</v>
      </c>
      <c r="B9" s="3" t="s">
        <v>14</v>
      </c>
      <c r="C9" s="157">
        <v>25</v>
      </c>
      <c r="D9" s="157"/>
      <c r="E9" s="2"/>
      <c r="F9" s="157">
        <v>25</v>
      </c>
      <c r="G9" s="326">
        <v>20</v>
      </c>
      <c r="K9" s="122"/>
    </row>
    <row r="10" spans="1:11" ht="28.5" customHeight="1" x14ac:dyDescent="0.3">
      <c r="A10" s="31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26">
        <v>21</v>
      </c>
      <c r="K10" s="122"/>
    </row>
    <row r="11" spans="1:11" ht="28.5" customHeight="1" x14ac:dyDescent="0.3">
      <c r="A11" s="31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26">
        <v>22</v>
      </c>
      <c r="K11" s="122"/>
    </row>
    <row r="12" spans="1:11" ht="28.5" customHeight="1" x14ac:dyDescent="0.3">
      <c r="A12" s="31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26">
        <v>23</v>
      </c>
      <c r="K12" s="122"/>
    </row>
    <row r="13" spans="1:11" ht="28.5" customHeight="1" x14ac:dyDescent="0.3">
      <c r="A13" s="31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26">
        <v>24</v>
      </c>
      <c r="K13" s="122"/>
    </row>
    <row r="14" spans="1:11" ht="28.5" customHeight="1" x14ac:dyDescent="0.3">
      <c r="A14" s="31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26">
        <v>25</v>
      </c>
      <c r="K14" s="122"/>
    </row>
    <row r="15" spans="1:11" ht="28.5" customHeight="1" x14ac:dyDescent="0.3">
      <c r="A15" s="31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26">
        <v>26</v>
      </c>
      <c r="K15" s="122"/>
    </row>
    <row r="16" spans="1:11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K16" s="122"/>
    </row>
    <row r="17" spans="1:11" ht="28.5" customHeight="1" x14ac:dyDescent="0.3">
      <c r="A17" s="31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26">
        <v>28</v>
      </c>
      <c r="K17" s="122"/>
    </row>
    <row r="18" spans="1:11" ht="28.5" customHeight="1" x14ac:dyDescent="0.3">
      <c r="A18" s="31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26">
        <v>29</v>
      </c>
      <c r="K18" s="122"/>
    </row>
    <row r="19" spans="1:11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K19" s="122"/>
    </row>
    <row r="20" spans="1:11" ht="28.5" customHeight="1" x14ac:dyDescent="0.3">
      <c r="A20" s="31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26">
        <v>32</v>
      </c>
    </row>
    <row r="21" spans="1:11" ht="28.5" customHeight="1" x14ac:dyDescent="0.3">
      <c r="A21" s="31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26">
        <v>33</v>
      </c>
    </row>
    <row r="22" spans="1:11" ht="54" customHeight="1" x14ac:dyDescent="0.3">
      <c r="A22" s="31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26">
        <v>34</v>
      </c>
    </row>
    <row r="23" spans="1:11" ht="45" customHeight="1" x14ac:dyDescent="0.3">
      <c r="A23" s="31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</row>
    <row r="24" spans="1:11" ht="28.5" customHeight="1" x14ac:dyDescent="0.3">
      <c r="A24" s="31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26">
        <v>36</v>
      </c>
      <c r="K24" s="122"/>
    </row>
    <row r="25" spans="1:11" ht="28.5" customHeight="1" x14ac:dyDescent="0.3">
      <c r="A25" s="31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26">
        <v>37</v>
      </c>
      <c r="K25" s="122"/>
    </row>
    <row r="26" spans="1:11" ht="28.5" customHeight="1" x14ac:dyDescent="0.3">
      <c r="A26" s="31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26">
        <v>38</v>
      </c>
      <c r="K26" s="122"/>
    </row>
    <row r="27" spans="1:11" ht="28.5" customHeight="1" x14ac:dyDescent="0.3">
      <c r="A27" s="31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26">
        <v>39</v>
      </c>
      <c r="K27" s="122"/>
    </row>
    <row r="28" spans="1:11" ht="28.5" customHeight="1" x14ac:dyDescent="0.3">
      <c r="A28" s="31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K28" s="122"/>
    </row>
    <row r="29" spans="1:11" ht="28.5" customHeight="1" x14ac:dyDescent="0.3">
      <c r="A29" s="31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K29" s="122"/>
    </row>
    <row r="30" spans="1:11" ht="28.5" customHeight="1" x14ac:dyDescent="0.3">
      <c r="A30" s="31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26">
        <v>42</v>
      </c>
      <c r="K30" s="122"/>
    </row>
    <row r="31" spans="1:11" ht="28.5" customHeight="1" x14ac:dyDescent="0.3">
      <c r="A31" s="31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26">
        <v>43</v>
      </c>
      <c r="K31" s="122"/>
    </row>
    <row r="32" spans="1:11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K32" s="122"/>
    </row>
    <row r="33" spans="1:11" ht="28.5" customHeight="1" x14ac:dyDescent="0.3">
      <c r="A33" s="31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26">
        <v>46</v>
      </c>
      <c r="K33" s="122"/>
    </row>
    <row r="34" spans="1:11" ht="28.5" customHeight="1" x14ac:dyDescent="0.3">
      <c r="A34" s="31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26">
        <v>47</v>
      </c>
      <c r="K34" s="122"/>
    </row>
    <row r="35" spans="1:11" ht="28.5" customHeight="1" x14ac:dyDescent="0.3">
      <c r="A35" s="31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26">
        <v>48</v>
      </c>
      <c r="K35" s="122"/>
    </row>
    <row r="36" spans="1:11" ht="28.5" customHeight="1" x14ac:dyDescent="0.3">
      <c r="A36" s="31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26">
        <v>49</v>
      </c>
      <c r="K36" s="122"/>
    </row>
    <row r="37" spans="1:11" ht="28.5" customHeight="1" x14ac:dyDescent="0.3">
      <c r="A37" s="31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26">
        <v>50</v>
      </c>
      <c r="K37" s="122"/>
    </row>
    <row r="38" spans="1:11" ht="28.5" customHeight="1" x14ac:dyDescent="0.3">
      <c r="A38" s="31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26">
        <v>51</v>
      </c>
      <c r="K38" s="122"/>
    </row>
    <row r="39" spans="1:11" ht="28.5" customHeight="1" x14ac:dyDescent="0.3">
      <c r="A39" s="31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26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K40" s="122"/>
    </row>
    <row r="41" spans="1:11" ht="28.5" customHeight="1" x14ac:dyDescent="0.3">
      <c r="A41" s="31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26">
        <v>55</v>
      </c>
      <c r="K41" s="122"/>
    </row>
    <row r="42" spans="1:11" ht="28.5" customHeight="1" x14ac:dyDescent="0.3">
      <c r="A42" s="31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26">
        <v>56</v>
      </c>
      <c r="K42" s="122"/>
    </row>
    <row r="43" spans="1:11" ht="28.5" customHeight="1" x14ac:dyDescent="0.3">
      <c r="A43" s="32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K43" s="122"/>
    </row>
    <row r="44" spans="1:11" ht="36.75" customHeight="1" x14ac:dyDescent="0.3">
      <c r="A44" s="32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26">
        <v>69</v>
      </c>
      <c r="K44" s="122"/>
    </row>
    <row r="45" spans="1:11" ht="28.5" customHeight="1" x14ac:dyDescent="0.3">
      <c r="A45" s="32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26">
        <v>71</v>
      </c>
      <c r="K45" s="122"/>
    </row>
    <row r="46" spans="1:11" ht="36.75" customHeight="1" x14ac:dyDescent="0.3">
      <c r="A46" s="32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K46" s="122"/>
    </row>
    <row r="47" spans="1:11" ht="36" customHeight="1" x14ac:dyDescent="0.3">
      <c r="A47" s="32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26">
        <v>74</v>
      </c>
      <c r="K47" s="122"/>
    </row>
    <row r="48" spans="1:11" ht="28.5" customHeight="1" x14ac:dyDescent="0.3">
      <c r="A48" s="32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26">
        <v>76</v>
      </c>
      <c r="K48" s="122"/>
    </row>
    <row r="49" spans="1:11" ht="37.5" customHeight="1" x14ac:dyDescent="0.3">
      <c r="A49" s="32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26">
        <v>77</v>
      </c>
      <c r="K49" s="122"/>
    </row>
    <row r="50" spans="1:11" ht="28.5" customHeight="1" x14ac:dyDescent="0.3">
      <c r="A50" s="32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K50" s="122"/>
    </row>
    <row r="51" spans="1:11" ht="28.5" customHeight="1" x14ac:dyDescent="0.3">
      <c r="A51" s="32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26">
        <v>80</v>
      </c>
      <c r="K51" s="122"/>
    </row>
    <row r="52" spans="1:11" ht="34.5" customHeight="1" x14ac:dyDescent="0.3">
      <c r="A52" s="32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K52" s="122"/>
    </row>
    <row r="53" spans="1:11" ht="17.25" customHeight="1" x14ac:dyDescent="0.3">
      <c r="A53" s="32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K53" s="122"/>
    </row>
    <row r="54" spans="1:11" ht="33.75" customHeight="1" x14ac:dyDescent="0.3">
      <c r="A54" s="32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K54" s="122"/>
    </row>
    <row r="55" spans="1:11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K55" s="122"/>
    </row>
    <row r="56" spans="1:11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K56" s="122"/>
    </row>
    <row r="57" spans="1:11" ht="28.5" customHeight="1" x14ac:dyDescent="0.3">
      <c r="A57" s="227">
        <v>4141101</v>
      </c>
      <c r="B57" s="217" t="s">
        <v>61</v>
      </c>
      <c r="C57" s="223">
        <v>24000</v>
      </c>
      <c r="D57" s="223"/>
      <c r="E57" s="229"/>
      <c r="F57" s="228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26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26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26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26">
        <v>94</v>
      </c>
      <c r="K61" s="122"/>
    </row>
    <row r="62" spans="1:11" ht="28.5" customHeight="1" x14ac:dyDescent="0.3">
      <c r="A62" s="32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26">
        <v>96</v>
      </c>
      <c r="K62" s="122"/>
    </row>
    <row r="63" spans="1:11" ht="28.5" customHeight="1" x14ac:dyDescent="0.3">
      <c r="A63" s="32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26">
        <v>97</v>
      </c>
      <c r="K63" s="122"/>
    </row>
    <row r="64" spans="1:11" ht="28.5" customHeight="1" x14ac:dyDescent="0.3">
      <c r="A64" s="32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26">
        <v>98</v>
      </c>
      <c r="K64" s="122"/>
    </row>
    <row r="65" spans="1:11" ht="28.5" customHeight="1" x14ac:dyDescent="0.3">
      <c r="A65" s="32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26">
        <v>99</v>
      </c>
      <c r="K65" s="122"/>
    </row>
    <row r="66" spans="1:11" ht="28.5" customHeight="1" x14ac:dyDescent="0.3">
      <c r="A66" s="32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26">
        <v>100</v>
      </c>
      <c r="K66" s="122"/>
    </row>
    <row r="67" spans="1:11" ht="28.5" customHeight="1" x14ac:dyDescent="0.3">
      <c r="A67" s="32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26">
        <v>102</v>
      </c>
      <c r="K67" s="122"/>
    </row>
    <row r="68" spans="1:11" ht="28.5" customHeight="1" x14ac:dyDescent="0.3">
      <c r="A68" s="32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26">
        <v>103</v>
      </c>
      <c r="K68" s="122"/>
    </row>
    <row r="69" spans="1:11" ht="28.5" customHeight="1" x14ac:dyDescent="0.3">
      <c r="A69" s="32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26">
        <v>104</v>
      </c>
      <c r="K69" s="122"/>
    </row>
    <row r="70" spans="1:11" ht="28.5" customHeight="1" x14ac:dyDescent="0.3">
      <c r="A70" s="221"/>
      <c r="B70" s="15" t="s">
        <v>74</v>
      </c>
      <c r="C70" s="16">
        <v>100</v>
      </c>
      <c r="D70" s="16">
        <v>158</v>
      </c>
      <c r="E70" s="17"/>
      <c r="F70" s="16">
        <v>258</v>
      </c>
      <c r="G70" s="326">
        <v>107</v>
      </c>
      <c r="K70" s="122"/>
    </row>
    <row r="71" spans="1:11" s="23" customFormat="1" ht="28.5" customHeight="1" x14ac:dyDescent="0.3">
      <c r="A71" s="223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21" customWidth="1"/>
  </cols>
  <sheetData>
    <row r="1" spans="1:14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</row>
    <row r="2" spans="1:14" x14ac:dyDescent="0.3">
      <c r="A2" s="181" t="s">
        <v>106</v>
      </c>
      <c r="B2" s="326">
        <f>Q_revised!B2-Q_tendered!B2</f>
        <v>0</v>
      </c>
      <c r="C2" s="326">
        <f>Q_revised!C2-Q_tendered!C2</f>
        <v>-12</v>
      </c>
      <c r="D2" s="326">
        <f>Q_revised!D2-Q_tendered!D2</f>
        <v>0</v>
      </c>
      <c r="E2" s="326">
        <f>Q_revised!E2-Q_tendered!E2</f>
        <v>0</v>
      </c>
      <c r="F2" s="326">
        <f>Q_revised!F2-Q_tendered!F2</f>
        <v>0</v>
      </c>
      <c r="G2" s="326">
        <f>Q_revised!G2-Q_tendered!G2</f>
        <v>0</v>
      </c>
      <c r="H2" s="326">
        <f>Q_revised!H2-Q_tendered!H2</f>
        <v>0</v>
      </c>
      <c r="I2" s="326">
        <f>Q_revised!I2-Q_tendered!I2</f>
        <v>-2.4540000000000006</v>
      </c>
      <c r="J2" s="326">
        <f>Q_revised!J2-Q_tendered!J2</f>
        <v>-5</v>
      </c>
      <c r="K2" s="326">
        <f>Q_revised!K2-Q_tendered!K2</f>
        <v>0</v>
      </c>
      <c r="L2" s="326">
        <f>Q_revised!L2-Q_tendered!L2</f>
        <v>0</v>
      </c>
      <c r="M2" s="326">
        <f>Q_revised!M2-Q_tendered!M2</f>
        <v>0</v>
      </c>
      <c r="N2" s="326">
        <f>Q_revised!N2-Q_tendered!N2</f>
        <v>0</v>
      </c>
    </row>
    <row r="3" spans="1:14" x14ac:dyDescent="0.3">
      <c r="A3" s="181" t="s">
        <v>107</v>
      </c>
      <c r="B3" s="326">
        <f>Q_revised!B3-Q_tendered!B3</f>
        <v>0</v>
      </c>
      <c r="C3" s="326">
        <f>Q_revised!C3-Q_tendered!C3</f>
        <v>0</v>
      </c>
      <c r="D3" s="326">
        <f>Q_revised!D3-Q_tendered!D3</f>
        <v>0</v>
      </c>
      <c r="E3" s="326">
        <f>Q_revised!E3-Q_tendered!E3</f>
        <v>0</v>
      </c>
      <c r="F3" s="326">
        <f>Q_revised!F3-Q_tendered!F3</f>
        <v>0</v>
      </c>
      <c r="G3" s="326">
        <f>Q_revised!G3-Q_tendered!G3</f>
        <v>0</v>
      </c>
      <c r="H3" s="326">
        <f>Q_revised!H3-Q_tendered!H3</f>
        <v>0</v>
      </c>
      <c r="I3" s="326">
        <f>Q_revised!I3-Q_tendered!I3</f>
        <v>0</v>
      </c>
      <c r="J3" s="326">
        <f>Q_revised!J3-Q_tendered!J3</f>
        <v>0</v>
      </c>
      <c r="K3" s="326">
        <f>Q_revised!K3-Q_tendered!K3</f>
        <v>0</v>
      </c>
      <c r="L3" s="326">
        <f>Q_revised!L3-Q_tendered!L3</f>
        <v>0</v>
      </c>
      <c r="M3" s="326">
        <f>Q_revised!M3-Q_tendered!M3</f>
        <v>0</v>
      </c>
      <c r="N3" s="326">
        <f>Q_revised!N3-Q_tendered!N3</f>
        <v>0</v>
      </c>
    </row>
    <row r="4" spans="1:14" x14ac:dyDescent="0.3">
      <c r="A4" s="181" t="s">
        <v>108</v>
      </c>
      <c r="B4" s="326">
        <f>Q_revised!B4-Q_tendered!B4</f>
        <v>0</v>
      </c>
      <c r="C4" s="326">
        <f>Q_revised!C4-Q_tendered!C4</f>
        <v>0</v>
      </c>
      <c r="D4" s="326">
        <f>Q_revised!D4-Q_tendered!D4</f>
        <v>0</v>
      </c>
      <c r="E4" s="326">
        <f>Q_revised!E4-Q_tendered!E4</f>
        <v>0</v>
      </c>
      <c r="F4" s="326">
        <f>Q_revised!F4-Q_tendered!F4</f>
        <v>0</v>
      </c>
      <c r="G4" s="326">
        <f>Q_revised!G4-Q_tendered!G4</f>
        <v>0</v>
      </c>
      <c r="H4" s="326">
        <f>Q_revised!H4-Q_tendered!H4</f>
        <v>0</v>
      </c>
      <c r="I4" s="326">
        <f>Q_revised!I4-Q_tendered!I4</f>
        <v>0</v>
      </c>
      <c r="J4" s="326">
        <f>Q_revised!J4-Q_tendered!J4</f>
        <v>0</v>
      </c>
      <c r="K4" s="326">
        <f>Q_revised!K4-Q_tendered!K4</f>
        <v>0</v>
      </c>
      <c r="L4" s="326">
        <f>Q_revised!L4-Q_tendered!L4</f>
        <v>0</v>
      </c>
      <c r="M4" s="326">
        <f>Q_revised!M4-Q_tendered!M4</f>
        <v>0</v>
      </c>
      <c r="N4" s="326">
        <f>Q_revised!N4-Q_tendered!N4</f>
        <v>0</v>
      </c>
    </row>
    <row r="5" spans="1:14" x14ac:dyDescent="0.3">
      <c r="A5" s="181" t="s">
        <v>109</v>
      </c>
      <c r="B5" s="326">
        <f>Q_revised!B5-Q_tendered!B5</f>
        <v>0</v>
      </c>
      <c r="C5" s="326">
        <f>Q_revised!C5-Q_tendered!C5</f>
        <v>0</v>
      </c>
      <c r="D5" s="326">
        <f>Q_revised!D5-Q_tendered!D5</f>
        <v>0</v>
      </c>
      <c r="E5" s="326">
        <f>Q_revised!E5-Q_tendered!E5</f>
        <v>0</v>
      </c>
      <c r="F5" s="326">
        <f>Q_revised!F5-Q_tendered!F5</f>
        <v>0</v>
      </c>
      <c r="G5" s="326">
        <f>Q_revised!G5-Q_tendered!G5</f>
        <v>0</v>
      </c>
      <c r="H5" s="326">
        <f>Q_revised!H5-Q_tendered!H5</f>
        <v>0</v>
      </c>
      <c r="I5" s="326">
        <f>Q_revised!I5-Q_tendered!I5</f>
        <v>0</v>
      </c>
      <c r="J5" s="326">
        <f>Q_revised!J5-Q_tendered!J5</f>
        <v>0</v>
      </c>
      <c r="K5" s="326">
        <f>Q_revised!K5-Q_tendered!K5</f>
        <v>0</v>
      </c>
      <c r="L5" s="326">
        <f>Q_revised!L5-Q_tendered!L5</f>
        <v>0</v>
      </c>
      <c r="M5" s="326">
        <f>Q_revised!M5-Q_tendered!M5</f>
        <v>0</v>
      </c>
      <c r="N5" s="326">
        <f>Q_revised!N5-Q_tendered!N5</f>
        <v>0</v>
      </c>
    </row>
    <row r="6" spans="1:14" x14ac:dyDescent="0.3">
      <c r="A6" s="181" t="s">
        <v>110</v>
      </c>
      <c r="B6" s="326">
        <f>Q_revised!B6-Q_tendered!B6</f>
        <v>0</v>
      </c>
      <c r="C6" s="326">
        <f>Q_revised!C6-Q_tendered!C6</f>
        <v>0</v>
      </c>
      <c r="D6" s="326">
        <f>Q_revised!D6-Q_tendered!D6</f>
        <v>0</v>
      </c>
      <c r="E6" s="326">
        <f>Q_revised!E6-Q_tendered!E6</f>
        <v>0</v>
      </c>
      <c r="F6" s="326">
        <f>Q_revised!F6-Q_tendered!F6</f>
        <v>0</v>
      </c>
      <c r="G6" s="326">
        <f>Q_revised!G6-Q_tendered!G6</f>
        <v>0</v>
      </c>
      <c r="H6" s="326">
        <f>Q_revised!H6-Q_tendered!H6</f>
        <v>0</v>
      </c>
      <c r="I6" s="326">
        <f>Q_revised!I6-Q_tendered!I6</f>
        <v>0</v>
      </c>
      <c r="J6" s="326">
        <f>Q_revised!J6-Q_tendered!J6</f>
        <v>0</v>
      </c>
      <c r="K6" s="326">
        <f>Q_revised!K6-Q_tendered!K6</f>
        <v>0</v>
      </c>
      <c r="L6" s="326">
        <f>Q_revised!L6-Q_tendered!L6</f>
        <v>0</v>
      </c>
      <c r="M6" s="326">
        <f>Q_revised!M6-Q_tendered!M6</f>
        <v>0</v>
      </c>
      <c r="N6" s="326">
        <f>Q_revised!N6-Q_tendered!N6</f>
        <v>0</v>
      </c>
    </row>
    <row r="7" spans="1:14" x14ac:dyDescent="0.3">
      <c r="A7" s="181" t="s">
        <v>111</v>
      </c>
      <c r="B7" s="326">
        <f>Q_revised!B7-Q_tendered!B7</f>
        <v>0</v>
      </c>
      <c r="C7" s="326">
        <f>Q_revised!C7-Q_tendered!C7</f>
        <v>0</v>
      </c>
      <c r="D7" s="326">
        <f>Q_revised!D7-Q_tendered!D7</f>
        <v>0</v>
      </c>
      <c r="E7" s="326">
        <f>Q_revised!E7-Q_tendered!E7</f>
        <v>0</v>
      </c>
      <c r="F7" s="326">
        <f>Q_revised!F7-Q_tendered!F7</f>
        <v>0</v>
      </c>
      <c r="G7" s="326">
        <f>Q_revised!G7-Q_tendered!G7</f>
        <v>0</v>
      </c>
      <c r="H7" s="326">
        <f>Q_revised!H7-Q_tendered!H7</f>
        <v>0</v>
      </c>
      <c r="I7" s="326">
        <f>Q_revised!I7-Q_tendered!I7</f>
        <v>0</v>
      </c>
      <c r="J7" s="326">
        <f>Q_revised!J7-Q_tendered!J7</f>
        <v>0</v>
      </c>
      <c r="K7" s="326">
        <f>Q_revised!K7-Q_tendered!K7</f>
        <v>0</v>
      </c>
      <c r="L7" s="326">
        <f>Q_revised!L7-Q_tendered!L7</f>
        <v>0</v>
      </c>
      <c r="M7" s="326">
        <f>Q_revised!M7-Q_tendered!M7</f>
        <v>0</v>
      </c>
      <c r="N7" s="326">
        <f>Q_revised!N7-Q_tendered!N7</f>
        <v>0</v>
      </c>
    </row>
    <row r="8" spans="1:14" x14ac:dyDescent="0.3">
      <c r="A8" s="181" t="s">
        <v>112</v>
      </c>
      <c r="B8" s="326">
        <f>Q_revised!B8-Q_tendered!B8</f>
        <v>0</v>
      </c>
      <c r="C8" s="326">
        <f>Q_revised!C8-Q_tendered!C8</f>
        <v>0</v>
      </c>
      <c r="D8" s="326">
        <f>Q_revised!D8-Q_tendered!D8</f>
        <v>0</v>
      </c>
      <c r="E8" s="326">
        <f>Q_revised!E8-Q_tendered!E8</f>
        <v>0</v>
      </c>
      <c r="F8" s="326">
        <f>Q_revised!F8-Q_tendered!F8</f>
        <v>0</v>
      </c>
      <c r="G8" s="326">
        <f>Q_revised!G8-Q_tendered!G8</f>
        <v>0</v>
      </c>
      <c r="H8" s="326">
        <f>Q_revised!H8-Q_tendered!H8</f>
        <v>-6.7059999999999995</v>
      </c>
      <c r="I8" s="326">
        <f>Q_revised!I8-Q_tendered!I8</f>
        <v>0</v>
      </c>
      <c r="J8" s="326">
        <f>Q_revised!J8-Q_tendered!J8</f>
        <v>0</v>
      </c>
      <c r="K8" s="326">
        <f>Q_revised!K8-Q_tendered!K8</f>
        <v>0</v>
      </c>
      <c r="L8" s="326">
        <f>Q_revised!L8-Q_tendered!L8</f>
        <v>-3.0789999999999997</v>
      </c>
      <c r="M8" s="326">
        <f>Q_revised!M8-Q_tendered!M8</f>
        <v>0</v>
      </c>
      <c r="N8" s="326">
        <f>Q_revised!N8-Q_tendered!N8</f>
        <v>0</v>
      </c>
    </row>
    <row r="9" spans="1:14" x14ac:dyDescent="0.3">
      <c r="A9" s="181" t="s">
        <v>113</v>
      </c>
      <c r="B9" s="326">
        <f>Q_revised!B9-Q_tendered!B9</f>
        <v>0</v>
      </c>
      <c r="C9" s="326">
        <f>Q_revised!C9-Q_tendered!C9</f>
        <v>0</v>
      </c>
      <c r="D9" s="326">
        <f>Q_revised!D9-Q_tendered!D9</f>
        <v>0</v>
      </c>
      <c r="E9" s="326">
        <f>Q_revised!E9-Q_tendered!E9</f>
        <v>0</v>
      </c>
      <c r="F9" s="326">
        <f>Q_revised!F9-Q_tendered!F9</f>
        <v>0</v>
      </c>
      <c r="G9" s="326">
        <f>Q_revised!G9-Q_tendered!G9</f>
        <v>0</v>
      </c>
      <c r="H9" s="326">
        <f>Q_revised!H9-Q_tendered!H9</f>
        <v>0</v>
      </c>
      <c r="I9" s="326">
        <f>Q_revised!I9-Q_tendered!I9</f>
        <v>0</v>
      </c>
      <c r="J9" s="326">
        <f>Q_revised!J9-Q_tendered!J9</f>
        <v>0</v>
      </c>
      <c r="K9" s="326">
        <f>Q_revised!K9-Q_tendered!K9</f>
        <v>0</v>
      </c>
      <c r="L9" s="326">
        <f>Q_revised!L9-Q_tendered!L9</f>
        <v>0</v>
      </c>
      <c r="M9" s="326">
        <f>Q_revised!M9-Q_tendered!M9</f>
        <v>0</v>
      </c>
      <c r="N9" s="326">
        <f>Q_revised!N9-Q_tendered!N9</f>
        <v>0</v>
      </c>
    </row>
    <row r="10" spans="1:14" x14ac:dyDescent="0.3">
      <c r="A10" s="181" t="s">
        <v>114</v>
      </c>
      <c r="B10" s="326">
        <f>Q_revised!B10-Q_tendered!B10</f>
        <v>0</v>
      </c>
      <c r="C10" s="326">
        <f>Q_revised!C10-Q_tendered!C10</f>
        <v>0</v>
      </c>
      <c r="D10" s="326">
        <f>Q_revised!D10-Q_tendered!D10</f>
        <v>0</v>
      </c>
      <c r="E10" s="326">
        <f>Q_revised!E10-Q_tendered!E10</f>
        <v>0</v>
      </c>
      <c r="F10" s="326">
        <f>Q_revised!F10-Q_tendered!F10</f>
        <v>-1</v>
      </c>
      <c r="G10" s="326">
        <f>Q_revised!G10-Q_tendered!G10</f>
        <v>0</v>
      </c>
      <c r="H10" s="326">
        <f>Q_revised!H10-Q_tendered!H10</f>
        <v>0</v>
      </c>
      <c r="I10" s="326">
        <f>Q_revised!I10-Q_tendered!I10</f>
        <v>0</v>
      </c>
      <c r="J10" s="326">
        <f>Q_revised!J10-Q_tendered!J10</f>
        <v>0</v>
      </c>
      <c r="K10" s="326">
        <f>Q_revised!K10-Q_tendered!K10</f>
        <v>0</v>
      </c>
      <c r="L10" s="326">
        <f>Q_revised!L10-Q_tendered!L10</f>
        <v>0</v>
      </c>
      <c r="M10" s="326">
        <f>Q_revised!M10-Q_tendered!M10</f>
        <v>0</v>
      </c>
      <c r="N10" s="326">
        <f>Q_revised!N10-Q_tendered!N10</f>
        <v>0</v>
      </c>
    </row>
    <row r="11" spans="1:14" x14ac:dyDescent="0.3">
      <c r="A11" s="181" t="s">
        <v>115</v>
      </c>
      <c r="B11" s="326">
        <f>Q_revised!B11-Q_tendered!B11</f>
        <v>0</v>
      </c>
      <c r="C11" s="326">
        <f>Q_revised!C11-Q_tendered!C11</f>
        <v>0</v>
      </c>
      <c r="D11" s="326">
        <f>Q_revised!D11-Q_tendered!D11</f>
        <v>-1</v>
      </c>
      <c r="E11" s="326">
        <f>Q_revised!E11-Q_tendered!E11</f>
        <v>0</v>
      </c>
      <c r="F11" s="326">
        <f>Q_revised!F11-Q_tendered!F11</f>
        <v>1</v>
      </c>
      <c r="G11" s="326">
        <f>Q_revised!G11-Q_tendered!G11</f>
        <v>0</v>
      </c>
      <c r="H11" s="326">
        <f>Q_revised!H11-Q_tendered!H11</f>
        <v>0</v>
      </c>
      <c r="I11" s="326">
        <f>Q_revised!I11-Q_tendered!I11</f>
        <v>0</v>
      </c>
      <c r="J11" s="326">
        <f>Q_revised!J11-Q_tendered!J11</f>
        <v>0</v>
      </c>
      <c r="K11" s="326">
        <f>Q_revised!K11-Q_tendered!K11</f>
        <v>0</v>
      </c>
      <c r="L11" s="326">
        <f>Q_revised!L11-Q_tendered!L11</f>
        <v>0</v>
      </c>
      <c r="M11" s="326">
        <f>Q_revised!M11-Q_tendered!M11</f>
        <v>0</v>
      </c>
      <c r="N11" s="326">
        <f>Q_revised!N11-Q_tendered!N11</f>
        <v>0</v>
      </c>
    </row>
    <row r="12" spans="1:14" x14ac:dyDescent="0.3">
      <c r="A12" s="181" t="s">
        <v>116</v>
      </c>
      <c r="B12" s="326">
        <f>Q_revised!B12-Q_tendered!B12</f>
        <v>0</v>
      </c>
      <c r="C12" s="326">
        <f>Q_revised!C12-Q_tendered!C12</f>
        <v>0</v>
      </c>
      <c r="D12" s="326">
        <f>Q_revised!D12-Q_tendered!D12</f>
        <v>0</v>
      </c>
      <c r="E12" s="326">
        <f>Q_revised!E12-Q_tendered!E12</f>
        <v>0</v>
      </c>
      <c r="F12" s="326">
        <f>Q_revised!F12-Q_tendered!F12</f>
        <v>0</v>
      </c>
      <c r="G12" s="326">
        <f>Q_revised!G12-Q_tendered!G12</f>
        <v>0</v>
      </c>
      <c r="H12" s="326">
        <f>Q_revised!H12-Q_tendered!H12</f>
        <v>0</v>
      </c>
      <c r="I12" s="326">
        <f>Q_revised!I12-Q_tendered!I12</f>
        <v>0</v>
      </c>
      <c r="J12" s="326">
        <f>Q_revised!J12-Q_tendered!J12</f>
        <v>0</v>
      </c>
      <c r="K12" s="326">
        <f>Q_revised!K12-Q_tendered!K12</f>
        <v>0</v>
      </c>
      <c r="L12" s="326">
        <f>Q_revised!L12-Q_tendered!L12</f>
        <v>0</v>
      </c>
      <c r="M12" s="326">
        <f>Q_revised!M12-Q_tendered!M12</f>
        <v>0</v>
      </c>
      <c r="N12" s="326">
        <f>Q_revised!N12-Q_tendered!N12</f>
        <v>0</v>
      </c>
    </row>
    <row r="13" spans="1:14" x14ac:dyDescent="0.3">
      <c r="A13" s="181" t="s">
        <v>117</v>
      </c>
      <c r="B13" s="326">
        <f>Q_revised!B13-Q_tendered!B13</f>
        <v>0</v>
      </c>
      <c r="C13" s="326">
        <f>Q_revised!C13-Q_tendered!C13</f>
        <v>0</v>
      </c>
      <c r="D13" s="326">
        <f>Q_revised!D13-Q_tendered!D13</f>
        <v>0</v>
      </c>
      <c r="E13" s="326">
        <f>Q_revised!E13-Q_tendered!E13</f>
        <v>0</v>
      </c>
      <c r="F13" s="326">
        <f>Q_revised!F13-Q_tendered!F13</f>
        <v>0</v>
      </c>
      <c r="G13" s="326">
        <f>Q_revised!G13-Q_tendered!G13</f>
        <v>0</v>
      </c>
      <c r="H13" s="326">
        <f>Q_revised!H13-Q_tendered!H13</f>
        <v>0</v>
      </c>
      <c r="I13" s="326">
        <f>Q_revised!I13-Q_tendered!I13</f>
        <v>0</v>
      </c>
      <c r="J13" s="326">
        <f>Q_revised!J13-Q_tendered!J13</f>
        <v>0</v>
      </c>
      <c r="K13" s="326">
        <f>Q_revised!K13-Q_tendered!K13</f>
        <v>0</v>
      </c>
      <c r="L13" s="326">
        <f>Q_revised!L13-Q_tendered!L13</f>
        <v>0</v>
      </c>
      <c r="M13" s="326">
        <f>Q_revised!M13-Q_tendered!M13</f>
        <v>0</v>
      </c>
      <c r="N13" s="326">
        <f>Q_revised!N13-Q_tendered!N13</f>
        <v>0</v>
      </c>
    </row>
    <row r="14" spans="1:14" x14ac:dyDescent="0.3">
      <c r="A14" s="181" t="s">
        <v>118</v>
      </c>
      <c r="B14" s="326">
        <f>Q_revised!B14-Q_tendered!B14</f>
        <v>0</v>
      </c>
      <c r="C14" s="326">
        <f>Q_revised!C14-Q_tendered!C14</f>
        <v>0</v>
      </c>
      <c r="D14" s="326">
        <f>Q_revised!D14-Q_tendered!D14</f>
        <v>0</v>
      </c>
      <c r="E14" s="326">
        <f>Q_revised!E14-Q_tendered!E14</f>
        <v>0</v>
      </c>
      <c r="F14" s="326">
        <f>Q_revised!F14-Q_tendered!F14</f>
        <v>0</v>
      </c>
      <c r="G14" s="326">
        <f>Q_revised!G14-Q_tendered!G14</f>
        <v>0</v>
      </c>
      <c r="H14" s="326">
        <f>Q_revised!H14-Q_tendered!H14</f>
        <v>0</v>
      </c>
      <c r="I14" s="326">
        <f>Q_revised!I14-Q_tendered!I14</f>
        <v>0</v>
      </c>
      <c r="J14" s="326">
        <f>Q_revised!J14-Q_tendered!J14</f>
        <v>0</v>
      </c>
      <c r="K14" s="326">
        <f>Q_revised!K14-Q_tendered!K14</f>
        <v>0</v>
      </c>
      <c r="L14" s="326">
        <f>Q_revised!L14-Q_tendered!L14</f>
        <v>0</v>
      </c>
      <c r="M14" s="326">
        <f>Q_revised!M14-Q_tendered!M14</f>
        <v>0</v>
      </c>
      <c r="N14" s="326">
        <f>Q_revised!N14-Q_tendered!N14</f>
        <v>0</v>
      </c>
    </row>
    <row r="15" spans="1:14" x14ac:dyDescent="0.3">
      <c r="A15" s="181" t="s">
        <v>119</v>
      </c>
      <c r="B15" s="326">
        <f>Q_revised!B15-Q_tendered!B15</f>
        <v>0</v>
      </c>
      <c r="C15" s="326">
        <f>Q_revised!C15-Q_tendered!C15</f>
        <v>0</v>
      </c>
      <c r="D15" s="326">
        <f>Q_revised!D15-Q_tendered!D15</f>
        <v>0</v>
      </c>
      <c r="E15" s="326">
        <f>Q_revised!E15-Q_tendered!E15</f>
        <v>0</v>
      </c>
      <c r="F15" s="326">
        <f>Q_revised!F15-Q_tendered!F15</f>
        <v>0</v>
      </c>
      <c r="G15" s="326">
        <f>Q_revised!G15-Q_tendered!G15</f>
        <v>0</v>
      </c>
      <c r="H15" s="326">
        <f>Q_revised!H15-Q_tendered!H15</f>
        <v>0</v>
      </c>
      <c r="I15" s="326">
        <f>Q_revised!I15-Q_tendered!I15</f>
        <v>0</v>
      </c>
      <c r="J15" s="326">
        <f>Q_revised!J15-Q_tendered!J15</f>
        <v>0</v>
      </c>
      <c r="K15" s="326">
        <f>Q_revised!K15-Q_tendered!K15</f>
        <v>0</v>
      </c>
      <c r="L15" s="326">
        <f>Q_revised!L15-Q_tendered!L15</f>
        <v>0</v>
      </c>
      <c r="M15" s="326">
        <f>Q_revised!M15-Q_tendered!M15</f>
        <v>0</v>
      </c>
      <c r="N15" s="326">
        <f>Q_revised!N15-Q_tendered!N15</f>
        <v>0</v>
      </c>
    </row>
    <row r="16" spans="1:14" x14ac:dyDescent="0.3">
      <c r="A16" s="181" t="s">
        <v>120</v>
      </c>
      <c r="B16" s="326">
        <f>Q_revised!B16-Q_tendered!B16</f>
        <v>0</v>
      </c>
      <c r="C16" s="326">
        <f>Q_revised!C16-Q_tendered!C16</f>
        <v>0</v>
      </c>
      <c r="D16" s="326">
        <f>Q_revised!D16-Q_tendered!D16</f>
        <v>-1</v>
      </c>
      <c r="E16" s="326">
        <f>Q_revised!E16-Q_tendered!E16</f>
        <v>0</v>
      </c>
      <c r="F16" s="326">
        <f>Q_revised!F16-Q_tendered!F16</f>
        <v>1</v>
      </c>
      <c r="G16" s="326">
        <f>Q_revised!G16-Q_tendered!G16</f>
        <v>0</v>
      </c>
      <c r="H16" s="326">
        <f>Q_revised!H16-Q_tendered!H16</f>
        <v>0</v>
      </c>
      <c r="I16" s="326">
        <f>Q_revised!I16-Q_tendered!I16</f>
        <v>0</v>
      </c>
      <c r="J16" s="326">
        <f>Q_revised!J16-Q_tendered!J16</f>
        <v>0</v>
      </c>
      <c r="K16" s="326">
        <f>Q_revised!K16-Q_tendered!K16</f>
        <v>0</v>
      </c>
      <c r="L16" s="326">
        <f>Q_revised!L16-Q_tendered!L16</f>
        <v>0</v>
      </c>
      <c r="M16" s="326">
        <f>Q_revised!M16-Q_tendered!M16</f>
        <v>0</v>
      </c>
      <c r="N16" s="326">
        <f>Q_revised!N16-Q_tendered!N16</f>
        <v>0</v>
      </c>
    </row>
    <row r="17" spans="1:14" x14ac:dyDescent="0.3">
      <c r="A17" s="181" t="s">
        <v>121</v>
      </c>
      <c r="B17" s="326">
        <f>Q_revised!B17-Q_tendered!B17</f>
        <v>0</v>
      </c>
      <c r="C17" s="326">
        <f>Q_revised!C17-Q_tendered!C17</f>
        <v>0</v>
      </c>
      <c r="D17" s="326">
        <f>Q_revised!D17-Q_tendered!D17</f>
        <v>0</v>
      </c>
      <c r="E17" s="326">
        <f>Q_revised!E17-Q_tendered!E17</f>
        <v>0</v>
      </c>
      <c r="F17" s="326">
        <f>Q_revised!F17-Q_tendered!F17</f>
        <v>0</v>
      </c>
      <c r="G17" s="326">
        <f>Q_revised!G17-Q_tendered!G17</f>
        <v>0</v>
      </c>
      <c r="H17" s="326">
        <f>Q_revised!H17-Q_tendered!H17</f>
        <v>0</v>
      </c>
      <c r="I17" s="326">
        <f>Q_revised!I17-Q_tendered!I17</f>
        <v>0</v>
      </c>
      <c r="J17" s="326">
        <f>Q_revised!J17-Q_tendered!J17</f>
        <v>0</v>
      </c>
      <c r="K17" s="326">
        <f>Q_revised!K17-Q_tendered!K17</f>
        <v>0</v>
      </c>
      <c r="L17" s="326">
        <f>Q_revised!L17-Q_tendered!L17</f>
        <v>0</v>
      </c>
      <c r="M17" s="326">
        <f>Q_revised!M17-Q_tendered!M17</f>
        <v>0</v>
      </c>
      <c r="N17" s="326">
        <f>Q_revised!N17-Q_tendered!N17</f>
        <v>0</v>
      </c>
    </row>
    <row r="18" spans="1:14" x14ac:dyDescent="0.3">
      <c r="A18" s="181" t="s">
        <v>122</v>
      </c>
      <c r="B18" s="326">
        <f>Q_revised!B18-Q_tendered!B18</f>
        <v>0</v>
      </c>
      <c r="C18" s="326">
        <f>Q_revised!C18-Q_tendered!C18</f>
        <v>0</v>
      </c>
      <c r="D18" s="326">
        <f>Q_revised!D18-Q_tendered!D18</f>
        <v>0</v>
      </c>
      <c r="E18" s="326">
        <f>Q_revised!E18-Q_tendered!E18</f>
        <v>0</v>
      </c>
      <c r="F18" s="326">
        <f>Q_revised!F18-Q_tendered!F18</f>
        <v>0</v>
      </c>
      <c r="G18" s="326">
        <f>Q_revised!G18-Q_tendered!G18</f>
        <v>0</v>
      </c>
      <c r="H18" s="326">
        <f>Q_revised!H18-Q_tendered!H18</f>
        <v>0</v>
      </c>
      <c r="I18" s="326">
        <f>Q_revised!I18-Q_tendered!I18</f>
        <v>0</v>
      </c>
      <c r="J18" s="326">
        <f>Q_revised!J18-Q_tendered!J18</f>
        <v>0</v>
      </c>
      <c r="K18" s="326">
        <f>Q_revised!K18-Q_tendered!K18</f>
        <v>0</v>
      </c>
      <c r="L18" s="326">
        <f>Q_revised!L18-Q_tendered!L18</f>
        <v>0</v>
      </c>
      <c r="M18" s="326">
        <f>Q_revised!M18-Q_tendered!M18</f>
        <v>0</v>
      </c>
      <c r="N18" s="326">
        <f>Q_revised!N18-Q_tendered!N18</f>
        <v>0</v>
      </c>
    </row>
    <row r="19" spans="1:14" x14ac:dyDescent="0.3">
      <c r="A19" s="181" t="s">
        <v>123</v>
      </c>
      <c r="B19" s="326">
        <f>Q_revised!B19-Q_tendered!B19</f>
        <v>0</v>
      </c>
      <c r="C19" s="326">
        <f>Q_revised!C19-Q_tendered!C19</f>
        <v>0</v>
      </c>
      <c r="D19" s="326">
        <f>Q_revised!D19-Q_tendered!D19</f>
        <v>0</v>
      </c>
      <c r="E19" s="326">
        <f>Q_revised!E19-Q_tendered!E19</f>
        <v>0</v>
      </c>
      <c r="F19" s="326">
        <f>Q_revised!F19-Q_tendered!F19</f>
        <v>0</v>
      </c>
      <c r="G19" s="326">
        <f>Q_revised!G19-Q_tendered!G19</f>
        <v>0</v>
      </c>
      <c r="H19" s="326">
        <f>Q_revised!H19-Q_tendered!H19</f>
        <v>0</v>
      </c>
      <c r="I19" s="326">
        <f>Q_revised!I19-Q_tendered!I19</f>
        <v>0</v>
      </c>
      <c r="J19" s="326">
        <f>Q_revised!J19-Q_tendered!J19</f>
        <v>0</v>
      </c>
      <c r="K19" s="326">
        <f>Q_revised!K19-Q_tendered!K19</f>
        <v>0</v>
      </c>
      <c r="L19" s="326">
        <f>Q_revised!L19-Q_tendered!L19</f>
        <v>0</v>
      </c>
      <c r="M19" s="326">
        <f>Q_revised!M19-Q_tendered!M19</f>
        <v>0</v>
      </c>
      <c r="N19" s="326">
        <f>Q_revised!N19-Q_tendered!N19</f>
        <v>0</v>
      </c>
    </row>
    <row r="20" spans="1:14" x14ac:dyDescent="0.3">
      <c r="A20" s="181" t="s">
        <v>124</v>
      </c>
      <c r="B20" s="326">
        <f>Q_revised!B20-Q_tendered!B20</f>
        <v>0</v>
      </c>
      <c r="C20" s="326">
        <f>Q_revised!C20-Q_tendered!C20</f>
        <v>0</v>
      </c>
      <c r="D20" s="326">
        <f>Q_revised!D20-Q_tendered!D20</f>
        <v>0</v>
      </c>
      <c r="E20" s="326">
        <f>Q_revised!E20-Q_tendered!E20</f>
        <v>0</v>
      </c>
      <c r="F20" s="326">
        <f>Q_revised!F20-Q_tendered!F20</f>
        <v>0</v>
      </c>
      <c r="G20" s="326">
        <f>Q_revised!G20-Q_tendered!G20</f>
        <v>0</v>
      </c>
      <c r="H20" s="326">
        <f>Q_revised!H20-Q_tendered!H20</f>
        <v>0</v>
      </c>
      <c r="I20" s="326">
        <f>Q_revised!I20-Q_tendered!I20</f>
        <v>0</v>
      </c>
      <c r="J20" s="326">
        <f>Q_revised!J20-Q_tendered!J20</f>
        <v>0</v>
      </c>
      <c r="K20" s="326">
        <f>Q_revised!K20-Q_tendered!K20</f>
        <v>0</v>
      </c>
      <c r="L20" s="326">
        <f>Q_revised!L20-Q_tendered!L20</f>
        <v>0</v>
      </c>
      <c r="M20" s="326">
        <f>Q_revised!M20-Q_tendered!M20</f>
        <v>0</v>
      </c>
      <c r="N20" s="326">
        <f>Q_revised!N20-Q_tendered!N20</f>
        <v>0</v>
      </c>
    </row>
    <row r="21" spans="1:14" x14ac:dyDescent="0.3">
      <c r="A21" s="181" t="s">
        <v>125</v>
      </c>
      <c r="B21" s="326">
        <f>Q_revised!B21-Q_tendered!B21</f>
        <v>0</v>
      </c>
      <c r="C21" s="326">
        <f>Q_revised!C21-Q_tendered!C21</f>
        <v>0</v>
      </c>
      <c r="D21" s="326">
        <f>Q_revised!D21-Q_tendered!D21</f>
        <v>0</v>
      </c>
      <c r="E21" s="326">
        <f>Q_revised!E21-Q_tendered!E21</f>
        <v>0</v>
      </c>
      <c r="F21" s="326">
        <f>Q_revised!F21-Q_tendered!F21</f>
        <v>0</v>
      </c>
      <c r="G21" s="326">
        <f>Q_revised!G21-Q_tendered!G21</f>
        <v>0</v>
      </c>
      <c r="H21" s="326">
        <f>Q_revised!H21-Q_tendered!H21</f>
        <v>0</v>
      </c>
      <c r="I21" s="326">
        <f>Q_revised!I21-Q_tendered!I21</f>
        <v>0</v>
      </c>
      <c r="J21" s="326">
        <f>Q_revised!J21-Q_tendered!J21</f>
        <v>0</v>
      </c>
      <c r="K21" s="326">
        <f>Q_revised!K21-Q_tendered!K21</f>
        <v>0</v>
      </c>
      <c r="L21" s="326">
        <f>Q_revised!L21-Q_tendered!L21</f>
        <v>0</v>
      </c>
      <c r="M21" s="326">
        <f>Q_revised!M21-Q_tendered!M21</f>
        <v>0</v>
      </c>
      <c r="N21" s="326">
        <f>Q_revised!N21-Q_tendered!N21</f>
        <v>0</v>
      </c>
    </row>
    <row r="22" spans="1:14" x14ac:dyDescent="0.3">
      <c r="A22" s="181" t="s">
        <v>126</v>
      </c>
      <c r="B22" s="326">
        <f>Q_revised!B22-Q_tendered!B22</f>
        <v>0</v>
      </c>
      <c r="C22" s="326">
        <f>Q_revised!C22-Q_tendered!C22</f>
        <v>0</v>
      </c>
      <c r="D22" s="326">
        <f>Q_revised!D22-Q_tendered!D22</f>
        <v>0</v>
      </c>
      <c r="E22" s="326">
        <f>Q_revised!E22-Q_tendered!E22</f>
        <v>0</v>
      </c>
      <c r="F22" s="326">
        <f>Q_revised!F22-Q_tendered!F22</f>
        <v>0</v>
      </c>
      <c r="G22" s="326">
        <f>Q_revised!G22-Q_tendered!G22</f>
        <v>0</v>
      </c>
      <c r="H22" s="326">
        <f>Q_revised!H22-Q_tendered!H22</f>
        <v>0</v>
      </c>
      <c r="I22" s="326">
        <f>Q_revised!I22-Q_tendered!I22</f>
        <v>0</v>
      </c>
      <c r="J22" s="326">
        <f>Q_revised!J22-Q_tendered!J22</f>
        <v>0</v>
      </c>
      <c r="K22" s="326">
        <f>Q_revised!K22-Q_tendered!K22</f>
        <v>0</v>
      </c>
      <c r="L22" s="326">
        <f>Q_revised!L22-Q_tendered!L22</f>
        <v>0</v>
      </c>
      <c r="M22" s="326">
        <f>Q_revised!M22-Q_tendered!M22</f>
        <v>0</v>
      </c>
      <c r="N22" s="326">
        <f>Q_revised!N22-Q_tendered!N22</f>
        <v>0</v>
      </c>
    </row>
    <row r="23" spans="1:14" x14ac:dyDescent="0.3">
      <c r="A23" s="181" t="s">
        <v>127</v>
      </c>
      <c r="B23" s="326">
        <f>Q_revised!B23-Q_tendered!B23</f>
        <v>0</v>
      </c>
      <c r="C23" s="326">
        <f>Q_revised!C23-Q_tendered!C23</f>
        <v>0</v>
      </c>
      <c r="D23" s="326">
        <f>Q_revised!D23-Q_tendered!D23</f>
        <v>0</v>
      </c>
      <c r="E23" s="326">
        <f>Q_revised!E23-Q_tendered!E23</f>
        <v>0</v>
      </c>
      <c r="F23" s="326">
        <f>Q_revised!F23-Q_tendered!F23</f>
        <v>0</v>
      </c>
      <c r="G23" s="326">
        <f>Q_revised!G23-Q_tendered!G23</f>
        <v>0</v>
      </c>
      <c r="H23" s="326">
        <f>Q_revised!H23-Q_tendered!H23</f>
        <v>0</v>
      </c>
      <c r="I23" s="326">
        <f>Q_revised!I23-Q_tendered!I23</f>
        <v>0</v>
      </c>
      <c r="J23" s="326">
        <f>Q_revised!J23-Q_tendered!J23</f>
        <v>0</v>
      </c>
      <c r="K23" s="326">
        <f>Q_revised!K23-Q_tendered!K23</f>
        <v>0</v>
      </c>
      <c r="L23" s="326">
        <f>Q_revised!L23-Q_tendered!L23</f>
        <v>0.53700000000000081</v>
      </c>
      <c r="M23" s="326">
        <f>Q_revised!M23-Q_tendered!M23</f>
        <v>0</v>
      </c>
      <c r="N23" s="326">
        <f>Q_revised!N23-Q_tendered!N23</f>
        <v>0</v>
      </c>
    </row>
    <row r="24" spans="1:14" x14ac:dyDescent="0.3">
      <c r="A24" s="181" t="s">
        <v>128</v>
      </c>
      <c r="B24" s="326">
        <f>Q_revised!B24-Q_tendered!B24</f>
        <v>0</v>
      </c>
      <c r="C24" s="326">
        <f>Q_revised!C24-Q_tendered!C24</f>
        <v>0</v>
      </c>
      <c r="D24" s="326">
        <f>Q_revised!D24-Q_tendered!D24</f>
        <v>0</v>
      </c>
      <c r="E24" s="326">
        <f>Q_revised!E24-Q_tendered!E24</f>
        <v>0</v>
      </c>
      <c r="F24" s="326">
        <f>Q_revised!F24-Q_tendered!F24</f>
        <v>0</v>
      </c>
      <c r="G24" s="326">
        <f>Q_revised!G24-Q_tendered!G24</f>
        <v>0</v>
      </c>
      <c r="H24" s="326">
        <f>Q_revised!H24-Q_tendered!H24</f>
        <v>0</v>
      </c>
      <c r="I24" s="326">
        <f>Q_revised!I24-Q_tendered!I24</f>
        <v>0</v>
      </c>
      <c r="J24" s="326">
        <f>Q_revised!J24-Q_tendered!J24</f>
        <v>0</v>
      </c>
      <c r="K24" s="326">
        <f>Q_revised!K24-Q_tendered!K24</f>
        <v>0</v>
      </c>
      <c r="L24" s="326">
        <f>Q_revised!L24-Q_tendered!L24</f>
        <v>0</v>
      </c>
      <c r="M24" s="326">
        <f>Q_revised!M24-Q_tendered!M24</f>
        <v>0</v>
      </c>
      <c r="N24" s="326">
        <f>Q_revised!N24-Q_tendered!N24</f>
        <v>0</v>
      </c>
    </row>
    <row r="25" spans="1:14" x14ac:dyDescent="0.3">
      <c r="A25" s="181" t="s">
        <v>129</v>
      </c>
      <c r="B25" s="326">
        <f>Q_revised!B25-Q_tendered!B25</f>
        <v>0</v>
      </c>
      <c r="C25" s="326">
        <f>Q_revised!C25-Q_tendered!C25</f>
        <v>0</v>
      </c>
      <c r="D25" s="326">
        <f>Q_revised!D25-Q_tendered!D25</f>
        <v>0</v>
      </c>
      <c r="E25" s="326">
        <f>Q_revised!E25-Q_tendered!E25</f>
        <v>0</v>
      </c>
      <c r="F25" s="326">
        <f>Q_revised!F25-Q_tendered!F25</f>
        <v>0</v>
      </c>
      <c r="G25" s="326">
        <f>Q_revised!G25-Q_tendered!G25</f>
        <v>0</v>
      </c>
      <c r="H25" s="326">
        <f>Q_revised!H25-Q_tendered!H25</f>
        <v>0</v>
      </c>
      <c r="I25" s="326">
        <f>Q_revised!I25-Q_tendered!I25</f>
        <v>0</v>
      </c>
      <c r="J25" s="326">
        <f>Q_revised!J25-Q_tendered!J25</f>
        <v>0</v>
      </c>
      <c r="K25" s="326">
        <f>Q_revised!K25-Q_tendered!K25</f>
        <v>0</v>
      </c>
      <c r="L25" s="326">
        <f>Q_revised!L25-Q_tendered!L25</f>
        <v>0</v>
      </c>
      <c r="M25" s="326">
        <f>Q_revised!M25-Q_tendered!M25</f>
        <v>0</v>
      </c>
      <c r="N25" s="326">
        <f>Q_revised!N25-Q_tendered!N25</f>
        <v>0</v>
      </c>
    </row>
    <row r="26" spans="1:14" x14ac:dyDescent="0.3">
      <c r="A26" s="181" t="s">
        <v>130</v>
      </c>
      <c r="B26" s="326">
        <f>Q_revised!B26-Q_tendered!B26</f>
        <v>0</v>
      </c>
      <c r="C26" s="326">
        <f>Q_revised!C26-Q_tendered!C26</f>
        <v>0</v>
      </c>
      <c r="D26" s="326">
        <f>Q_revised!D26-Q_tendered!D26</f>
        <v>0</v>
      </c>
      <c r="E26" s="326">
        <f>Q_revised!E26-Q_tendered!E26</f>
        <v>0</v>
      </c>
      <c r="F26" s="326">
        <f>Q_revised!F26-Q_tendered!F26</f>
        <v>0</v>
      </c>
      <c r="G26" s="326">
        <f>Q_revised!G26-Q_tendered!G26</f>
        <v>0</v>
      </c>
      <c r="H26" s="326">
        <f>Q_revised!H26-Q_tendered!H26</f>
        <v>0</v>
      </c>
      <c r="I26" s="326">
        <f>Q_revised!I26-Q_tendered!I26</f>
        <v>0</v>
      </c>
      <c r="J26" s="326">
        <f>Q_revised!J26-Q_tendered!J26</f>
        <v>0</v>
      </c>
      <c r="K26" s="326">
        <f>Q_revised!K26-Q_tendered!K26</f>
        <v>0</v>
      </c>
      <c r="L26" s="326">
        <f>Q_revised!L26-Q_tendered!L26</f>
        <v>0</v>
      </c>
      <c r="M26" s="326">
        <f>Q_revised!M26-Q_tendered!M26</f>
        <v>0</v>
      </c>
      <c r="N26" s="326">
        <f>Q_revised!N26-Q_tendered!N26</f>
        <v>0</v>
      </c>
    </row>
    <row r="27" spans="1:14" x14ac:dyDescent="0.3">
      <c r="A27" s="181" t="s">
        <v>131</v>
      </c>
      <c r="B27" s="326">
        <f>Q_revised!B27-Q_tendered!B27</f>
        <v>0</v>
      </c>
      <c r="C27" s="326">
        <f>Q_revised!C27-Q_tendered!C27</f>
        <v>0</v>
      </c>
      <c r="D27" s="326">
        <f>Q_revised!D27-Q_tendered!D27</f>
        <v>0</v>
      </c>
      <c r="E27" s="326">
        <f>Q_revised!E27-Q_tendered!E27</f>
        <v>0</v>
      </c>
      <c r="F27" s="326">
        <f>Q_revised!F27-Q_tendered!F27</f>
        <v>0</v>
      </c>
      <c r="G27" s="326">
        <f>Q_revised!G27-Q_tendered!G27</f>
        <v>0</v>
      </c>
      <c r="H27" s="326">
        <f>Q_revised!H27-Q_tendered!H27</f>
        <v>0</v>
      </c>
      <c r="I27" s="326">
        <f>Q_revised!I27-Q_tendered!I27</f>
        <v>0</v>
      </c>
      <c r="J27" s="326">
        <f>Q_revised!J27-Q_tendered!J27</f>
        <v>0</v>
      </c>
      <c r="K27" s="326">
        <f>Q_revised!K27-Q_tendered!K27</f>
        <v>0</v>
      </c>
      <c r="L27" s="326">
        <f>Q_revised!L27-Q_tendered!L27</f>
        <v>0</v>
      </c>
      <c r="M27" s="326">
        <f>Q_revised!M27-Q_tendered!M27</f>
        <v>0</v>
      </c>
      <c r="N27" s="326">
        <f>Q_revised!N27-Q_tendered!N27</f>
        <v>0</v>
      </c>
    </row>
    <row r="28" spans="1:14" x14ac:dyDescent="0.3">
      <c r="A28" s="181" t="s">
        <v>132</v>
      </c>
      <c r="B28" s="326">
        <f>Q_revised!B28-Q_tendered!B28</f>
        <v>0</v>
      </c>
      <c r="C28" s="326">
        <f>Q_revised!C28-Q_tendered!C28</f>
        <v>0</v>
      </c>
      <c r="D28" s="326">
        <f>Q_revised!D28-Q_tendered!D28</f>
        <v>-2</v>
      </c>
      <c r="E28" s="326">
        <f>Q_revised!E28-Q_tendered!E28</f>
        <v>4</v>
      </c>
      <c r="F28" s="326">
        <f>Q_revised!F28-Q_tendered!F28</f>
        <v>0</v>
      </c>
      <c r="G28" s="326">
        <f>Q_revised!G28-Q_tendered!G28</f>
        <v>0</v>
      </c>
      <c r="H28" s="326">
        <f>Q_revised!H28-Q_tendered!H28</f>
        <v>0</v>
      </c>
      <c r="I28" s="326">
        <f>Q_revised!I28-Q_tendered!I28</f>
        <v>0</v>
      </c>
      <c r="J28" s="326">
        <f>Q_revised!J28-Q_tendered!J28</f>
        <v>0</v>
      </c>
      <c r="K28" s="326">
        <f>Q_revised!K28-Q_tendered!K28</f>
        <v>0</v>
      </c>
      <c r="L28" s="326">
        <f>Q_revised!L28-Q_tendered!L28</f>
        <v>0</v>
      </c>
      <c r="M28" s="326">
        <f>Q_revised!M28-Q_tendered!M28</f>
        <v>0</v>
      </c>
      <c r="N28" s="326">
        <f>Q_revised!N28-Q_tendered!N28</f>
        <v>0</v>
      </c>
    </row>
    <row r="29" spans="1:14" x14ac:dyDescent="0.3">
      <c r="A29" s="181" t="s">
        <v>133</v>
      </c>
      <c r="B29" s="326">
        <f>Q_revised!B29-Q_tendered!B29</f>
        <v>0</v>
      </c>
      <c r="C29" s="326">
        <f>Q_revised!C29-Q_tendered!C29</f>
        <v>0</v>
      </c>
      <c r="D29" s="326">
        <f>Q_revised!D29-Q_tendered!D29</f>
        <v>0</v>
      </c>
      <c r="E29" s="326">
        <f>Q_revised!E29-Q_tendered!E29</f>
        <v>0</v>
      </c>
      <c r="F29" s="326">
        <f>Q_revised!F29-Q_tendered!F29</f>
        <v>0</v>
      </c>
      <c r="G29" s="326">
        <f>Q_revised!G29-Q_tendered!G29</f>
        <v>0</v>
      </c>
      <c r="H29" s="326">
        <f>Q_revised!H29-Q_tendered!H29</f>
        <v>0</v>
      </c>
      <c r="I29" s="326">
        <f>Q_revised!I29-Q_tendered!I29</f>
        <v>0</v>
      </c>
      <c r="J29" s="326">
        <f>Q_revised!J29-Q_tendered!J29</f>
        <v>0</v>
      </c>
      <c r="K29" s="326">
        <f>Q_revised!K29-Q_tendered!K29</f>
        <v>0</v>
      </c>
      <c r="L29" s="326">
        <f>Q_revised!L29-Q_tendered!L29</f>
        <v>0</v>
      </c>
      <c r="M29" s="326">
        <f>Q_revised!M29-Q_tendered!M29</f>
        <v>0</v>
      </c>
      <c r="N29" s="326">
        <f>Q_revised!N29-Q_tendered!N29</f>
        <v>0</v>
      </c>
    </row>
    <row r="30" spans="1:14" x14ac:dyDescent="0.3">
      <c r="A30" s="181" t="s">
        <v>134</v>
      </c>
      <c r="B30" s="326">
        <f>Q_revised!B30-Q_tendered!B30</f>
        <v>3</v>
      </c>
      <c r="C30" s="326">
        <f>Q_revised!C30-Q_tendered!C30</f>
        <v>0</v>
      </c>
      <c r="D30" s="326">
        <f>Q_revised!D30-Q_tendered!D30</f>
        <v>0</v>
      </c>
      <c r="E30" s="326">
        <f>Q_revised!E30-Q_tendered!E30</f>
        <v>0</v>
      </c>
      <c r="F30" s="326">
        <f>Q_revised!F30-Q_tendered!F30</f>
        <v>0</v>
      </c>
      <c r="G30" s="326">
        <f>Q_revised!G30-Q_tendered!G30</f>
        <v>0</v>
      </c>
      <c r="H30" s="326">
        <f>Q_revised!H30-Q_tendered!H30</f>
        <v>0</v>
      </c>
      <c r="I30" s="326">
        <f>Q_revised!I30-Q_tendered!I30</f>
        <v>0</v>
      </c>
      <c r="J30" s="326">
        <f>Q_revised!J30-Q_tendered!J30</f>
        <v>0</v>
      </c>
      <c r="K30" s="326">
        <f>Q_revised!K30-Q_tendered!K30</f>
        <v>2.7600000000000016</v>
      </c>
      <c r="L30" s="326">
        <f>Q_revised!L30-Q_tendered!L30</f>
        <v>0</v>
      </c>
      <c r="M30" s="326">
        <f>Q_revised!M30-Q_tendered!M30</f>
        <v>0</v>
      </c>
      <c r="N30" s="326">
        <f>Q_revised!N30-Q_tendered!N30</f>
        <v>0</v>
      </c>
    </row>
    <row r="31" spans="1:14" x14ac:dyDescent="0.3">
      <c r="A31" s="181" t="s">
        <v>135</v>
      </c>
      <c r="B31" s="326">
        <f>Q_revised!B31-Q_tendered!B31</f>
        <v>0</v>
      </c>
      <c r="C31" s="326">
        <f>Q_revised!C31-Q_tendered!C31</f>
        <v>0</v>
      </c>
      <c r="D31" s="326">
        <f>Q_revised!D31-Q_tendered!D31</f>
        <v>0</v>
      </c>
      <c r="E31" s="326">
        <f>Q_revised!E31-Q_tendered!E31</f>
        <v>2</v>
      </c>
      <c r="F31" s="326">
        <f>Q_revised!F31-Q_tendered!F31</f>
        <v>1</v>
      </c>
      <c r="G31" s="326">
        <f>Q_revised!G31-Q_tendered!G31</f>
        <v>0</v>
      </c>
      <c r="H31" s="326">
        <f>Q_revised!H31-Q_tendered!H31</f>
        <v>0</v>
      </c>
      <c r="I31" s="326">
        <f>Q_revised!I31-Q_tendered!I31</f>
        <v>-2.8880000000000003</v>
      </c>
      <c r="J31" s="326">
        <f>Q_revised!J31-Q_tendered!J31</f>
        <v>0</v>
      </c>
      <c r="K31" s="326">
        <f>Q_revised!K31-Q_tendered!K31</f>
        <v>-5.5519999999999996</v>
      </c>
      <c r="L31" s="326">
        <f>Q_revised!L31-Q_tendered!L31</f>
        <v>0</v>
      </c>
      <c r="M31" s="326">
        <f>Q_revised!M31-Q_tendered!M31</f>
        <v>0</v>
      </c>
      <c r="N31" s="326">
        <f>Q_revised!N31-Q_tendered!N31</f>
        <v>0</v>
      </c>
    </row>
    <row r="32" spans="1:14" x14ac:dyDescent="0.3">
      <c r="A32" s="181" t="s">
        <v>136</v>
      </c>
      <c r="B32" s="326">
        <f>Q_revised!B32-Q_tendered!B32</f>
        <v>0</v>
      </c>
      <c r="C32" s="326">
        <f>Q_revised!C32-Q_tendered!C32</f>
        <v>0</v>
      </c>
      <c r="D32" s="326">
        <f>Q_revised!D32-Q_tendered!D32</f>
        <v>0</v>
      </c>
      <c r="E32" s="326">
        <f>Q_revised!E32-Q_tendered!E32</f>
        <v>0</v>
      </c>
      <c r="F32" s="326">
        <f>Q_revised!F32-Q_tendered!F32</f>
        <v>0</v>
      </c>
      <c r="G32" s="326">
        <f>Q_revised!G32-Q_tendered!G32</f>
        <v>0</v>
      </c>
      <c r="H32" s="326">
        <f>Q_revised!H32-Q_tendered!H32</f>
        <v>0</v>
      </c>
      <c r="I32" s="326">
        <f>Q_revised!I32-Q_tendered!I32</f>
        <v>0</v>
      </c>
      <c r="J32" s="326">
        <f>Q_revised!J32-Q_tendered!J32</f>
        <v>0</v>
      </c>
      <c r="K32" s="326">
        <f>Q_revised!K32-Q_tendered!K32</f>
        <v>0</v>
      </c>
      <c r="L32" s="326">
        <f>Q_revised!L32-Q_tendered!L32</f>
        <v>0</v>
      </c>
      <c r="M32" s="326">
        <f>Q_revised!M32-Q_tendered!M32</f>
        <v>0</v>
      </c>
      <c r="N32" s="326">
        <f>Q_revised!N32-Q_tendered!N32</f>
        <v>0</v>
      </c>
    </row>
    <row r="33" spans="1:14" x14ac:dyDescent="0.3">
      <c r="A33" s="181" t="s">
        <v>137</v>
      </c>
      <c r="B33" s="326">
        <f>Q_revised!B33-Q_tendered!B33</f>
        <v>0</v>
      </c>
      <c r="C33" s="326">
        <f>Q_revised!C33-Q_tendered!C33</f>
        <v>0</v>
      </c>
      <c r="D33" s="326">
        <f>Q_revised!D33-Q_tendered!D33</f>
        <v>0</v>
      </c>
      <c r="E33" s="326">
        <f>Q_revised!E33-Q_tendered!E33</f>
        <v>0</v>
      </c>
      <c r="F33" s="326">
        <f>Q_revised!F33-Q_tendered!F33</f>
        <v>0</v>
      </c>
      <c r="G33" s="326">
        <f>Q_revised!G33-Q_tendered!G33</f>
        <v>0</v>
      </c>
      <c r="H33" s="326">
        <f>Q_revised!H33-Q_tendered!H33</f>
        <v>0</v>
      </c>
      <c r="I33" s="326">
        <f>Q_revised!I33-Q_tendered!I33</f>
        <v>0</v>
      </c>
      <c r="J33" s="326">
        <f>Q_revised!J33-Q_tendered!J33</f>
        <v>0</v>
      </c>
      <c r="K33" s="326">
        <f>Q_revised!K33-Q_tendered!K33</f>
        <v>0</v>
      </c>
      <c r="L33" s="326">
        <f>Q_revised!L33-Q_tendered!L33</f>
        <v>0</v>
      </c>
      <c r="M33" s="326">
        <f>Q_revised!M33-Q_tendered!M33</f>
        <v>0</v>
      </c>
      <c r="N33" s="326">
        <f>Q_revised!N33-Q_tendered!N33</f>
        <v>0</v>
      </c>
    </row>
    <row r="34" spans="1:14" x14ac:dyDescent="0.3">
      <c r="A34" s="181" t="s">
        <v>138</v>
      </c>
      <c r="B34" s="326">
        <f>Q_revised!B34-Q_tendered!B34</f>
        <v>0</v>
      </c>
      <c r="C34" s="326">
        <f>Q_revised!C34-Q_tendered!C34</f>
        <v>0</v>
      </c>
      <c r="D34" s="326">
        <f>Q_revised!D34-Q_tendered!D34</f>
        <v>-1</v>
      </c>
      <c r="E34" s="326">
        <f>Q_revised!E34-Q_tendered!E34</f>
        <v>0</v>
      </c>
      <c r="F34" s="326">
        <f>Q_revised!F34-Q_tendered!F34</f>
        <v>1</v>
      </c>
      <c r="G34" s="326">
        <f>Q_revised!G34-Q_tendered!G34</f>
        <v>0</v>
      </c>
      <c r="H34" s="326">
        <f>Q_revised!H34-Q_tendered!H34</f>
        <v>0</v>
      </c>
      <c r="I34" s="326">
        <f>Q_revised!I34-Q_tendered!I34</f>
        <v>0</v>
      </c>
      <c r="J34" s="326">
        <f>Q_revised!J34-Q_tendered!J34</f>
        <v>0</v>
      </c>
      <c r="K34" s="326">
        <f>Q_revised!K34-Q_tendered!K34</f>
        <v>0</v>
      </c>
      <c r="L34" s="326">
        <f>Q_revised!L34-Q_tendered!L34</f>
        <v>0</v>
      </c>
      <c r="M34" s="326">
        <f>Q_revised!M34-Q_tendered!M34</f>
        <v>0</v>
      </c>
      <c r="N34" s="326">
        <f>Q_revised!N34-Q_tendered!N34</f>
        <v>0</v>
      </c>
    </row>
    <row r="35" spans="1:14" x14ac:dyDescent="0.3">
      <c r="A35" s="181" t="s">
        <v>139</v>
      </c>
      <c r="B35" s="326">
        <f>Q_revised!B35-Q_tendered!B35</f>
        <v>0</v>
      </c>
      <c r="C35" s="326">
        <f>Q_revised!C35-Q_tendered!C35</f>
        <v>0</v>
      </c>
      <c r="D35" s="326">
        <f>Q_revised!D35-Q_tendered!D35</f>
        <v>0</v>
      </c>
      <c r="E35" s="326">
        <f>Q_revised!E35-Q_tendered!E35</f>
        <v>0</v>
      </c>
      <c r="F35" s="326">
        <f>Q_revised!F35-Q_tendered!F35</f>
        <v>0</v>
      </c>
      <c r="G35" s="326">
        <f>Q_revised!G35-Q_tendered!G35</f>
        <v>0</v>
      </c>
      <c r="H35" s="326">
        <f>Q_revised!H35-Q_tendered!H35</f>
        <v>0</v>
      </c>
      <c r="I35" s="326">
        <f>Q_revised!I35-Q_tendered!I35</f>
        <v>0</v>
      </c>
      <c r="J35" s="326">
        <f>Q_revised!J35-Q_tendered!J35</f>
        <v>0</v>
      </c>
      <c r="K35" s="326">
        <f>Q_revised!K35-Q_tendered!K35</f>
        <v>0</v>
      </c>
      <c r="L35" s="326">
        <f>Q_revised!L35-Q_tendered!L35</f>
        <v>0</v>
      </c>
      <c r="M35" s="326">
        <f>Q_revised!M35-Q_tendered!M35</f>
        <v>0</v>
      </c>
      <c r="N35" s="326">
        <f>Q_revised!N35-Q_tendered!N35</f>
        <v>0</v>
      </c>
    </row>
    <row r="36" spans="1:14" x14ac:dyDescent="0.3">
      <c r="A36" s="181" t="s">
        <v>140</v>
      </c>
      <c r="B36" s="326">
        <f>Q_revised!B36-Q_tendered!B36</f>
        <v>0</v>
      </c>
      <c r="C36" s="326">
        <f>Q_revised!C36-Q_tendered!C36</f>
        <v>0</v>
      </c>
      <c r="D36" s="326">
        <f>Q_revised!D36-Q_tendered!D36</f>
        <v>0</v>
      </c>
      <c r="E36" s="326">
        <f>Q_revised!E36-Q_tendered!E36</f>
        <v>0</v>
      </c>
      <c r="F36" s="326">
        <f>Q_revised!F36-Q_tendered!F36</f>
        <v>0</v>
      </c>
      <c r="G36" s="326">
        <f>Q_revised!G36-Q_tendered!G36</f>
        <v>0</v>
      </c>
      <c r="H36" s="326">
        <f>Q_revised!H36-Q_tendered!H36</f>
        <v>-10.100999999999999</v>
      </c>
      <c r="I36" s="326">
        <f>Q_revised!I36-Q_tendered!I36</f>
        <v>0</v>
      </c>
      <c r="J36" s="326">
        <f>Q_revised!J36-Q_tendered!J36</f>
        <v>0</v>
      </c>
      <c r="K36" s="326">
        <f>Q_revised!K36-Q_tendered!K36</f>
        <v>0</v>
      </c>
      <c r="L36" s="326">
        <f>Q_revised!L36-Q_tendered!L36</f>
        <v>0</v>
      </c>
      <c r="M36" s="326">
        <f>Q_revised!M36-Q_tendered!M36</f>
        <v>0</v>
      </c>
      <c r="N36" s="326">
        <f>Q_revised!N36-Q_tendered!N36</f>
        <v>0</v>
      </c>
    </row>
    <row r="37" spans="1:14" x14ac:dyDescent="0.3">
      <c r="A37" s="181" t="s">
        <v>141</v>
      </c>
      <c r="B37" s="326">
        <f>Q_revised!B37-Q_tendered!B37</f>
        <v>0</v>
      </c>
      <c r="C37" s="326">
        <f>Q_revised!C37-Q_tendered!C37</f>
        <v>0</v>
      </c>
      <c r="D37" s="326">
        <f>Q_revised!D37-Q_tendered!D37</f>
        <v>0</v>
      </c>
      <c r="E37" s="326">
        <f>Q_revised!E37-Q_tendered!E37</f>
        <v>0</v>
      </c>
      <c r="F37" s="326">
        <f>Q_revised!F37-Q_tendered!F37</f>
        <v>0</v>
      </c>
      <c r="G37" s="326">
        <f>Q_revised!G37-Q_tendered!G37</f>
        <v>0</v>
      </c>
      <c r="H37" s="326">
        <f>Q_revised!H37-Q_tendered!H37</f>
        <v>0</v>
      </c>
      <c r="I37" s="326">
        <f>Q_revised!I37-Q_tendered!I37</f>
        <v>0</v>
      </c>
      <c r="J37" s="326">
        <f>Q_revised!J37-Q_tendered!J37</f>
        <v>0</v>
      </c>
      <c r="K37" s="326">
        <f>Q_revised!K37-Q_tendered!K37</f>
        <v>0</v>
      </c>
      <c r="L37" s="326">
        <f>Q_revised!L37-Q_tendered!L37</f>
        <v>0</v>
      </c>
      <c r="M37" s="326">
        <f>Q_revised!M37-Q_tendered!M37</f>
        <v>0</v>
      </c>
      <c r="N37" s="326">
        <f>Q_revised!N37-Q_tendered!N37</f>
        <v>0</v>
      </c>
    </row>
    <row r="38" spans="1:14" x14ac:dyDescent="0.3">
      <c r="A38" s="181" t="s">
        <v>142</v>
      </c>
      <c r="B38" s="326">
        <f>Q_revised!B38-Q_tendered!B38</f>
        <v>0</v>
      </c>
      <c r="C38" s="326">
        <f>Q_revised!C38-Q_tendered!C38</f>
        <v>0</v>
      </c>
      <c r="D38" s="326">
        <f>Q_revised!D38-Q_tendered!D38</f>
        <v>0</v>
      </c>
      <c r="E38" s="326">
        <f>Q_revised!E38-Q_tendered!E38</f>
        <v>0</v>
      </c>
      <c r="F38" s="326">
        <f>Q_revised!F38-Q_tendered!F38</f>
        <v>0</v>
      </c>
      <c r="G38" s="326">
        <f>Q_revised!G38-Q_tendered!G38</f>
        <v>0</v>
      </c>
      <c r="H38" s="326">
        <f>Q_revised!H38-Q_tendered!H38</f>
        <v>0</v>
      </c>
      <c r="I38" s="326">
        <f>Q_revised!I38-Q_tendered!I38</f>
        <v>0</v>
      </c>
      <c r="J38" s="326">
        <f>Q_revised!J38-Q_tendered!J38</f>
        <v>0</v>
      </c>
      <c r="K38" s="326">
        <f>Q_revised!K38-Q_tendered!K38</f>
        <v>0</v>
      </c>
      <c r="L38" s="326">
        <f>Q_revised!L38-Q_tendered!L38</f>
        <v>0</v>
      </c>
      <c r="M38" s="326">
        <f>Q_revised!M38-Q_tendered!M38</f>
        <v>0</v>
      </c>
      <c r="N38" s="326">
        <f>Q_revised!N38-Q_tendered!N38</f>
        <v>0</v>
      </c>
    </row>
    <row r="39" spans="1:14" x14ac:dyDescent="0.3">
      <c r="A39" s="181" t="s">
        <v>143</v>
      </c>
      <c r="B39" s="326">
        <f>Q_revised!B39-Q_tendered!B39</f>
        <v>0</v>
      </c>
      <c r="C39" s="326">
        <f>Q_revised!C39-Q_tendered!C39</f>
        <v>0</v>
      </c>
      <c r="D39" s="326">
        <f>Q_revised!D39-Q_tendered!D39</f>
        <v>0</v>
      </c>
      <c r="E39" s="326">
        <f>Q_revised!E39-Q_tendered!E39</f>
        <v>0</v>
      </c>
      <c r="F39" s="326">
        <f>Q_revised!F39-Q_tendered!F39</f>
        <v>0</v>
      </c>
      <c r="G39" s="326">
        <f>Q_revised!G39-Q_tendered!G39</f>
        <v>0</v>
      </c>
      <c r="H39" s="326">
        <f>Q_revised!H39-Q_tendered!H39</f>
        <v>0</v>
      </c>
      <c r="I39" s="326">
        <f>Q_revised!I39-Q_tendered!I39</f>
        <v>0</v>
      </c>
      <c r="J39" s="326">
        <f>Q_revised!J39-Q_tendered!J39</f>
        <v>0</v>
      </c>
      <c r="K39" s="326">
        <f>Q_revised!K39-Q_tendered!K39</f>
        <v>0</v>
      </c>
      <c r="L39" s="326">
        <f>Q_revised!L39-Q_tendered!L39</f>
        <v>0</v>
      </c>
      <c r="M39" s="326">
        <f>Q_revised!M39-Q_tendered!M39</f>
        <v>0</v>
      </c>
      <c r="N39" s="326">
        <f>Q_revised!N39-Q_tendered!N39</f>
        <v>0</v>
      </c>
    </row>
    <row r="40" spans="1:14" x14ac:dyDescent="0.3">
      <c r="A40" s="181" t="s">
        <v>144</v>
      </c>
      <c r="B40" s="326">
        <f>Q_revised!B40-Q_tendered!B40</f>
        <v>0</v>
      </c>
      <c r="C40" s="326">
        <f>Q_revised!C40-Q_tendered!C40</f>
        <v>0</v>
      </c>
      <c r="D40" s="326">
        <f>Q_revised!D40-Q_tendered!D40</f>
        <v>0</v>
      </c>
      <c r="E40" s="326">
        <f>Q_revised!E40-Q_tendered!E40</f>
        <v>0</v>
      </c>
      <c r="F40" s="326">
        <f>Q_revised!F40-Q_tendered!F40</f>
        <v>0</v>
      </c>
      <c r="G40" s="326">
        <f>Q_revised!G40-Q_tendered!G40</f>
        <v>0</v>
      </c>
      <c r="H40" s="326">
        <f>Q_revised!H40-Q_tendered!H40</f>
        <v>0</v>
      </c>
      <c r="I40" s="326">
        <f>Q_revised!I40-Q_tendered!I40</f>
        <v>0</v>
      </c>
      <c r="J40" s="326">
        <f>Q_revised!J40-Q_tendered!J40</f>
        <v>0</v>
      </c>
      <c r="K40" s="326">
        <f>Q_revised!K40-Q_tendered!K40</f>
        <v>-4.75</v>
      </c>
      <c r="L40" s="326">
        <f>Q_revised!L40-Q_tendered!L40</f>
        <v>0</v>
      </c>
      <c r="M40" s="326">
        <f>Q_revised!M40-Q_tendered!M40</f>
        <v>0</v>
      </c>
      <c r="N40" s="326">
        <f>Q_revised!N40-Q_tendered!N40</f>
        <v>0</v>
      </c>
    </row>
    <row r="41" spans="1:14" x14ac:dyDescent="0.3">
      <c r="A41" s="181" t="s">
        <v>145</v>
      </c>
      <c r="B41" s="326">
        <f>Q_revised!B41-Q_tendered!B41</f>
        <v>0</v>
      </c>
      <c r="C41" s="326">
        <f>Q_revised!C41-Q_tendered!C41</f>
        <v>0</v>
      </c>
      <c r="D41" s="326">
        <f>Q_revised!D41-Q_tendered!D41</f>
        <v>-1</v>
      </c>
      <c r="E41" s="326">
        <f>Q_revised!E41-Q_tendered!E41</f>
        <v>0</v>
      </c>
      <c r="F41" s="326">
        <f>Q_revised!F41-Q_tendered!F41</f>
        <v>0</v>
      </c>
      <c r="G41" s="326">
        <f>Q_revised!G41-Q_tendered!G41</f>
        <v>0</v>
      </c>
      <c r="H41" s="326">
        <f>Q_revised!H41-Q_tendered!H41</f>
        <v>0</v>
      </c>
      <c r="I41" s="326">
        <f>Q_revised!I41-Q_tendered!I41</f>
        <v>0</v>
      </c>
      <c r="J41" s="326">
        <f>Q_revised!J41-Q_tendered!J41</f>
        <v>0</v>
      </c>
      <c r="K41" s="326">
        <f>Q_revised!K41-Q_tendered!K41</f>
        <v>0</v>
      </c>
      <c r="L41" s="326">
        <f>Q_revised!L41-Q_tendered!L41</f>
        <v>0</v>
      </c>
      <c r="M41" s="326">
        <f>Q_revised!M41-Q_tendered!M41</f>
        <v>0</v>
      </c>
      <c r="N41" s="326">
        <f>Q_revised!N41-Q_tendered!N41</f>
        <v>0</v>
      </c>
    </row>
    <row r="42" spans="1:14" x14ac:dyDescent="0.3">
      <c r="A42" s="181" t="s">
        <v>146</v>
      </c>
      <c r="B42" s="326">
        <f>Q_revised!B42-Q_tendered!B42</f>
        <v>0</v>
      </c>
      <c r="C42" s="326">
        <f>Q_revised!C42-Q_tendered!C42</f>
        <v>0</v>
      </c>
      <c r="D42" s="326">
        <f>Q_revised!D42-Q_tendered!D42</f>
        <v>0</v>
      </c>
      <c r="E42" s="326">
        <f>Q_revised!E42-Q_tendered!E42</f>
        <v>0</v>
      </c>
      <c r="F42" s="326">
        <f>Q_revised!F42-Q_tendered!F42</f>
        <v>0</v>
      </c>
      <c r="G42" s="326">
        <f>Q_revised!G42-Q_tendered!G42</f>
        <v>0</v>
      </c>
      <c r="H42" s="326">
        <f>Q_revised!H42-Q_tendered!H42</f>
        <v>0</v>
      </c>
      <c r="I42" s="326">
        <f>Q_revised!I42-Q_tendered!I42</f>
        <v>0</v>
      </c>
      <c r="J42" s="326">
        <f>Q_revised!J42-Q_tendered!J42</f>
        <v>0</v>
      </c>
      <c r="K42" s="326">
        <f>Q_revised!K42-Q_tendered!K42</f>
        <v>0</v>
      </c>
      <c r="L42" s="326">
        <f>Q_revised!L42-Q_tendered!L42</f>
        <v>0</v>
      </c>
      <c r="M42" s="326">
        <f>Q_revised!M42-Q_tendered!M42</f>
        <v>0</v>
      </c>
      <c r="N42" s="326">
        <f>Q_revised!N42-Q_tendered!N42</f>
        <v>0</v>
      </c>
    </row>
    <row r="43" spans="1:14" x14ac:dyDescent="0.3">
      <c r="A43" s="181" t="s">
        <v>147</v>
      </c>
      <c r="B43" s="326">
        <f>Q_revised!B43-Q_tendered!B43</f>
        <v>0</v>
      </c>
      <c r="C43" s="326">
        <f>Q_revised!C43-Q_tendered!C43</f>
        <v>0</v>
      </c>
      <c r="D43" s="326">
        <f>Q_revised!D43-Q_tendered!D43</f>
        <v>0</v>
      </c>
      <c r="E43" s="326">
        <f>Q_revised!E43-Q_tendered!E43</f>
        <v>0</v>
      </c>
      <c r="F43" s="326">
        <f>Q_revised!F43-Q_tendered!F43</f>
        <v>0</v>
      </c>
      <c r="G43" s="326">
        <f>Q_revised!G43-Q_tendered!G43</f>
        <v>0</v>
      </c>
      <c r="H43" s="326">
        <f>Q_revised!H43-Q_tendered!H43</f>
        <v>-2.5599999999999987</v>
      </c>
      <c r="I43" s="326">
        <f>Q_revised!I43-Q_tendered!I43</f>
        <v>0</v>
      </c>
      <c r="J43" s="326">
        <f>Q_revised!J43-Q_tendered!J43</f>
        <v>0</v>
      </c>
      <c r="K43" s="326">
        <f>Q_revised!K43-Q_tendered!K43</f>
        <v>0</v>
      </c>
      <c r="L43" s="326">
        <f>Q_revised!L43-Q_tendered!L43</f>
        <v>0</v>
      </c>
      <c r="M43" s="326">
        <f>Q_revised!M43-Q_tendered!M43</f>
        <v>0</v>
      </c>
      <c r="N43" s="326">
        <f>Q_revised!N43-Q_tendered!N43</f>
        <v>0</v>
      </c>
    </row>
    <row r="44" spans="1:14" x14ac:dyDescent="0.3">
      <c r="A44" s="181" t="s">
        <v>148</v>
      </c>
      <c r="B44" s="326">
        <f>Q_revised!B44-Q_tendered!B44</f>
        <v>0</v>
      </c>
      <c r="C44" s="326">
        <f>Q_revised!C44-Q_tendered!C44</f>
        <v>0</v>
      </c>
      <c r="D44" s="326">
        <f>Q_revised!D44-Q_tendered!D44</f>
        <v>0</v>
      </c>
      <c r="E44" s="326">
        <f>Q_revised!E44-Q_tendered!E44</f>
        <v>0</v>
      </c>
      <c r="F44" s="326">
        <f>Q_revised!F44-Q_tendered!F44</f>
        <v>0</v>
      </c>
      <c r="G44" s="326">
        <f>Q_revised!G44-Q_tendered!G44</f>
        <v>0</v>
      </c>
      <c r="H44" s="326">
        <f>Q_revised!H44-Q_tendered!H44</f>
        <v>0</v>
      </c>
      <c r="I44" s="326">
        <f>Q_revised!I44-Q_tendered!I44</f>
        <v>0</v>
      </c>
      <c r="J44" s="326">
        <f>Q_revised!J44-Q_tendered!J44</f>
        <v>0</v>
      </c>
      <c r="K44" s="326">
        <f>Q_revised!K44-Q_tendered!K44</f>
        <v>0</v>
      </c>
      <c r="L44" s="326">
        <f>Q_revised!L44-Q_tendered!L44</f>
        <v>0</v>
      </c>
      <c r="M44" s="326">
        <f>Q_revised!M44-Q_tendered!M44</f>
        <v>0</v>
      </c>
      <c r="N44" s="326">
        <f>Q_revised!N44-Q_tendered!N44</f>
        <v>0</v>
      </c>
    </row>
    <row r="45" spans="1:14" x14ac:dyDescent="0.3">
      <c r="A45" s="181" t="s">
        <v>149</v>
      </c>
      <c r="B45" s="326">
        <f>Q_revised!B45-Q_tendered!B45</f>
        <v>0</v>
      </c>
      <c r="C45" s="326">
        <f>Q_revised!C45-Q_tendered!C45</f>
        <v>0</v>
      </c>
      <c r="D45" s="326">
        <f>Q_revised!D45-Q_tendered!D45</f>
        <v>0</v>
      </c>
      <c r="E45" s="326">
        <f>Q_revised!E45-Q_tendered!E45</f>
        <v>0</v>
      </c>
      <c r="F45" s="326">
        <f>Q_revised!F45-Q_tendered!F45</f>
        <v>0</v>
      </c>
      <c r="G45" s="326">
        <f>Q_revised!G45-Q_tendered!G45</f>
        <v>0</v>
      </c>
      <c r="H45" s="326">
        <f>Q_revised!H45-Q_tendered!H45</f>
        <v>6.2500000000000009</v>
      </c>
      <c r="I45" s="326">
        <f>Q_revised!I45-Q_tendered!I45</f>
        <v>0</v>
      </c>
      <c r="J45" s="326">
        <f>Q_revised!J45-Q_tendered!J45</f>
        <v>0</v>
      </c>
      <c r="K45" s="326">
        <f>Q_revised!K45-Q_tendered!K45</f>
        <v>0</v>
      </c>
      <c r="L45" s="326">
        <f>Q_revised!L45-Q_tendered!L45</f>
        <v>-17.308999999999997</v>
      </c>
      <c r="M45" s="326">
        <f>Q_revised!M45-Q_tendered!M45</f>
        <v>0</v>
      </c>
      <c r="N45" s="326">
        <f>Q_revised!N45-Q_tendered!N45</f>
        <v>0</v>
      </c>
    </row>
    <row r="46" spans="1:14" x14ac:dyDescent="0.3">
      <c r="A46" s="181" t="s">
        <v>150</v>
      </c>
      <c r="B46" s="326">
        <f>Q_revised!B46-Q_tendered!B46</f>
        <v>0</v>
      </c>
      <c r="C46" s="326">
        <f>Q_revised!C46-Q_tendered!C46</f>
        <v>0</v>
      </c>
      <c r="D46" s="326">
        <f>Q_revised!D46-Q_tendered!D46</f>
        <v>0</v>
      </c>
      <c r="E46" s="326">
        <f>Q_revised!E46-Q_tendered!E46</f>
        <v>0</v>
      </c>
      <c r="F46" s="326">
        <f>Q_revised!F46-Q_tendered!F46</f>
        <v>0</v>
      </c>
      <c r="G46" s="326">
        <f>Q_revised!G46-Q_tendered!G46</f>
        <v>0</v>
      </c>
      <c r="H46" s="326">
        <f>Q_revised!H46-Q_tendered!H46</f>
        <v>0</v>
      </c>
      <c r="I46" s="326">
        <f>Q_revised!I46-Q_tendered!I46</f>
        <v>0</v>
      </c>
      <c r="J46" s="326">
        <f>Q_revised!J46-Q_tendered!J46</f>
        <v>0</v>
      </c>
      <c r="K46" s="326">
        <f>Q_revised!K46-Q_tendered!K46</f>
        <v>0</v>
      </c>
      <c r="L46" s="326">
        <f>Q_revised!L46-Q_tendered!L46</f>
        <v>0</v>
      </c>
      <c r="M46" s="326">
        <f>Q_revised!M46-Q_tendered!M46</f>
        <v>0</v>
      </c>
      <c r="N46" s="326">
        <f>Q_revised!N46-Q_tendered!N46</f>
        <v>0</v>
      </c>
    </row>
    <row r="47" spans="1:14" x14ac:dyDescent="0.3">
      <c r="A47" s="181" t="s">
        <v>151</v>
      </c>
      <c r="B47" s="326">
        <f>Q_revised!B47-Q_tendered!B47</f>
        <v>0</v>
      </c>
      <c r="C47" s="326">
        <f>Q_revised!C47-Q_tendered!C47</f>
        <v>0</v>
      </c>
      <c r="D47" s="326">
        <f>Q_revised!D47-Q_tendered!D47</f>
        <v>0</v>
      </c>
      <c r="E47" s="326">
        <f>Q_revised!E47-Q_tendered!E47</f>
        <v>0</v>
      </c>
      <c r="F47" s="326">
        <f>Q_revised!F47-Q_tendered!F47</f>
        <v>0</v>
      </c>
      <c r="G47" s="326">
        <f>Q_revised!G47-Q_tendered!G47</f>
        <v>0</v>
      </c>
      <c r="H47" s="326">
        <f>Q_revised!H47-Q_tendered!H47</f>
        <v>0</v>
      </c>
      <c r="I47" s="326">
        <f>Q_revised!I47-Q_tendered!I47</f>
        <v>0</v>
      </c>
      <c r="J47" s="326">
        <f>Q_revised!J47-Q_tendered!J47</f>
        <v>0</v>
      </c>
      <c r="K47" s="326">
        <f>Q_revised!K47-Q_tendered!K47</f>
        <v>0</v>
      </c>
      <c r="L47" s="326">
        <f>Q_revised!L47-Q_tendered!L47</f>
        <v>0</v>
      </c>
      <c r="M47" s="326">
        <f>Q_revised!M47-Q_tendered!M47</f>
        <v>0</v>
      </c>
      <c r="N47" s="326">
        <f>Q_revised!N47-Q_tendered!N47</f>
        <v>0</v>
      </c>
    </row>
    <row r="48" spans="1:14" x14ac:dyDescent="0.3">
      <c r="A48" s="181" t="s">
        <v>152</v>
      </c>
      <c r="B48" s="326">
        <f>Q_revised!B48-Q_tendered!B48</f>
        <v>0</v>
      </c>
      <c r="C48" s="326">
        <f>Q_revised!C48-Q_tendered!C48</f>
        <v>0</v>
      </c>
      <c r="D48" s="326">
        <f>Q_revised!D48-Q_tendered!D48</f>
        <v>0</v>
      </c>
      <c r="E48" s="326">
        <f>Q_revised!E48-Q_tendered!E48</f>
        <v>0</v>
      </c>
      <c r="F48" s="326">
        <f>Q_revised!F48-Q_tendered!F48</f>
        <v>0</v>
      </c>
      <c r="G48" s="326">
        <f>Q_revised!G48-Q_tendered!G48</f>
        <v>0</v>
      </c>
      <c r="H48" s="326">
        <f>Q_revised!H48-Q_tendered!H48</f>
        <v>0</v>
      </c>
      <c r="I48" s="326">
        <f>Q_revised!I48-Q_tendered!I48</f>
        <v>0</v>
      </c>
      <c r="J48" s="326">
        <f>Q_revised!J48-Q_tendered!J48</f>
        <v>0</v>
      </c>
      <c r="K48" s="326">
        <f>Q_revised!K48-Q_tendered!K48</f>
        <v>0</v>
      </c>
      <c r="L48" s="326">
        <f>Q_revised!L48-Q_tendered!L48</f>
        <v>0</v>
      </c>
      <c r="M48" s="326">
        <f>Q_revised!M48-Q_tendered!M48</f>
        <v>0</v>
      </c>
      <c r="N48" s="326">
        <f>Q_revised!N48-Q_tendered!N48</f>
        <v>0</v>
      </c>
    </row>
    <row r="49" spans="1:14" x14ac:dyDescent="0.3">
      <c r="A49" s="181" t="s">
        <v>153</v>
      </c>
      <c r="B49" s="326">
        <f>Q_revised!B49-Q_tendered!B49</f>
        <v>0</v>
      </c>
      <c r="C49" s="326">
        <f>Q_revised!C49-Q_tendered!C49</f>
        <v>0</v>
      </c>
      <c r="D49" s="326">
        <f>Q_revised!D49-Q_tendered!D49</f>
        <v>0</v>
      </c>
      <c r="E49" s="326">
        <f>Q_revised!E49-Q_tendered!E49</f>
        <v>0</v>
      </c>
      <c r="F49" s="326">
        <f>Q_revised!F49-Q_tendered!F49</f>
        <v>0</v>
      </c>
      <c r="G49" s="326">
        <f>Q_revised!G49-Q_tendered!G49</f>
        <v>0</v>
      </c>
      <c r="H49" s="326">
        <f>Q_revised!H49-Q_tendered!H49</f>
        <v>0</v>
      </c>
      <c r="I49" s="326">
        <f>Q_revised!I49-Q_tendered!I49</f>
        <v>0</v>
      </c>
      <c r="J49" s="326">
        <f>Q_revised!J49-Q_tendered!J49</f>
        <v>0</v>
      </c>
      <c r="K49" s="326">
        <f>Q_revised!K49-Q_tendered!K49</f>
        <v>0</v>
      </c>
      <c r="L49" s="326">
        <f>Q_revised!L49-Q_tendered!L49</f>
        <v>0</v>
      </c>
      <c r="M49" s="326">
        <f>Q_revised!M49-Q_tendered!M49</f>
        <v>0</v>
      </c>
      <c r="N49" s="326">
        <f>Q_revised!N49-Q_tendered!N49</f>
        <v>0</v>
      </c>
    </row>
    <row r="50" spans="1:14" x14ac:dyDescent="0.3">
      <c r="A50" s="181" t="s">
        <v>154</v>
      </c>
      <c r="B50" s="326">
        <f>Q_revised!B50-Q_tendered!B50</f>
        <v>0</v>
      </c>
      <c r="C50" s="326">
        <f>Q_revised!C50-Q_tendered!C50</f>
        <v>0</v>
      </c>
      <c r="D50" s="326">
        <f>Q_revised!D50-Q_tendered!D50</f>
        <v>0</v>
      </c>
      <c r="E50" s="326">
        <f>Q_revised!E50-Q_tendered!E50</f>
        <v>0</v>
      </c>
      <c r="F50" s="326">
        <f>Q_revised!F50-Q_tendered!F50</f>
        <v>0</v>
      </c>
      <c r="G50" s="326">
        <f>Q_revised!G50-Q_tendered!G50</f>
        <v>0</v>
      </c>
      <c r="H50" s="326">
        <f>Q_revised!H50-Q_tendered!H50</f>
        <v>0</v>
      </c>
      <c r="I50" s="326">
        <f>Q_revised!I50-Q_tendered!I50</f>
        <v>0</v>
      </c>
      <c r="J50" s="326">
        <f>Q_revised!J50-Q_tendered!J50</f>
        <v>0</v>
      </c>
      <c r="K50" s="326">
        <f>Q_revised!K50-Q_tendered!K50</f>
        <v>0</v>
      </c>
      <c r="L50" s="326">
        <f>Q_revised!L50-Q_tendered!L50</f>
        <v>0</v>
      </c>
      <c r="M50" s="326">
        <f>Q_revised!M50-Q_tendered!M50</f>
        <v>0</v>
      </c>
      <c r="N50" s="326">
        <f>Q_revised!N50-Q_tendered!N50</f>
        <v>0</v>
      </c>
    </row>
    <row r="51" spans="1:14" x14ac:dyDescent="0.3">
      <c r="A51" s="181" t="s">
        <v>155</v>
      </c>
      <c r="B51" s="326">
        <f t="shared" ref="B51:N51" si="0">SUM(B2:B50)</f>
        <v>3</v>
      </c>
      <c r="C51" s="326">
        <f t="shared" si="0"/>
        <v>-12</v>
      </c>
      <c r="D51" s="326">
        <f t="shared" si="0"/>
        <v>-6</v>
      </c>
      <c r="E51" s="326">
        <f t="shared" si="0"/>
        <v>6</v>
      </c>
      <c r="F51" s="326">
        <f t="shared" si="0"/>
        <v>3</v>
      </c>
      <c r="G51" s="326">
        <f t="shared" si="0"/>
        <v>0</v>
      </c>
      <c r="H51" s="326">
        <f t="shared" si="0"/>
        <v>-13.116999999999997</v>
      </c>
      <c r="I51" s="326">
        <f t="shared" si="0"/>
        <v>-5.3420000000000005</v>
      </c>
      <c r="J51" s="326">
        <f t="shared" si="0"/>
        <v>-5</v>
      </c>
      <c r="K51" s="326">
        <f t="shared" si="0"/>
        <v>-7.541999999999998</v>
      </c>
      <c r="L51" s="326">
        <f t="shared" si="0"/>
        <v>-19.850999999999996</v>
      </c>
      <c r="M51" s="326">
        <f t="shared" si="0"/>
        <v>0</v>
      </c>
      <c r="N51" s="32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21" customWidth="1"/>
  </cols>
  <sheetData>
    <row r="1" spans="1:16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x14ac:dyDescent="0.3">
      <c r="A2" s="181" t="s">
        <v>106</v>
      </c>
      <c r="B2" s="326">
        <f>Q_revised!B2-C_tendered!B2</f>
        <v>0</v>
      </c>
      <c r="C2" s="326">
        <f>Q_revised!C2-C_tendered!C2</f>
        <v>-31.5</v>
      </c>
      <c r="D2" s="326">
        <f>Q_revised!D2-C_tendered!D2</f>
        <v>0</v>
      </c>
      <c r="E2" s="326">
        <f>Q_revised!E2-C_tendered!E2</f>
        <v>0</v>
      </c>
      <c r="F2" s="326">
        <f>Q_revised!F2-C_tendered!F2</f>
        <v>0</v>
      </c>
      <c r="G2" s="326">
        <f>Q_revised!G2-C_tendered!G2</f>
        <v>0</v>
      </c>
      <c r="H2" s="326">
        <f>Q_revised!H2-C_tendered!H2</f>
        <v>0</v>
      </c>
      <c r="I2" s="326">
        <f>Q_revised!I2-C_tendered!I2</f>
        <v>-128.45400000000001</v>
      </c>
      <c r="J2" s="326">
        <f>Q_revised!J2-C_tendered!J2</f>
        <v>-25</v>
      </c>
      <c r="K2" s="326">
        <f>Q_revised!K2-C_tendered!K2</f>
        <v>0</v>
      </c>
      <c r="L2" s="326">
        <f>Q_revised!L2-C_tendered!L2</f>
        <v>0</v>
      </c>
      <c r="M2" s="326">
        <f>Q_revised!M2-C_tendered!M2</f>
        <v>0</v>
      </c>
      <c r="N2" s="326">
        <f>Q_revised!N2-C_tendered!N2</f>
        <v>0</v>
      </c>
      <c r="O2" s="326">
        <v>0</v>
      </c>
      <c r="P2" s="326">
        <f t="shared" ref="P2:P33" si="0">SUM(B2:O2)</f>
        <v>-184.95400000000001</v>
      </c>
    </row>
    <row r="3" spans="1:16" x14ac:dyDescent="0.3">
      <c r="A3" s="181" t="s">
        <v>107</v>
      </c>
      <c r="B3" s="326">
        <f>Q_revised!B3-C_tendered!B3</f>
        <v>0</v>
      </c>
      <c r="C3" s="326">
        <f>Q_revised!C3-C_tendered!C3</f>
        <v>0</v>
      </c>
      <c r="D3" s="326">
        <f>Q_revised!D3-C_tendered!D3</f>
        <v>-122.45</v>
      </c>
      <c r="E3" s="326">
        <f>Q_revised!E3-C_tendered!E3</f>
        <v>0</v>
      </c>
      <c r="F3" s="326">
        <f>Q_revised!F3-C_tendered!F3</f>
        <v>0</v>
      </c>
      <c r="G3" s="326">
        <f>Q_revised!G3-C_tendered!G3</f>
        <v>0</v>
      </c>
      <c r="H3" s="326">
        <f>Q_revised!H3-C_tendered!H3</f>
        <v>-252.72499999999999</v>
      </c>
      <c r="I3" s="326">
        <f>Q_revised!I3-C_tendered!I3</f>
        <v>0</v>
      </c>
      <c r="J3" s="326">
        <f>Q_revised!J3-C_tendered!J3</f>
        <v>0</v>
      </c>
      <c r="K3" s="326">
        <f>Q_revised!K3-C_tendered!K3</f>
        <v>0</v>
      </c>
      <c r="L3" s="326">
        <f>Q_revised!L3-C_tendered!L3</f>
        <v>-14.495000000000001</v>
      </c>
      <c r="M3" s="326">
        <f>Q_revised!M3-C_tendered!M3</f>
        <v>0</v>
      </c>
      <c r="N3" s="326">
        <f>Q_revised!N3-C_tendered!N3</f>
        <v>0</v>
      </c>
      <c r="O3" s="326">
        <v>0</v>
      </c>
      <c r="P3" s="326">
        <f t="shared" si="0"/>
        <v>-389.67</v>
      </c>
    </row>
    <row r="4" spans="1:16" x14ac:dyDescent="0.3">
      <c r="A4" s="181" t="s">
        <v>108</v>
      </c>
      <c r="B4" s="326">
        <f>Q_revised!B4-C_tendered!B4</f>
        <v>0</v>
      </c>
      <c r="C4" s="326">
        <f>Q_revised!C4-C_tendered!C4</f>
        <v>0</v>
      </c>
      <c r="D4" s="326">
        <f>Q_revised!D4-C_tendered!D4</f>
        <v>-154.51</v>
      </c>
      <c r="E4" s="326">
        <f>Q_revised!E4-C_tendered!E4</f>
        <v>0</v>
      </c>
      <c r="F4" s="326">
        <f>Q_revised!F4-C_tendered!F4</f>
        <v>0</v>
      </c>
      <c r="G4" s="326">
        <f>Q_revised!G4-C_tendered!G4</f>
        <v>0</v>
      </c>
      <c r="H4" s="326">
        <f>Q_revised!H4-C_tendered!H4</f>
        <v>0</v>
      </c>
      <c r="I4" s="326">
        <f>Q_revised!I4-C_tendered!I4</f>
        <v>0</v>
      </c>
      <c r="J4" s="326">
        <f>Q_revised!J4-C_tendered!J4</f>
        <v>0</v>
      </c>
      <c r="K4" s="326">
        <f>Q_revised!K4-C_tendered!K4</f>
        <v>0</v>
      </c>
      <c r="L4" s="326">
        <f>Q_revised!L4-C_tendered!L4</f>
        <v>-523.55700000000002</v>
      </c>
      <c r="M4" s="326">
        <f>Q_revised!M4-C_tendered!M4</f>
        <v>0</v>
      </c>
      <c r="N4" s="326">
        <f>Q_revised!N4-C_tendered!N4</f>
        <v>0</v>
      </c>
      <c r="O4" s="326">
        <v>0</v>
      </c>
      <c r="P4" s="326">
        <f t="shared" si="0"/>
        <v>-678.06700000000001</v>
      </c>
    </row>
    <row r="5" spans="1:16" x14ac:dyDescent="0.3">
      <c r="A5" s="181" t="s">
        <v>109</v>
      </c>
      <c r="B5" s="326">
        <f>Q_revised!B5-C_tendered!B5</f>
        <v>0</v>
      </c>
      <c r="C5" s="326">
        <f>Q_revised!C5-C_tendered!C5</f>
        <v>0</v>
      </c>
      <c r="D5" s="326">
        <f>Q_revised!D5-C_tendered!D5</f>
        <v>-450.65</v>
      </c>
      <c r="E5" s="326">
        <f>Q_revised!E5-C_tendered!E5</f>
        <v>0</v>
      </c>
      <c r="F5" s="326">
        <f>Q_revised!F5-C_tendered!F5</f>
        <v>0</v>
      </c>
      <c r="G5" s="326">
        <f>Q_revised!G5-C_tendered!G5</f>
        <v>0</v>
      </c>
      <c r="H5" s="326">
        <f>Q_revised!H5-C_tendered!H5</f>
        <v>0</v>
      </c>
      <c r="I5" s="326">
        <f>Q_revised!I5-C_tendered!I5</f>
        <v>0</v>
      </c>
      <c r="J5" s="326">
        <f>Q_revised!J5-C_tendered!J5</f>
        <v>0</v>
      </c>
      <c r="K5" s="326">
        <f>Q_revised!K5-C_tendered!K5</f>
        <v>0</v>
      </c>
      <c r="L5" s="326">
        <f>Q_revised!L5-C_tendered!L5</f>
        <v>-250.399</v>
      </c>
      <c r="M5" s="326">
        <f>Q_revised!M5-C_tendered!M5</f>
        <v>0</v>
      </c>
      <c r="N5" s="326">
        <f>Q_revised!N5-C_tendered!N5</f>
        <v>0</v>
      </c>
      <c r="O5" s="326">
        <v>0</v>
      </c>
      <c r="P5" s="326">
        <f t="shared" si="0"/>
        <v>-701.04899999999998</v>
      </c>
    </row>
    <row r="6" spans="1:16" x14ac:dyDescent="0.3">
      <c r="A6" s="181" t="s">
        <v>110</v>
      </c>
      <c r="B6" s="326">
        <f>Q_revised!B6-C_tendered!B6</f>
        <v>0</v>
      </c>
      <c r="C6" s="326">
        <f>Q_revised!C6-C_tendered!C6</f>
        <v>0</v>
      </c>
      <c r="D6" s="326">
        <f>Q_revised!D6-C_tendered!D6</f>
        <v>-192.49</v>
      </c>
      <c r="E6" s="326">
        <f>Q_revised!E6-C_tendered!E6</f>
        <v>0</v>
      </c>
      <c r="F6" s="326">
        <f>Q_revised!F6-C_tendered!F6</f>
        <v>0</v>
      </c>
      <c r="G6" s="326">
        <f>Q_revised!G6-C_tendered!G6</f>
        <v>0</v>
      </c>
      <c r="H6" s="326">
        <f>Q_revised!H6-C_tendered!H6</f>
        <v>0</v>
      </c>
      <c r="I6" s="326">
        <f>Q_revised!I6-C_tendered!I6</f>
        <v>0</v>
      </c>
      <c r="J6" s="326">
        <f>Q_revised!J6-C_tendered!J6</f>
        <v>0</v>
      </c>
      <c r="K6" s="326">
        <f>Q_revised!K6-C_tendered!K6</f>
        <v>0</v>
      </c>
      <c r="L6" s="326">
        <f>Q_revised!L6-C_tendered!L6</f>
        <v>-565.14599999999996</v>
      </c>
      <c r="M6" s="326">
        <f>Q_revised!M6-C_tendered!M6</f>
        <v>0</v>
      </c>
      <c r="N6" s="326">
        <f>Q_revised!N6-C_tendered!N6</f>
        <v>0</v>
      </c>
      <c r="O6" s="326">
        <v>0</v>
      </c>
      <c r="P6" s="326">
        <f t="shared" si="0"/>
        <v>-757.63599999999997</v>
      </c>
    </row>
    <row r="7" spans="1:16" x14ac:dyDescent="0.3">
      <c r="A7" s="181" t="s">
        <v>111</v>
      </c>
      <c r="B7" s="326">
        <f>Q_revised!B7-C_tendered!B7</f>
        <v>0</v>
      </c>
      <c r="C7" s="326">
        <f>Q_revised!C7-C_tendered!C7</f>
        <v>0</v>
      </c>
      <c r="D7" s="326">
        <f>Q_revised!D7-C_tendered!D7</f>
        <v>-231.99</v>
      </c>
      <c r="E7" s="326">
        <f>Q_revised!E7-C_tendered!E7</f>
        <v>0</v>
      </c>
      <c r="F7" s="326">
        <f>Q_revised!F7-C_tendered!F7</f>
        <v>0</v>
      </c>
      <c r="G7" s="326">
        <f>Q_revised!G7-C_tendered!G7</f>
        <v>0</v>
      </c>
      <c r="H7" s="326">
        <f>Q_revised!H7-C_tendered!H7</f>
        <v>-537.47</v>
      </c>
      <c r="I7" s="326">
        <f>Q_revised!I7-C_tendered!I7</f>
        <v>0</v>
      </c>
      <c r="J7" s="326">
        <f>Q_revised!J7-C_tendered!J7</f>
        <v>0</v>
      </c>
      <c r="K7" s="326">
        <f>Q_revised!K7-C_tendered!K7</f>
        <v>0</v>
      </c>
      <c r="L7" s="326">
        <f>Q_revised!L7-C_tendered!L7</f>
        <v>0</v>
      </c>
      <c r="M7" s="326">
        <f>Q_revised!M7-C_tendered!M7</f>
        <v>0</v>
      </c>
      <c r="N7" s="326">
        <f>Q_revised!N7-C_tendered!N7</f>
        <v>0</v>
      </c>
      <c r="O7" s="326">
        <v>0</v>
      </c>
      <c r="P7" s="326">
        <f t="shared" si="0"/>
        <v>-769.46</v>
      </c>
    </row>
    <row r="8" spans="1:16" x14ac:dyDescent="0.3">
      <c r="A8" s="181" t="s">
        <v>112</v>
      </c>
      <c r="B8" s="326">
        <f>Q_revised!B8-C_tendered!B8</f>
        <v>0</v>
      </c>
      <c r="C8" s="326">
        <f>Q_revised!C8-C_tendered!C8</f>
        <v>0</v>
      </c>
      <c r="D8" s="326">
        <f>Q_revised!D8-C_tendered!D8</f>
        <v>0</v>
      </c>
      <c r="E8" s="326">
        <f>Q_revised!E8-C_tendered!E8</f>
        <v>0</v>
      </c>
      <c r="F8" s="326">
        <f>Q_revised!F8-C_tendered!F8</f>
        <v>0</v>
      </c>
      <c r="G8" s="326">
        <f>Q_revised!G8-C_tendered!G8</f>
        <v>0</v>
      </c>
      <c r="H8" s="326">
        <f>Q_revised!H8-C_tendered!H8</f>
        <v>-828.46999999999991</v>
      </c>
      <c r="I8" s="326">
        <f>Q_revised!I8-C_tendered!I8</f>
        <v>0</v>
      </c>
      <c r="J8" s="326">
        <f>Q_revised!J8-C_tendered!J8</f>
        <v>0</v>
      </c>
      <c r="K8" s="326">
        <f>Q_revised!K8-C_tendered!K8</f>
        <v>0</v>
      </c>
      <c r="L8" s="326">
        <f>Q_revised!L8-C_tendered!L8</f>
        <v>-90.28</v>
      </c>
      <c r="M8" s="326">
        <f>Q_revised!M8-C_tendered!M8</f>
        <v>0</v>
      </c>
      <c r="N8" s="326">
        <f>Q_revised!N8-C_tendered!N8</f>
        <v>0</v>
      </c>
      <c r="O8" s="326">
        <v>0</v>
      </c>
      <c r="P8" s="326">
        <f t="shared" si="0"/>
        <v>-918.74999999999989</v>
      </c>
    </row>
    <row r="9" spans="1:16" x14ac:dyDescent="0.3">
      <c r="A9" s="181" t="s">
        <v>113</v>
      </c>
      <c r="B9" s="326">
        <f>Q_revised!B9-C_tendered!B9</f>
        <v>0</v>
      </c>
      <c r="C9" s="326">
        <f>Q_revised!C9-C_tendered!C9</f>
        <v>0</v>
      </c>
      <c r="D9" s="326">
        <f>Q_revised!D9-C_tendered!D9</f>
        <v>0</v>
      </c>
      <c r="E9" s="326">
        <f>Q_revised!E9-C_tendered!E9</f>
        <v>0</v>
      </c>
      <c r="F9" s="326">
        <f>Q_revised!F9-C_tendered!F9</f>
        <v>0</v>
      </c>
      <c r="G9" s="326">
        <f>Q_revised!G9-C_tendered!G9</f>
        <v>0</v>
      </c>
      <c r="H9" s="326">
        <f>Q_revised!H9-C_tendered!H9</f>
        <v>0</v>
      </c>
      <c r="I9" s="326">
        <f>Q_revised!I9-C_tendered!I9</f>
        <v>0</v>
      </c>
      <c r="J9" s="326">
        <f>Q_revised!J9-C_tendered!J9</f>
        <v>0</v>
      </c>
      <c r="K9" s="326">
        <f>Q_revised!K9-C_tendered!K9</f>
        <v>0</v>
      </c>
      <c r="L9" s="326">
        <f>Q_revised!L9-C_tendered!L9</f>
        <v>0</v>
      </c>
      <c r="M9" s="326">
        <f>Q_revised!M9-C_tendered!M9</f>
        <v>0</v>
      </c>
      <c r="N9" s="326">
        <f>Q_revised!N9-C_tendered!N9</f>
        <v>0</v>
      </c>
      <c r="O9" s="326">
        <v>0</v>
      </c>
      <c r="P9" s="326">
        <f t="shared" si="0"/>
        <v>0</v>
      </c>
    </row>
    <row r="10" spans="1:16" x14ac:dyDescent="0.3">
      <c r="A10" s="181" t="s">
        <v>114</v>
      </c>
      <c r="B10" s="326">
        <f>Q_revised!B10-C_tendered!B10</f>
        <v>0</v>
      </c>
      <c r="C10" s="326">
        <f>Q_revised!C10-C_tendered!C10</f>
        <v>0</v>
      </c>
      <c r="D10" s="326">
        <f>Q_revised!D10-C_tendered!D10</f>
        <v>0</v>
      </c>
      <c r="E10" s="326">
        <f>Q_revised!E10-C_tendered!E10</f>
        <v>0</v>
      </c>
      <c r="F10" s="326">
        <f>Q_revised!F10-C_tendered!F10</f>
        <v>-730.78</v>
      </c>
      <c r="G10" s="326">
        <f>Q_revised!G10-C_tendered!G10</f>
        <v>0</v>
      </c>
      <c r="H10" s="326">
        <f>Q_revised!H10-C_tendered!H10</f>
        <v>0</v>
      </c>
      <c r="I10" s="326">
        <f>Q_revised!I10-C_tendered!I10</f>
        <v>0</v>
      </c>
      <c r="J10" s="326">
        <f>Q_revised!J10-C_tendered!J10</f>
        <v>0</v>
      </c>
      <c r="K10" s="326">
        <f>Q_revised!K10-C_tendered!K10</f>
        <v>0</v>
      </c>
      <c r="L10" s="326">
        <f>Q_revised!L10-C_tendered!L10</f>
        <v>0</v>
      </c>
      <c r="M10" s="326">
        <f>Q_revised!M10-C_tendered!M10</f>
        <v>0</v>
      </c>
      <c r="N10" s="326">
        <f>Q_revised!N10-C_tendered!N10</f>
        <v>0</v>
      </c>
      <c r="O10" s="326">
        <v>0</v>
      </c>
      <c r="P10" s="326">
        <f t="shared" si="0"/>
        <v>-730.78</v>
      </c>
    </row>
    <row r="11" spans="1:16" x14ac:dyDescent="0.3">
      <c r="A11" s="181" t="s">
        <v>115</v>
      </c>
      <c r="B11" s="326">
        <f>Q_revised!B11-C_tendered!B11</f>
        <v>0</v>
      </c>
      <c r="C11" s="326">
        <f>Q_revised!C11-C_tendered!C11</f>
        <v>0</v>
      </c>
      <c r="D11" s="326">
        <f>Q_revised!D11-C_tendered!D11</f>
        <v>-265.02999999999997</v>
      </c>
      <c r="E11" s="326">
        <f>Q_revised!E11-C_tendered!E11</f>
        <v>0</v>
      </c>
      <c r="F11" s="326">
        <f>Q_revised!F11-C_tendered!F11</f>
        <v>1</v>
      </c>
      <c r="G11" s="326">
        <f>Q_revised!G11-C_tendered!G11</f>
        <v>0</v>
      </c>
      <c r="H11" s="326">
        <f>Q_revised!H11-C_tendered!H11</f>
        <v>0</v>
      </c>
      <c r="I11" s="326">
        <f>Q_revised!I11-C_tendered!I11</f>
        <v>0</v>
      </c>
      <c r="J11" s="326">
        <f>Q_revised!J11-C_tendered!J11</f>
        <v>0</v>
      </c>
      <c r="K11" s="326">
        <f>Q_revised!K11-C_tendered!K11</f>
        <v>0</v>
      </c>
      <c r="L11" s="326">
        <f>Q_revised!L11-C_tendered!L11</f>
        <v>-605.96</v>
      </c>
      <c r="M11" s="326">
        <f>Q_revised!M11-C_tendered!M11</f>
        <v>0</v>
      </c>
      <c r="N11" s="326">
        <f>Q_revised!N11-C_tendered!N11</f>
        <v>0</v>
      </c>
      <c r="O11" s="326">
        <v>0</v>
      </c>
      <c r="P11" s="326">
        <f t="shared" si="0"/>
        <v>-869.99</v>
      </c>
    </row>
    <row r="12" spans="1:16" x14ac:dyDescent="0.3">
      <c r="A12" s="181" t="s">
        <v>116</v>
      </c>
      <c r="B12" s="326">
        <f>Q_revised!B12-C_tendered!B12</f>
        <v>0</v>
      </c>
      <c r="C12" s="326">
        <f>Q_revised!C12-C_tendered!C12</f>
        <v>0</v>
      </c>
      <c r="D12" s="326">
        <f>Q_revised!D12-C_tendered!D12</f>
        <v>-273.5</v>
      </c>
      <c r="E12" s="326">
        <f>Q_revised!E12-C_tendered!E12</f>
        <v>0</v>
      </c>
      <c r="F12" s="326">
        <f>Q_revised!F12-C_tendered!F12</f>
        <v>0</v>
      </c>
      <c r="G12" s="326">
        <f>Q_revised!G12-C_tendered!G12</f>
        <v>0</v>
      </c>
      <c r="H12" s="326">
        <f>Q_revised!H12-C_tendered!H12</f>
        <v>0</v>
      </c>
      <c r="I12" s="326">
        <f>Q_revised!I12-C_tendered!I12</f>
        <v>0</v>
      </c>
      <c r="J12" s="326">
        <f>Q_revised!J12-C_tendered!J12</f>
        <v>0</v>
      </c>
      <c r="K12" s="326">
        <f>Q_revised!K12-C_tendered!K12</f>
        <v>0</v>
      </c>
      <c r="L12" s="326">
        <f>Q_revised!L12-C_tendered!L12</f>
        <v>-546.77</v>
      </c>
      <c r="M12" s="326">
        <f>Q_revised!M12-C_tendered!M12</f>
        <v>0</v>
      </c>
      <c r="N12" s="326">
        <f>Q_revised!N12-C_tendered!N12</f>
        <v>0</v>
      </c>
      <c r="O12" s="326">
        <v>0</v>
      </c>
      <c r="P12" s="326">
        <f t="shared" si="0"/>
        <v>-820.27</v>
      </c>
    </row>
    <row r="13" spans="1:16" x14ac:dyDescent="0.3">
      <c r="A13" s="181" t="s">
        <v>117</v>
      </c>
      <c r="B13" s="326">
        <f>Q_revised!B13-C_tendered!B13</f>
        <v>0</v>
      </c>
      <c r="C13" s="326">
        <f>Q_revised!C13-C_tendered!C13</f>
        <v>0</v>
      </c>
      <c r="D13" s="326">
        <f>Q_revised!D13-C_tendered!D13</f>
        <v>-528.81999999999994</v>
      </c>
      <c r="E13" s="326">
        <f>Q_revised!E13-C_tendered!E13</f>
        <v>0</v>
      </c>
      <c r="F13" s="326">
        <f>Q_revised!F13-C_tendered!F13</f>
        <v>0</v>
      </c>
      <c r="G13" s="326">
        <f>Q_revised!G13-C_tendered!G13</f>
        <v>0</v>
      </c>
      <c r="H13" s="326">
        <f>Q_revised!H13-C_tendered!H13</f>
        <v>-411.89299999999997</v>
      </c>
      <c r="I13" s="326">
        <f>Q_revised!I13-C_tendered!I13</f>
        <v>0</v>
      </c>
      <c r="J13" s="326">
        <f>Q_revised!J13-C_tendered!J13</f>
        <v>0</v>
      </c>
      <c r="K13" s="326">
        <f>Q_revised!K13-C_tendered!K13</f>
        <v>0</v>
      </c>
      <c r="L13" s="326">
        <f>Q_revised!L13-C_tendered!L13</f>
        <v>0</v>
      </c>
      <c r="M13" s="326">
        <f>Q_revised!M13-C_tendered!M13</f>
        <v>0</v>
      </c>
      <c r="N13" s="326">
        <f>Q_revised!N13-C_tendered!N13</f>
        <v>0</v>
      </c>
      <c r="O13" s="326">
        <v>0</v>
      </c>
      <c r="P13" s="326">
        <f t="shared" si="0"/>
        <v>-940.71299999999997</v>
      </c>
    </row>
    <row r="14" spans="1:16" x14ac:dyDescent="0.3">
      <c r="A14" s="181" t="s">
        <v>118</v>
      </c>
      <c r="B14" s="326">
        <f>Q_revised!B14-C_tendered!B14</f>
        <v>0</v>
      </c>
      <c r="C14" s="326">
        <f>Q_revised!C14-C_tendered!C14</f>
        <v>0</v>
      </c>
      <c r="D14" s="326">
        <f>Q_revised!D14-C_tendered!D14</f>
        <v>-425.15</v>
      </c>
      <c r="E14" s="326">
        <f>Q_revised!E14-C_tendered!E14</f>
        <v>0</v>
      </c>
      <c r="F14" s="326">
        <f>Q_revised!F14-C_tendered!F14</f>
        <v>0</v>
      </c>
      <c r="G14" s="326">
        <f>Q_revised!G14-C_tendered!G14</f>
        <v>0</v>
      </c>
      <c r="H14" s="326">
        <f>Q_revised!H14-C_tendered!H14</f>
        <v>0</v>
      </c>
      <c r="I14" s="326">
        <f>Q_revised!I14-C_tendered!I14</f>
        <v>0</v>
      </c>
      <c r="J14" s="326">
        <f>Q_revised!J14-C_tendered!J14</f>
        <v>0</v>
      </c>
      <c r="K14" s="326">
        <f>Q_revised!K14-C_tendered!K14</f>
        <v>0</v>
      </c>
      <c r="L14" s="326">
        <f>Q_revised!L14-C_tendered!L14</f>
        <v>-566.66999999999996</v>
      </c>
      <c r="M14" s="326">
        <f>Q_revised!M14-C_tendered!M14</f>
        <v>0</v>
      </c>
      <c r="N14" s="326">
        <f>Q_revised!N14-C_tendered!N14</f>
        <v>0</v>
      </c>
      <c r="O14" s="326">
        <v>0</v>
      </c>
      <c r="P14" s="326">
        <f t="shared" si="0"/>
        <v>-991.81999999999994</v>
      </c>
    </row>
    <row r="15" spans="1:16" x14ac:dyDescent="0.3">
      <c r="A15" s="181" t="s">
        <v>119</v>
      </c>
      <c r="B15" s="326">
        <f>Q_revised!B15-C_tendered!B15</f>
        <v>0</v>
      </c>
      <c r="C15" s="326">
        <f>Q_revised!C15-C_tendered!C15</f>
        <v>0</v>
      </c>
      <c r="D15" s="326">
        <f>Q_revised!D15-C_tendered!D15</f>
        <v>-175.58</v>
      </c>
      <c r="E15" s="326">
        <f>Q_revised!E15-C_tendered!E15</f>
        <v>0</v>
      </c>
      <c r="F15" s="326">
        <f>Q_revised!F15-C_tendered!F15</f>
        <v>0</v>
      </c>
      <c r="G15" s="326">
        <f>Q_revised!G15-C_tendered!G15</f>
        <v>0</v>
      </c>
      <c r="H15" s="326">
        <f>Q_revised!H15-C_tendered!H15</f>
        <v>0</v>
      </c>
      <c r="I15" s="326">
        <f>Q_revised!I15-C_tendered!I15</f>
        <v>0</v>
      </c>
      <c r="J15" s="326">
        <f>Q_revised!J15-C_tendered!J15</f>
        <v>0</v>
      </c>
      <c r="K15" s="326">
        <f>Q_revised!K15-C_tendered!K15</f>
        <v>0</v>
      </c>
      <c r="L15" s="326">
        <f>Q_revised!L15-C_tendered!L15</f>
        <v>-663.52</v>
      </c>
      <c r="M15" s="326">
        <f>Q_revised!M15-C_tendered!M15</f>
        <v>0</v>
      </c>
      <c r="N15" s="326">
        <f>Q_revised!N15-C_tendered!N15</f>
        <v>0</v>
      </c>
      <c r="O15" s="326">
        <v>0</v>
      </c>
      <c r="P15" s="326">
        <f t="shared" si="0"/>
        <v>-839.1</v>
      </c>
    </row>
    <row r="16" spans="1:16" x14ac:dyDescent="0.3">
      <c r="A16" s="181" t="s">
        <v>120</v>
      </c>
      <c r="B16" s="326">
        <f>Q_revised!B16-C_tendered!B16</f>
        <v>0</v>
      </c>
      <c r="C16" s="326">
        <f>Q_revised!C16-C_tendered!C16</f>
        <v>0</v>
      </c>
      <c r="D16" s="326">
        <f>Q_revised!D16-C_tendered!D16</f>
        <v>-166.9</v>
      </c>
      <c r="E16" s="326">
        <f>Q_revised!E16-C_tendered!E16</f>
        <v>0</v>
      </c>
      <c r="F16" s="326">
        <f>Q_revised!F16-C_tendered!F16</f>
        <v>1</v>
      </c>
      <c r="G16" s="326">
        <f>Q_revised!G16-C_tendered!G16</f>
        <v>0</v>
      </c>
      <c r="H16" s="326">
        <f>Q_revised!H16-C_tendered!H16</f>
        <v>0</v>
      </c>
      <c r="I16" s="326">
        <f>Q_revised!I16-C_tendered!I16</f>
        <v>0</v>
      </c>
      <c r="J16" s="326">
        <f>Q_revised!J16-C_tendered!J16</f>
        <v>0</v>
      </c>
      <c r="K16" s="326">
        <f>Q_revised!K16-C_tendered!K16</f>
        <v>0</v>
      </c>
      <c r="L16" s="326">
        <f>Q_revised!L16-C_tendered!L16</f>
        <v>-607.91999999999996</v>
      </c>
      <c r="M16" s="326">
        <f>Q_revised!M16-C_tendered!M16</f>
        <v>0</v>
      </c>
      <c r="N16" s="326">
        <f>Q_revised!N16-C_tendered!N16</f>
        <v>0</v>
      </c>
      <c r="O16" s="326">
        <v>0</v>
      </c>
      <c r="P16" s="326">
        <f t="shared" si="0"/>
        <v>-773.81999999999994</v>
      </c>
    </row>
    <row r="17" spans="1:16" x14ac:dyDescent="0.3">
      <c r="A17" s="181" t="s">
        <v>121</v>
      </c>
      <c r="B17" s="326">
        <f>Q_revised!B17-C_tendered!B17</f>
        <v>0</v>
      </c>
      <c r="C17" s="326">
        <f>Q_revised!C17-C_tendered!C17</f>
        <v>0</v>
      </c>
      <c r="D17" s="326">
        <f>Q_revised!D17-C_tendered!D17</f>
        <v>-403.5</v>
      </c>
      <c r="E17" s="326">
        <f>Q_revised!E17-C_tendered!E17</f>
        <v>0</v>
      </c>
      <c r="F17" s="326">
        <f>Q_revised!F17-C_tendered!F17</f>
        <v>0</v>
      </c>
      <c r="G17" s="326">
        <f>Q_revised!G17-C_tendered!G17</f>
        <v>0</v>
      </c>
      <c r="H17" s="326">
        <f>Q_revised!H17-C_tendered!H17</f>
        <v>0</v>
      </c>
      <c r="I17" s="326">
        <f>Q_revised!I17-C_tendered!I17</f>
        <v>0</v>
      </c>
      <c r="J17" s="326">
        <f>Q_revised!J17-C_tendered!J17</f>
        <v>0</v>
      </c>
      <c r="K17" s="326">
        <f>Q_revised!K17-C_tendered!K17</f>
        <v>0</v>
      </c>
      <c r="L17" s="326">
        <f>Q_revised!L17-C_tendered!L17</f>
        <v>-497.18</v>
      </c>
      <c r="M17" s="326">
        <f>Q_revised!M17-C_tendered!M17</f>
        <v>0</v>
      </c>
      <c r="N17" s="326">
        <f>Q_revised!N17-C_tendered!N17</f>
        <v>0</v>
      </c>
      <c r="O17" s="326">
        <v>0</v>
      </c>
      <c r="P17" s="326">
        <f t="shared" si="0"/>
        <v>-900.68000000000006</v>
      </c>
    </row>
    <row r="18" spans="1:16" x14ac:dyDescent="0.3">
      <c r="A18" s="181" t="s">
        <v>122</v>
      </c>
      <c r="B18" s="326">
        <f>Q_revised!B18-C_tendered!B18</f>
        <v>-249.45999999999998</v>
      </c>
      <c r="C18" s="326">
        <f>Q_revised!C18-C_tendered!C18</f>
        <v>0</v>
      </c>
      <c r="D18" s="326">
        <f>Q_revised!D18-C_tendered!D18</f>
        <v>-564.18999999999994</v>
      </c>
      <c r="E18" s="326">
        <f>Q_revised!E18-C_tendered!E18</f>
        <v>-172.44</v>
      </c>
      <c r="F18" s="326">
        <f>Q_revised!F18-C_tendered!F18</f>
        <v>0</v>
      </c>
      <c r="G18" s="326">
        <f>Q_revised!G18-C_tendered!G18</f>
        <v>0</v>
      </c>
      <c r="H18" s="326">
        <f>Q_revised!H18-C_tendered!H18</f>
        <v>0</v>
      </c>
      <c r="I18" s="326">
        <f>Q_revised!I18-C_tendered!I18</f>
        <v>0</v>
      </c>
      <c r="J18" s="326">
        <f>Q_revised!J18-C_tendered!J18</f>
        <v>0</v>
      </c>
      <c r="K18" s="326">
        <f>Q_revised!K18-C_tendered!K18</f>
        <v>0</v>
      </c>
      <c r="L18" s="326">
        <f>Q_revised!L18-C_tendered!L18</f>
        <v>-536.87</v>
      </c>
      <c r="M18" s="326">
        <f>Q_revised!M18-C_tendered!M18</f>
        <v>0</v>
      </c>
      <c r="N18" s="326">
        <f>Q_revised!N18-C_tendered!N18</f>
        <v>0</v>
      </c>
      <c r="O18" s="326">
        <v>0</v>
      </c>
      <c r="P18" s="326">
        <f t="shared" si="0"/>
        <v>-1522.96</v>
      </c>
    </row>
    <row r="19" spans="1:16" x14ac:dyDescent="0.3">
      <c r="A19" s="181" t="s">
        <v>123</v>
      </c>
      <c r="B19" s="326">
        <f>Q_revised!B19-C_tendered!B19</f>
        <v>0</v>
      </c>
      <c r="C19" s="326">
        <f>Q_revised!C19-C_tendered!C19</f>
        <v>0</v>
      </c>
      <c r="D19" s="326">
        <f>Q_revised!D19-C_tendered!D19</f>
        <v>0</v>
      </c>
      <c r="E19" s="326">
        <f>Q_revised!E19-C_tendered!E19</f>
        <v>0</v>
      </c>
      <c r="F19" s="326">
        <f>Q_revised!F19-C_tendered!F19</f>
        <v>-769.7</v>
      </c>
      <c r="G19" s="326">
        <f>Q_revised!G19-C_tendered!G19</f>
        <v>0</v>
      </c>
      <c r="H19" s="326">
        <f>Q_revised!H19-C_tendered!H19</f>
        <v>-589.56500000000005</v>
      </c>
      <c r="I19" s="326">
        <f>Q_revised!I19-C_tendered!I19</f>
        <v>0</v>
      </c>
      <c r="J19" s="326">
        <f>Q_revised!J19-C_tendered!J19</f>
        <v>0</v>
      </c>
      <c r="K19" s="326">
        <f>Q_revised!K19-C_tendered!K19</f>
        <v>0</v>
      </c>
      <c r="L19" s="326">
        <f>Q_revised!L19-C_tendered!L19</f>
        <v>0</v>
      </c>
      <c r="M19" s="326">
        <f>Q_revised!M19-C_tendered!M19</f>
        <v>0</v>
      </c>
      <c r="N19" s="326">
        <f>Q_revised!N19-C_tendered!N19</f>
        <v>0</v>
      </c>
      <c r="O19" s="326">
        <v>0</v>
      </c>
      <c r="P19" s="326">
        <f t="shared" si="0"/>
        <v>-1359.2650000000001</v>
      </c>
    </row>
    <row r="20" spans="1:16" x14ac:dyDescent="0.3">
      <c r="A20" s="181" t="s">
        <v>124</v>
      </c>
      <c r="B20" s="326">
        <f>Q_revised!B20-C_tendered!B20</f>
        <v>0</v>
      </c>
      <c r="C20" s="326">
        <f>Q_revised!C20-C_tendered!C20</f>
        <v>0</v>
      </c>
      <c r="D20" s="326">
        <f>Q_revised!D20-C_tendered!D20</f>
        <v>0</v>
      </c>
      <c r="E20" s="326">
        <f>Q_revised!E20-C_tendered!E20</f>
        <v>0</v>
      </c>
      <c r="F20" s="326">
        <f>Q_revised!F20-C_tendered!F20</f>
        <v>0</v>
      </c>
      <c r="G20" s="326">
        <f>Q_revised!G20-C_tendered!G20</f>
        <v>0</v>
      </c>
      <c r="H20" s="326">
        <f>Q_revised!H20-C_tendered!H20</f>
        <v>-945.577</v>
      </c>
      <c r="I20" s="326">
        <f>Q_revised!I20-C_tendered!I20</f>
        <v>0</v>
      </c>
      <c r="J20" s="326">
        <f>Q_revised!J20-C_tendered!J20</f>
        <v>0</v>
      </c>
      <c r="K20" s="326">
        <f>Q_revised!K20-C_tendered!K20</f>
        <v>0</v>
      </c>
      <c r="L20" s="326">
        <f>Q_revised!L20-C_tendered!L20</f>
        <v>0</v>
      </c>
      <c r="M20" s="326">
        <f>Q_revised!M20-C_tendered!M20</f>
        <v>0</v>
      </c>
      <c r="N20" s="326">
        <f>Q_revised!N20-C_tendered!N20</f>
        <v>0</v>
      </c>
      <c r="O20" s="326">
        <v>0</v>
      </c>
      <c r="P20" s="326">
        <f t="shared" si="0"/>
        <v>-945.577</v>
      </c>
    </row>
    <row r="21" spans="1:16" x14ac:dyDescent="0.3">
      <c r="A21" s="181" t="s">
        <v>125</v>
      </c>
      <c r="B21" s="326">
        <f>Q_revised!B21-C_tendered!B21</f>
        <v>-248.55</v>
      </c>
      <c r="C21" s="326">
        <f>Q_revised!C21-C_tendered!C21</f>
        <v>0</v>
      </c>
      <c r="D21" s="326">
        <f>Q_revised!D21-C_tendered!D21</f>
        <v>0</v>
      </c>
      <c r="E21" s="326">
        <f>Q_revised!E21-C_tendered!E21</f>
        <v>-166.42</v>
      </c>
      <c r="F21" s="326">
        <f>Q_revised!F21-C_tendered!F21</f>
        <v>-652.83000000000004</v>
      </c>
      <c r="G21" s="326">
        <f>Q_revised!G21-C_tendered!G21</f>
        <v>0</v>
      </c>
      <c r="H21" s="326">
        <f>Q_revised!H21-C_tendered!H21</f>
        <v>0</v>
      </c>
      <c r="I21" s="326">
        <f>Q_revised!I21-C_tendered!I21</f>
        <v>0</v>
      </c>
      <c r="J21" s="326">
        <f>Q_revised!J21-C_tendered!J21</f>
        <v>0</v>
      </c>
      <c r="K21" s="326">
        <f>Q_revised!K21-C_tendered!K21</f>
        <v>0</v>
      </c>
      <c r="L21" s="326">
        <f>Q_revised!L21-C_tendered!L21</f>
        <v>0</v>
      </c>
      <c r="M21" s="326">
        <f>Q_revised!M21-C_tendered!M21</f>
        <v>0</v>
      </c>
      <c r="N21" s="326">
        <f>Q_revised!N21-C_tendered!N21</f>
        <v>0</v>
      </c>
      <c r="O21" s="326">
        <v>0</v>
      </c>
      <c r="P21" s="326">
        <f t="shared" si="0"/>
        <v>-1067.8000000000002</v>
      </c>
    </row>
    <row r="22" spans="1:16" x14ac:dyDescent="0.3">
      <c r="A22" s="181" t="s">
        <v>126</v>
      </c>
      <c r="B22" s="326">
        <f>Q_revised!B22-C_tendered!B22</f>
        <v>0</v>
      </c>
      <c r="C22" s="326">
        <f>Q_revised!C22-C_tendered!C22</f>
        <v>0</v>
      </c>
      <c r="D22" s="326">
        <f>Q_revised!D22-C_tendered!D22</f>
        <v>-383</v>
      </c>
      <c r="E22" s="326">
        <f>Q_revised!E22-C_tendered!E22</f>
        <v>0</v>
      </c>
      <c r="F22" s="326">
        <f>Q_revised!F22-C_tendered!F22</f>
        <v>0</v>
      </c>
      <c r="G22" s="326">
        <f>Q_revised!G22-C_tendered!G22</f>
        <v>0</v>
      </c>
      <c r="H22" s="326">
        <f>Q_revised!H22-C_tendered!H22</f>
        <v>0</v>
      </c>
      <c r="I22" s="326">
        <f>Q_revised!I22-C_tendered!I22</f>
        <v>0</v>
      </c>
      <c r="J22" s="326">
        <f>Q_revised!J22-C_tendered!J22</f>
        <v>0</v>
      </c>
      <c r="K22" s="326">
        <f>Q_revised!K22-C_tendered!K22</f>
        <v>0</v>
      </c>
      <c r="L22" s="326">
        <f>Q_revised!L22-C_tendered!L22</f>
        <v>-468.31</v>
      </c>
      <c r="M22" s="326">
        <f>Q_revised!M22-C_tendered!M22</f>
        <v>-120</v>
      </c>
      <c r="N22" s="326">
        <f>Q_revised!N22-C_tendered!N22</f>
        <v>0</v>
      </c>
      <c r="O22" s="326">
        <v>0</v>
      </c>
      <c r="P22" s="326">
        <f t="shared" si="0"/>
        <v>-971.31</v>
      </c>
    </row>
    <row r="23" spans="1:16" x14ac:dyDescent="0.3">
      <c r="A23" s="181" t="s">
        <v>127</v>
      </c>
      <c r="B23" s="326">
        <f>Q_revised!B23-C_tendered!B23</f>
        <v>-66.88</v>
      </c>
      <c r="C23" s="326">
        <f>Q_revised!C23-C_tendered!C23</f>
        <v>0</v>
      </c>
      <c r="D23" s="326">
        <f>Q_revised!D23-C_tendered!D23</f>
        <v>0</v>
      </c>
      <c r="E23" s="326">
        <f>Q_revised!E23-C_tendered!E23</f>
        <v>-113.03</v>
      </c>
      <c r="F23" s="326">
        <f>Q_revised!F23-C_tendered!F23</f>
        <v>-193.91</v>
      </c>
      <c r="G23" s="326">
        <f>Q_revised!G23-C_tendered!G23</f>
        <v>0</v>
      </c>
      <c r="H23" s="326">
        <f>Q_revised!H23-C_tendered!H23</f>
        <v>-199.55</v>
      </c>
      <c r="I23" s="326">
        <f>Q_revised!I23-C_tendered!I23</f>
        <v>0</v>
      </c>
      <c r="J23" s="326">
        <f>Q_revised!J23-C_tendered!J23</f>
        <v>0</v>
      </c>
      <c r="K23" s="326">
        <f>Q_revised!K23-C_tendered!K23</f>
        <v>0</v>
      </c>
      <c r="L23" s="326">
        <f>Q_revised!L23-C_tendered!L23</f>
        <v>-241.89</v>
      </c>
      <c r="M23" s="326">
        <f>Q_revised!M23-C_tendered!M23</f>
        <v>0</v>
      </c>
      <c r="N23" s="326">
        <f>Q_revised!N23-C_tendered!N23</f>
        <v>0</v>
      </c>
      <c r="O23" s="326">
        <v>0</v>
      </c>
      <c r="P23" s="326">
        <f t="shared" si="0"/>
        <v>-815.26</v>
      </c>
    </row>
    <row r="24" spans="1:16" x14ac:dyDescent="0.3">
      <c r="A24" s="181" t="s">
        <v>128</v>
      </c>
      <c r="B24" s="326">
        <f>Q_revised!B24-C_tendered!B24</f>
        <v>-37.869999999999997</v>
      </c>
      <c r="C24" s="326">
        <f>Q_revised!C24-C_tendered!C24</f>
        <v>0</v>
      </c>
      <c r="D24" s="326">
        <f>Q_revised!D24-C_tendered!D24</f>
        <v>-565.12</v>
      </c>
      <c r="E24" s="326">
        <f>Q_revised!E24-C_tendered!E24</f>
        <v>-38.54</v>
      </c>
      <c r="F24" s="326">
        <f>Q_revised!F24-C_tendered!F24</f>
        <v>0</v>
      </c>
      <c r="G24" s="326">
        <f>Q_revised!G24-C_tendered!G24</f>
        <v>0</v>
      </c>
      <c r="H24" s="326">
        <f>Q_revised!H24-C_tendered!H24</f>
        <v>-30.705000000000002</v>
      </c>
      <c r="I24" s="326">
        <f>Q_revised!I24-C_tendered!I24</f>
        <v>0</v>
      </c>
      <c r="J24" s="326">
        <f>Q_revised!J24-C_tendered!J24</f>
        <v>0</v>
      </c>
      <c r="K24" s="326">
        <f>Q_revised!K24-C_tendered!K24</f>
        <v>0</v>
      </c>
      <c r="L24" s="326">
        <f>Q_revised!L24-C_tendered!L24</f>
        <v>-100.78</v>
      </c>
      <c r="M24" s="326">
        <f>Q_revised!M24-C_tendered!M24</f>
        <v>0</v>
      </c>
      <c r="N24" s="326">
        <f>Q_revised!N24-C_tendered!N24</f>
        <v>0</v>
      </c>
      <c r="O24" s="326">
        <v>0</v>
      </c>
      <c r="P24" s="326">
        <f t="shared" si="0"/>
        <v>-773.01499999999999</v>
      </c>
    </row>
    <row r="25" spans="1:16" x14ac:dyDescent="0.3">
      <c r="A25" s="181" t="s">
        <v>129</v>
      </c>
      <c r="B25" s="326">
        <f>Q_revised!B25-C_tendered!B25</f>
        <v>0</v>
      </c>
      <c r="C25" s="326">
        <f>Q_revised!C25-C_tendered!C25</f>
        <v>0</v>
      </c>
      <c r="D25" s="326">
        <f>Q_revised!D25-C_tendered!D25</f>
        <v>0</v>
      </c>
      <c r="E25" s="326">
        <f>Q_revised!E25-C_tendered!E25</f>
        <v>0</v>
      </c>
      <c r="F25" s="326">
        <f>Q_revised!F25-C_tendered!F25</f>
        <v>0</v>
      </c>
      <c r="G25" s="326">
        <f>Q_revised!G25-C_tendered!G25</f>
        <v>0</v>
      </c>
      <c r="H25" s="326">
        <f>Q_revised!H25-C_tendered!H25</f>
        <v>0</v>
      </c>
      <c r="I25" s="326">
        <f>Q_revised!I25-C_tendered!I25</f>
        <v>0</v>
      </c>
      <c r="J25" s="326">
        <f>Q_revised!J25-C_tendered!J25</f>
        <v>0</v>
      </c>
      <c r="K25" s="326">
        <f>Q_revised!K25-C_tendered!K25</f>
        <v>0</v>
      </c>
      <c r="L25" s="326">
        <f>Q_revised!L25-C_tendered!L25</f>
        <v>-898.73700000000008</v>
      </c>
      <c r="M25" s="326">
        <f>Q_revised!M25-C_tendered!M25</f>
        <v>0</v>
      </c>
      <c r="N25" s="326">
        <f>Q_revised!N25-C_tendered!N25</f>
        <v>0</v>
      </c>
      <c r="O25" s="326">
        <v>0</v>
      </c>
      <c r="P25" s="326">
        <f t="shared" si="0"/>
        <v>-898.73700000000008</v>
      </c>
    </row>
    <row r="26" spans="1:16" x14ac:dyDescent="0.3">
      <c r="A26" s="181" t="s">
        <v>130</v>
      </c>
      <c r="B26" s="326">
        <f>Q_revised!B26-C_tendered!B26</f>
        <v>-109.68</v>
      </c>
      <c r="C26" s="326">
        <f>Q_revised!C26-C_tendered!C26</f>
        <v>0</v>
      </c>
      <c r="D26" s="326">
        <f>Q_revised!D26-C_tendered!D26</f>
        <v>-395.96</v>
      </c>
      <c r="E26" s="326">
        <f>Q_revised!E26-C_tendered!E26</f>
        <v>-42.25</v>
      </c>
      <c r="F26" s="326">
        <f>Q_revised!F26-C_tendered!F26</f>
        <v>-597.58000000000004</v>
      </c>
      <c r="G26" s="326">
        <f>Q_revised!G26-C_tendered!G26</f>
        <v>0</v>
      </c>
      <c r="H26" s="326">
        <f>Q_revised!H26-C_tendered!H26</f>
        <v>-413.98</v>
      </c>
      <c r="I26" s="326">
        <f>Q_revised!I26-C_tendered!I26</f>
        <v>0</v>
      </c>
      <c r="J26" s="326">
        <f>Q_revised!J26-C_tendered!J26</f>
        <v>0</v>
      </c>
      <c r="K26" s="326">
        <f>Q_revised!K26-C_tendered!K26</f>
        <v>0</v>
      </c>
      <c r="L26" s="326">
        <f>Q_revised!L26-C_tendered!L26</f>
        <v>0</v>
      </c>
      <c r="M26" s="326">
        <f>Q_revised!M26-C_tendered!M26</f>
        <v>0</v>
      </c>
      <c r="N26" s="326">
        <f>Q_revised!N26-C_tendered!N26</f>
        <v>0</v>
      </c>
      <c r="O26" s="326">
        <v>0</v>
      </c>
      <c r="P26" s="326">
        <f t="shared" si="0"/>
        <v>-1559.45</v>
      </c>
    </row>
    <row r="27" spans="1:16" x14ac:dyDescent="0.3">
      <c r="A27" s="181" t="s">
        <v>131</v>
      </c>
      <c r="B27" s="326">
        <f>Q_revised!B27-C_tendered!B27</f>
        <v>0</v>
      </c>
      <c r="C27" s="326">
        <f>Q_revised!C27-C_tendered!C27</f>
        <v>0</v>
      </c>
      <c r="D27" s="326">
        <f>Q_revised!D27-C_tendered!D27</f>
        <v>0</v>
      </c>
      <c r="E27" s="326">
        <f>Q_revised!E27-C_tendered!E27</f>
        <v>0</v>
      </c>
      <c r="F27" s="326">
        <f>Q_revised!F27-C_tendered!F27</f>
        <v>0</v>
      </c>
      <c r="G27" s="326">
        <f>Q_revised!G27-C_tendered!G27</f>
        <v>0</v>
      </c>
      <c r="H27" s="326">
        <f>Q_revised!H27-C_tendered!H27</f>
        <v>-463.86</v>
      </c>
      <c r="I27" s="326">
        <f>Q_revised!I27-C_tendered!I27</f>
        <v>0</v>
      </c>
      <c r="J27" s="326">
        <f>Q_revised!J27-C_tendered!J27</f>
        <v>0</v>
      </c>
      <c r="K27" s="326">
        <f>Q_revised!K27-C_tendered!K27</f>
        <v>0</v>
      </c>
      <c r="L27" s="326">
        <f>Q_revised!L27-C_tendered!L27</f>
        <v>-22.18</v>
      </c>
      <c r="M27" s="326">
        <f>Q_revised!M27-C_tendered!M27</f>
        <v>0</v>
      </c>
      <c r="N27" s="326">
        <f>Q_revised!N27-C_tendered!N27</f>
        <v>0</v>
      </c>
      <c r="O27" s="326">
        <v>0</v>
      </c>
      <c r="P27" s="326">
        <f t="shared" si="0"/>
        <v>-486.04</v>
      </c>
    </row>
    <row r="28" spans="1:16" x14ac:dyDescent="0.3">
      <c r="A28" s="181" t="s">
        <v>132</v>
      </c>
      <c r="B28" s="326">
        <f>Q_revised!B28-C_tendered!B28</f>
        <v>0</v>
      </c>
      <c r="C28" s="326">
        <f>Q_revised!C28-C_tendered!C28</f>
        <v>0</v>
      </c>
      <c r="D28" s="326">
        <f>Q_revised!D28-C_tendered!D28</f>
        <v>-861</v>
      </c>
      <c r="E28" s="326">
        <f>Q_revised!E28-C_tendered!E28</f>
        <v>4</v>
      </c>
      <c r="F28" s="326">
        <f>Q_revised!F28-C_tendered!F28</f>
        <v>-348</v>
      </c>
      <c r="G28" s="326">
        <f>Q_revised!G28-C_tendered!G28</f>
        <v>0</v>
      </c>
      <c r="H28" s="326">
        <f>Q_revised!H28-C_tendered!H28</f>
        <v>0</v>
      </c>
      <c r="I28" s="326">
        <f>Q_revised!I28-C_tendered!I28</f>
        <v>0</v>
      </c>
      <c r="J28" s="326">
        <f>Q_revised!J28-C_tendered!J28</f>
        <v>0</v>
      </c>
      <c r="K28" s="326">
        <f>Q_revised!K28-C_tendered!K28</f>
        <v>0</v>
      </c>
      <c r="L28" s="326">
        <f>Q_revised!L28-C_tendered!L28</f>
        <v>0</v>
      </c>
      <c r="M28" s="326">
        <f>Q_revised!M28-C_tendered!M28</f>
        <v>0</v>
      </c>
      <c r="N28" s="326">
        <f>Q_revised!N28-C_tendered!N28</f>
        <v>0</v>
      </c>
      <c r="O28" s="326">
        <v>0</v>
      </c>
      <c r="P28" s="326">
        <f t="shared" si="0"/>
        <v>-1205</v>
      </c>
    </row>
    <row r="29" spans="1:16" x14ac:dyDescent="0.3">
      <c r="A29" s="181" t="s">
        <v>133</v>
      </c>
      <c r="B29" s="326">
        <f>Q_revised!B29-C_tendered!B29</f>
        <v>0</v>
      </c>
      <c r="C29" s="326">
        <f>Q_revised!C29-C_tendered!C29</f>
        <v>0</v>
      </c>
      <c r="D29" s="326">
        <f>Q_revised!D29-C_tendered!D29</f>
        <v>0</v>
      </c>
      <c r="E29" s="326">
        <f>Q_revised!E29-C_tendered!E29</f>
        <v>0</v>
      </c>
      <c r="F29" s="326">
        <f>Q_revised!F29-C_tendered!F29</f>
        <v>0</v>
      </c>
      <c r="G29" s="326">
        <f>Q_revised!G29-C_tendered!G29</f>
        <v>0</v>
      </c>
      <c r="H29" s="326">
        <f>Q_revised!H29-C_tendered!H29</f>
        <v>0</v>
      </c>
      <c r="I29" s="326">
        <f>Q_revised!I29-C_tendered!I29</f>
        <v>0</v>
      </c>
      <c r="J29" s="326">
        <f>Q_revised!J29-C_tendered!J29</f>
        <v>0</v>
      </c>
      <c r="K29" s="326">
        <f>Q_revised!K29-C_tendered!K29</f>
        <v>0</v>
      </c>
      <c r="L29" s="326">
        <f>Q_revised!L29-C_tendered!L29</f>
        <v>0</v>
      </c>
      <c r="M29" s="326">
        <f>Q_revised!M29-C_tendered!M29</f>
        <v>0</v>
      </c>
      <c r="N29" s="326">
        <f>Q_revised!N29-C_tendered!N29</f>
        <v>-1090</v>
      </c>
      <c r="O29" s="326">
        <v>0</v>
      </c>
      <c r="P29" s="326">
        <f t="shared" si="0"/>
        <v>-1090</v>
      </c>
    </row>
    <row r="30" spans="1:16" x14ac:dyDescent="0.3">
      <c r="A30" s="181" t="s">
        <v>134</v>
      </c>
      <c r="B30" s="326">
        <f>Q_revised!B30-C_tendered!B30</f>
        <v>3</v>
      </c>
      <c r="C30" s="326">
        <f>Q_revised!C30-C_tendered!C30</f>
        <v>-152.88999999999999</v>
      </c>
      <c r="D30" s="326">
        <f>Q_revised!D30-C_tendered!D30</f>
        <v>0</v>
      </c>
      <c r="E30" s="326">
        <f>Q_revised!E30-C_tendered!E30</f>
        <v>0</v>
      </c>
      <c r="F30" s="326">
        <f>Q_revised!F30-C_tendered!F30</f>
        <v>-231.27</v>
      </c>
      <c r="G30" s="326">
        <f>Q_revised!G30-C_tendered!G30</f>
        <v>0</v>
      </c>
      <c r="H30" s="326">
        <f>Q_revised!H30-C_tendered!H30</f>
        <v>0</v>
      </c>
      <c r="I30" s="326">
        <f>Q_revised!I30-C_tendered!I30</f>
        <v>-822.80599999999993</v>
      </c>
      <c r="J30" s="326">
        <f>Q_revised!J30-C_tendered!J30</f>
        <v>0</v>
      </c>
      <c r="K30" s="326">
        <f>Q_revised!K30-C_tendered!K30</f>
        <v>-301.01</v>
      </c>
      <c r="L30" s="326">
        <f>Q_revised!L30-C_tendered!L30</f>
        <v>0</v>
      </c>
      <c r="M30" s="326">
        <f>Q_revised!M30-C_tendered!M30</f>
        <v>0</v>
      </c>
      <c r="N30" s="326">
        <f>Q_revised!N30-C_tendered!N30</f>
        <v>0</v>
      </c>
      <c r="O30" s="326">
        <v>0</v>
      </c>
      <c r="P30" s="326">
        <f t="shared" si="0"/>
        <v>-1504.9759999999999</v>
      </c>
    </row>
    <row r="31" spans="1:16" x14ac:dyDescent="0.3">
      <c r="A31" s="181" t="s">
        <v>135</v>
      </c>
      <c r="B31" s="326">
        <f>Q_revised!B31-C_tendered!B31</f>
        <v>0</v>
      </c>
      <c r="C31" s="326">
        <f>Q_revised!C31-C_tendered!C31</f>
        <v>0</v>
      </c>
      <c r="D31" s="326">
        <f>Q_revised!D31-C_tendered!D31</f>
        <v>0</v>
      </c>
      <c r="E31" s="326">
        <f>Q_revised!E31-C_tendered!E31</f>
        <v>2</v>
      </c>
      <c r="F31" s="326">
        <f>Q_revised!F31-C_tendered!F31</f>
        <v>-166.36</v>
      </c>
      <c r="G31" s="326">
        <f>Q_revised!G31-C_tendered!G31</f>
        <v>0</v>
      </c>
      <c r="H31" s="326">
        <f>Q_revised!H31-C_tendered!H31</f>
        <v>0</v>
      </c>
      <c r="I31" s="326">
        <f>Q_revised!I31-C_tendered!I31</f>
        <v>-218.32799999999997</v>
      </c>
      <c r="J31" s="326">
        <f>Q_revised!J31-C_tendered!J31</f>
        <v>0</v>
      </c>
      <c r="K31" s="326">
        <f>Q_revised!K31-C_tendered!K31</f>
        <v>-932.51800000000003</v>
      </c>
      <c r="L31" s="326">
        <f>Q_revised!L31-C_tendered!L31</f>
        <v>0</v>
      </c>
      <c r="M31" s="326">
        <f>Q_revised!M31-C_tendered!M31</f>
        <v>0</v>
      </c>
      <c r="N31" s="326">
        <f>Q_revised!N31-C_tendered!N31</f>
        <v>0</v>
      </c>
      <c r="O31" s="326">
        <v>0</v>
      </c>
      <c r="P31" s="326">
        <f t="shared" si="0"/>
        <v>-1315.2060000000001</v>
      </c>
    </row>
    <row r="32" spans="1:16" x14ac:dyDescent="0.3">
      <c r="A32" s="181" t="s">
        <v>136</v>
      </c>
      <c r="B32" s="326">
        <f>Q_revised!B32-C_tendered!B32</f>
        <v>0</v>
      </c>
      <c r="C32" s="326">
        <f>Q_revised!C32-C_tendered!C32</f>
        <v>0</v>
      </c>
      <c r="D32" s="326">
        <f>Q_revised!D32-C_tendered!D32</f>
        <v>0</v>
      </c>
      <c r="E32" s="326">
        <f>Q_revised!E32-C_tendered!E32</f>
        <v>0</v>
      </c>
      <c r="F32" s="326">
        <f>Q_revised!F32-C_tendered!F32</f>
        <v>0</v>
      </c>
      <c r="G32" s="326">
        <f>Q_revised!G32-C_tendered!G32</f>
        <v>0</v>
      </c>
      <c r="H32" s="326">
        <f>Q_revised!H32-C_tendered!H32</f>
        <v>0</v>
      </c>
      <c r="I32" s="326">
        <f>Q_revised!I32-C_tendered!I32</f>
        <v>0</v>
      </c>
      <c r="J32" s="326">
        <f>Q_revised!J32-C_tendered!J32</f>
        <v>0</v>
      </c>
      <c r="K32" s="326">
        <f>Q_revised!K32-C_tendered!K32</f>
        <v>0</v>
      </c>
      <c r="L32" s="326">
        <f>Q_revised!L32-C_tendered!L32</f>
        <v>0</v>
      </c>
      <c r="M32" s="326">
        <f>Q_revised!M32-C_tendered!M32</f>
        <v>0</v>
      </c>
      <c r="N32" s="326">
        <f>Q_revised!N32-C_tendered!N32</f>
        <v>0</v>
      </c>
      <c r="O32" s="326">
        <v>0</v>
      </c>
      <c r="P32" s="326">
        <f t="shared" si="0"/>
        <v>0</v>
      </c>
    </row>
    <row r="33" spans="1:16" x14ac:dyDescent="0.3">
      <c r="A33" s="181" t="s">
        <v>137</v>
      </c>
      <c r="B33" s="326">
        <f>Q_revised!B33-C_tendered!B33</f>
        <v>0</v>
      </c>
      <c r="C33" s="326">
        <f>Q_revised!C33-C_tendered!C33</f>
        <v>0</v>
      </c>
      <c r="D33" s="326">
        <f>Q_revised!D33-C_tendered!D33</f>
        <v>0</v>
      </c>
      <c r="E33" s="326">
        <f>Q_revised!E33-C_tendered!E33</f>
        <v>0</v>
      </c>
      <c r="F33" s="326">
        <f>Q_revised!F33-C_tendered!F33</f>
        <v>0</v>
      </c>
      <c r="G33" s="326">
        <f>Q_revised!G33-C_tendered!G33</f>
        <v>0</v>
      </c>
      <c r="H33" s="326">
        <f>Q_revised!H33-C_tendered!H33</f>
        <v>0</v>
      </c>
      <c r="I33" s="326">
        <f>Q_revised!I33-C_tendered!I33</f>
        <v>0</v>
      </c>
      <c r="J33" s="326">
        <f>Q_revised!J33-C_tendered!J33</f>
        <v>0</v>
      </c>
      <c r="K33" s="326">
        <f>Q_revised!K33-C_tendered!K33</f>
        <v>0</v>
      </c>
      <c r="L33" s="326">
        <f>Q_revised!L33-C_tendered!L33</f>
        <v>-1137.675</v>
      </c>
      <c r="M33" s="326">
        <f>Q_revised!M33-C_tendered!M33</f>
        <v>0</v>
      </c>
      <c r="N33" s="326">
        <f>Q_revised!N33-C_tendered!N33</f>
        <v>0</v>
      </c>
      <c r="O33" s="326">
        <v>0</v>
      </c>
      <c r="P33" s="326">
        <f t="shared" si="0"/>
        <v>-1137.675</v>
      </c>
    </row>
    <row r="34" spans="1:16" x14ac:dyDescent="0.3">
      <c r="A34" s="181" t="s">
        <v>138</v>
      </c>
      <c r="B34" s="326">
        <f>Q_revised!B34-C_tendered!B34</f>
        <v>0</v>
      </c>
      <c r="C34" s="326">
        <f>Q_revised!C34-C_tendered!C34</f>
        <v>0</v>
      </c>
      <c r="D34" s="326">
        <f>Q_revised!D34-C_tendered!D34</f>
        <v>-1269.5899999999999</v>
      </c>
      <c r="E34" s="326">
        <f>Q_revised!E34-C_tendered!E34</f>
        <v>0</v>
      </c>
      <c r="F34" s="326">
        <f>Q_revised!F34-C_tendered!F34</f>
        <v>1</v>
      </c>
      <c r="G34" s="326">
        <f>Q_revised!G34-C_tendered!G34</f>
        <v>0</v>
      </c>
      <c r="H34" s="326">
        <f>Q_revised!H34-C_tendered!H34</f>
        <v>0</v>
      </c>
      <c r="I34" s="326">
        <f>Q_revised!I34-C_tendered!I34</f>
        <v>0</v>
      </c>
      <c r="J34" s="326">
        <f>Q_revised!J34-C_tendered!J34</f>
        <v>0</v>
      </c>
      <c r="K34" s="326">
        <f>Q_revised!K34-C_tendered!K34</f>
        <v>0</v>
      </c>
      <c r="L34" s="326">
        <f>Q_revised!L34-C_tendered!L34</f>
        <v>0</v>
      </c>
      <c r="M34" s="326">
        <f>Q_revised!M34-C_tendered!M34</f>
        <v>0</v>
      </c>
      <c r="N34" s="326">
        <f>Q_revised!N34-C_tendered!N34</f>
        <v>0</v>
      </c>
      <c r="O34" s="326">
        <v>0</v>
      </c>
      <c r="P34" s="326">
        <f t="shared" ref="P34:P65" si="1">SUM(B34:O34)</f>
        <v>-1268.5899999999999</v>
      </c>
    </row>
    <row r="35" spans="1:16" x14ac:dyDescent="0.3">
      <c r="A35" s="181" t="s">
        <v>139</v>
      </c>
      <c r="B35" s="326">
        <f>Q_revised!B35-C_tendered!B35</f>
        <v>-119</v>
      </c>
      <c r="C35" s="326">
        <f>Q_revised!C35-C_tendered!C35</f>
        <v>0</v>
      </c>
      <c r="D35" s="326">
        <f>Q_revised!D35-C_tendered!D35</f>
        <v>0</v>
      </c>
      <c r="E35" s="326">
        <f>Q_revised!E35-C_tendered!E35</f>
        <v>-541</v>
      </c>
      <c r="F35" s="326">
        <f>Q_revised!F35-C_tendered!F35</f>
        <v>-912</v>
      </c>
      <c r="G35" s="326">
        <f>Q_revised!G35-C_tendered!G35</f>
        <v>0</v>
      </c>
      <c r="H35" s="326">
        <f>Q_revised!H35-C_tendered!H35</f>
        <v>0</v>
      </c>
      <c r="I35" s="326">
        <f>Q_revised!I35-C_tendered!I35</f>
        <v>0</v>
      </c>
      <c r="J35" s="326">
        <f>Q_revised!J35-C_tendered!J35</f>
        <v>0</v>
      </c>
      <c r="K35" s="326">
        <f>Q_revised!K35-C_tendered!K35</f>
        <v>0</v>
      </c>
      <c r="L35" s="326">
        <f>Q_revised!L35-C_tendered!L35</f>
        <v>0</v>
      </c>
      <c r="M35" s="326">
        <f>Q_revised!M35-C_tendered!M35</f>
        <v>0</v>
      </c>
      <c r="N35" s="326">
        <f>Q_revised!N35-C_tendered!N35</f>
        <v>0</v>
      </c>
      <c r="O35" s="326">
        <v>0</v>
      </c>
      <c r="P35" s="326">
        <f t="shared" si="1"/>
        <v>-1572</v>
      </c>
    </row>
    <row r="36" spans="1:16" x14ac:dyDescent="0.3">
      <c r="A36" s="181" t="s">
        <v>140</v>
      </c>
      <c r="B36" s="326">
        <f>Q_revised!B36-C_tendered!B36</f>
        <v>0</v>
      </c>
      <c r="C36" s="326">
        <f>Q_revised!C36-C_tendered!C36</f>
        <v>0</v>
      </c>
      <c r="D36" s="326">
        <f>Q_revised!D36-C_tendered!D36</f>
        <v>0</v>
      </c>
      <c r="E36" s="326">
        <f>Q_revised!E36-C_tendered!E36</f>
        <v>0</v>
      </c>
      <c r="F36" s="326">
        <f>Q_revised!F36-C_tendered!F36</f>
        <v>0</v>
      </c>
      <c r="G36" s="326">
        <f>Q_revised!G36-C_tendered!G36</f>
        <v>0</v>
      </c>
      <c r="H36" s="326">
        <f>Q_revised!H36-C_tendered!H36</f>
        <v>-893.52199999999993</v>
      </c>
      <c r="I36" s="326">
        <f>Q_revised!I36-C_tendered!I36</f>
        <v>0</v>
      </c>
      <c r="J36" s="326">
        <f>Q_revised!J36-C_tendered!J36</f>
        <v>0</v>
      </c>
      <c r="K36" s="326">
        <f>Q_revised!K36-C_tendered!K36</f>
        <v>0</v>
      </c>
      <c r="L36" s="326">
        <f>Q_revised!L36-C_tendered!L36</f>
        <v>0</v>
      </c>
      <c r="M36" s="326">
        <f>Q_revised!M36-C_tendered!M36</f>
        <v>-8.69</v>
      </c>
      <c r="N36" s="326">
        <f>Q_revised!N36-C_tendered!N36</f>
        <v>0</v>
      </c>
      <c r="O36" s="326">
        <v>0</v>
      </c>
      <c r="P36" s="326">
        <f t="shared" si="1"/>
        <v>-902.21199999999999</v>
      </c>
    </row>
    <row r="37" spans="1:16" x14ac:dyDescent="0.3">
      <c r="A37" s="181" t="s">
        <v>141</v>
      </c>
      <c r="B37" s="326">
        <f>Q_revised!B37-C_tendered!B37</f>
        <v>0</v>
      </c>
      <c r="C37" s="326">
        <f>Q_revised!C37-C_tendered!C37</f>
        <v>0</v>
      </c>
      <c r="D37" s="326">
        <f>Q_revised!D37-C_tendered!D37</f>
        <v>0</v>
      </c>
      <c r="E37" s="326">
        <f>Q_revised!E37-C_tendered!E37</f>
        <v>0</v>
      </c>
      <c r="F37" s="326">
        <f>Q_revised!F37-C_tendered!F37</f>
        <v>0</v>
      </c>
      <c r="G37" s="326">
        <f>Q_revised!G37-C_tendered!G37</f>
        <v>0</v>
      </c>
      <c r="H37" s="326">
        <f>Q_revised!H37-C_tendered!H37</f>
        <v>0</v>
      </c>
      <c r="I37" s="326">
        <f>Q_revised!I37-C_tendered!I37</f>
        <v>0</v>
      </c>
      <c r="J37" s="326">
        <f>Q_revised!J37-C_tendered!J37</f>
        <v>-1316.32</v>
      </c>
      <c r="K37" s="326">
        <f>Q_revised!K37-C_tendered!K37</f>
        <v>0</v>
      </c>
      <c r="L37" s="326">
        <f>Q_revised!L37-C_tendered!L37</f>
        <v>0</v>
      </c>
      <c r="M37" s="326">
        <f>Q_revised!M37-C_tendered!M37</f>
        <v>0</v>
      </c>
      <c r="N37" s="326">
        <f>Q_revised!N37-C_tendered!N37</f>
        <v>0</v>
      </c>
      <c r="O37" s="326">
        <v>0</v>
      </c>
      <c r="P37" s="326">
        <f t="shared" si="1"/>
        <v>-1316.32</v>
      </c>
    </row>
    <row r="38" spans="1:16" x14ac:dyDescent="0.3">
      <c r="A38" s="181" t="s">
        <v>142</v>
      </c>
      <c r="B38" s="326">
        <f>Q_revised!B38-C_tendered!B38</f>
        <v>0</v>
      </c>
      <c r="C38" s="326">
        <f>Q_revised!C38-C_tendered!C38</f>
        <v>0</v>
      </c>
      <c r="D38" s="326">
        <f>Q_revised!D38-C_tendered!D38</f>
        <v>0</v>
      </c>
      <c r="E38" s="326">
        <f>Q_revised!E38-C_tendered!E38</f>
        <v>0</v>
      </c>
      <c r="F38" s="326">
        <f>Q_revised!F38-C_tendered!F38</f>
        <v>0</v>
      </c>
      <c r="G38" s="326">
        <f>Q_revised!G38-C_tendered!G38</f>
        <v>0</v>
      </c>
      <c r="H38" s="326">
        <f>Q_revised!H38-C_tendered!H38</f>
        <v>0</v>
      </c>
      <c r="I38" s="326">
        <f>Q_revised!I38-C_tendered!I38</f>
        <v>-906.34699999999998</v>
      </c>
      <c r="J38" s="326">
        <f>Q_revised!J38-C_tendered!J38</f>
        <v>0</v>
      </c>
      <c r="K38" s="326">
        <f>Q_revised!K38-C_tendered!K38</f>
        <v>0</v>
      </c>
      <c r="L38" s="326">
        <f>Q_revised!L38-C_tendered!L38</f>
        <v>0</v>
      </c>
      <c r="M38" s="326">
        <f>Q_revised!M38-C_tendered!M38</f>
        <v>0</v>
      </c>
      <c r="N38" s="326">
        <f>Q_revised!N38-C_tendered!N38</f>
        <v>0</v>
      </c>
      <c r="O38" s="326">
        <v>0</v>
      </c>
      <c r="P38" s="326">
        <f t="shared" si="1"/>
        <v>-906.34699999999998</v>
      </c>
    </row>
    <row r="39" spans="1:16" x14ac:dyDescent="0.3">
      <c r="A39" s="181" t="s">
        <v>143</v>
      </c>
      <c r="B39" s="326">
        <f>Q_revised!B39-C_tendered!B39</f>
        <v>0</v>
      </c>
      <c r="C39" s="326">
        <f>Q_revised!C39-C_tendered!C39</f>
        <v>-388.57</v>
      </c>
      <c r="D39" s="326">
        <f>Q_revised!D39-C_tendered!D39</f>
        <v>0</v>
      </c>
      <c r="E39" s="326">
        <f>Q_revised!E39-C_tendered!E39</f>
        <v>0</v>
      </c>
      <c r="F39" s="326">
        <f>Q_revised!F39-C_tendered!F39</f>
        <v>0</v>
      </c>
      <c r="G39" s="326">
        <f>Q_revised!G39-C_tendered!G39</f>
        <v>0</v>
      </c>
      <c r="H39" s="326">
        <f>Q_revised!H39-C_tendered!H39</f>
        <v>0</v>
      </c>
      <c r="I39" s="326">
        <f>Q_revised!I39-C_tendered!I39</f>
        <v>0</v>
      </c>
      <c r="J39" s="326">
        <f>Q_revised!J39-C_tendered!J39</f>
        <v>-510.12</v>
      </c>
      <c r="K39" s="326">
        <f>Q_revised!K39-C_tendered!K39</f>
        <v>-22.714000000000002</v>
      </c>
      <c r="L39" s="326">
        <f>Q_revised!L39-C_tendered!L39</f>
        <v>0</v>
      </c>
      <c r="M39" s="326">
        <f>Q_revised!M39-C_tendered!M39</f>
        <v>0</v>
      </c>
      <c r="N39" s="326">
        <f>Q_revised!N39-C_tendered!N39</f>
        <v>0</v>
      </c>
      <c r="O39" s="326">
        <v>0</v>
      </c>
      <c r="P39" s="326">
        <f t="shared" si="1"/>
        <v>-921.40400000000011</v>
      </c>
    </row>
    <row r="40" spans="1:16" x14ac:dyDescent="0.3">
      <c r="A40" s="181" t="s">
        <v>144</v>
      </c>
      <c r="B40" s="326">
        <f>Q_revised!B40-C_tendered!B40</f>
        <v>0</v>
      </c>
      <c r="C40" s="326">
        <f>Q_revised!C40-C_tendered!C40</f>
        <v>0</v>
      </c>
      <c r="D40" s="326">
        <f>Q_revised!D40-C_tendered!D40</f>
        <v>0</v>
      </c>
      <c r="E40" s="326">
        <f>Q_revised!E40-C_tendered!E40</f>
        <v>0</v>
      </c>
      <c r="F40" s="326">
        <f>Q_revised!F40-C_tendered!F40</f>
        <v>0</v>
      </c>
      <c r="G40" s="326">
        <f>Q_revised!G40-C_tendered!G40</f>
        <v>0</v>
      </c>
      <c r="H40" s="326">
        <f>Q_revised!H40-C_tendered!H40</f>
        <v>0</v>
      </c>
      <c r="I40" s="326">
        <f>Q_revised!I40-C_tendered!I40</f>
        <v>-1089.4070000000002</v>
      </c>
      <c r="J40" s="326">
        <f>Q_revised!J40-C_tendered!J40</f>
        <v>0</v>
      </c>
      <c r="K40" s="326">
        <f>Q_revised!K40-C_tendered!K40</f>
        <v>-408.43</v>
      </c>
      <c r="L40" s="326">
        <f>Q_revised!L40-C_tendered!L40</f>
        <v>0</v>
      </c>
      <c r="M40" s="326">
        <f>Q_revised!M40-C_tendered!M40</f>
        <v>0</v>
      </c>
      <c r="N40" s="326">
        <f>Q_revised!N40-C_tendered!N40</f>
        <v>0</v>
      </c>
      <c r="O40" s="326">
        <v>0</v>
      </c>
      <c r="P40" s="326">
        <f t="shared" si="1"/>
        <v>-1497.8370000000002</v>
      </c>
    </row>
    <row r="41" spans="1:16" x14ac:dyDescent="0.3">
      <c r="A41" s="181" t="s">
        <v>145</v>
      </c>
      <c r="B41" s="326">
        <f>Q_revised!B41-C_tendered!B41</f>
        <v>0</v>
      </c>
      <c r="C41" s="326">
        <f>Q_revised!C41-C_tendered!C41</f>
        <v>0</v>
      </c>
      <c r="D41" s="326">
        <f>Q_revised!D41-C_tendered!D41</f>
        <v>-1129.1300000000001</v>
      </c>
      <c r="E41" s="326">
        <f>Q_revised!E41-C_tendered!E41</f>
        <v>0</v>
      </c>
      <c r="F41" s="326">
        <f>Q_revised!F41-C_tendered!F41</f>
        <v>0</v>
      </c>
      <c r="G41" s="326">
        <f>Q_revised!G41-C_tendered!G41</f>
        <v>0</v>
      </c>
      <c r="H41" s="326">
        <f>Q_revised!H41-C_tendered!H41</f>
        <v>0</v>
      </c>
      <c r="I41" s="326">
        <f>Q_revised!I41-C_tendered!I41</f>
        <v>0</v>
      </c>
      <c r="J41" s="326">
        <f>Q_revised!J41-C_tendered!J41</f>
        <v>0</v>
      </c>
      <c r="K41" s="326">
        <f>Q_revised!K41-C_tendered!K41</f>
        <v>0</v>
      </c>
      <c r="L41" s="326">
        <f>Q_revised!L41-C_tendered!L41</f>
        <v>-54.179000000000002</v>
      </c>
      <c r="M41" s="326">
        <f>Q_revised!M41-C_tendered!M41</f>
        <v>0</v>
      </c>
      <c r="N41" s="326">
        <f>Q_revised!N41-C_tendered!N41</f>
        <v>0</v>
      </c>
      <c r="O41" s="326">
        <v>0</v>
      </c>
      <c r="P41" s="326">
        <f t="shared" si="1"/>
        <v>-1183.3090000000002</v>
      </c>
    </row>
    <row r="42" spans="1:16" x14ac:dyDescent="0.3">
      <c r="A42" s="181" t="s">
        <v>146</v>
      </c>
      <c r="B42" s="326">
        <f>Q_revised!B42-C_tendered!B42</f>
        <v>-83.01</v>
      </c>
      <c r="C42" s="326">
        <f>Q_revised!C42-C_tendered!C42</f>
        <v>0</v>
      </c>
      <c r="D42" s="326">
        <f>Q_revised!D42-C_tendered!D42</f>
        <v>0</v>
      </c>
      <c r="E42" s="326">
        <f>Q_revised!E42-C_tendered!E42</f>
        <v>-14.920000000000002</v>
      </c>
      <c r="F42" s="326">
        <f>Q_revised!F42-C_tendered!F42</f>
        <v>0</v>
      </c>
      <c r="G42" s="326">
        <f>Q_revised!G42-C_tendered!G42</f>
        <v>0</v>
      </c>
      <c r="H42" s="326">
        <f>Q_revised!H42-C_tendered!H42</f>
        <v>-516.98400000000004</v>
      </c>
      <c r="I42" s="326">
        <f>Q_revised!I42-C_tendered!I42</f>
        <v>0</v>
      </c>
      <c r="J42" s="326">
        <f>Q_revised!J42-C_tendered!J42</f>
        <v>0</v>
      </c>
      <c r="K42" s="326">
        <f>Q_revised!K42-C_tendered!K42</f>
        <v>0</v>
      </c>
      <c r="L42" s="326">
        <f>Q_revised!L42-C_tendered!L42</f>
        <v>0</v>
      </c>
      <c r="M42" s="326">
        <f>Q_revised!M42-C_tendered!M42</f>
        <v>-18.43</v>
      </c>
      <c r="N42" s="326">
        <f>Q_revised!N42-C_tendered!N42</f>
        <v>0</v>
      </c>
      <c r="O42" s="326">
        <v>0</v>
      </c>
      <c r="P42" s="326">
        <f t="shared" si="1"/>
        <v>-633.34399999999994</v>
      </c>
    </row>
    <row r="43" spans="1:16" x14ac:dyDescent="0.3">
      <c r="A43" s="181" t="s">
        <v>147</v>
      </c>
      <c r="B43" s="326">
        <f>Q_revised!B43-C_tendered!B43</f>
        <v>0</v>
      </c>
      <c r="C43" s="326">
        <f>Q_revised!C43-C_tendered!C43</f>
        <v>0</v>
      </c>
      <c r="D43" s="326">
        <f>Q_revised!D43-C_tendered!D43</f>
        <v>0</v>
      </c>
      <c r="E43" s="326">
        <f>Q_revised!E43-C_tendered!E43</f>
        <v>0</v>
      </c>
      <c r="F43" s="326">
        <f>Q_revised!F43-C_tendered!F43</f>
        <v>0</v>
      </c>
      <c r="G43" s="326">
        <f>Q_revised!G43-C_tendered!G43</f>
        <v>0</v>
      </c>
      <c r="H43" s="326">
        <f>Q_revised!H43-C_tendered!H43</f>
        <v>-884.93999999999994</v>
      </c>
      <c r="I43" s="326">
        <f>Q_revised!I43-C_tendered!I43</f>
        <v>0</v>
      </c>
      <c r="J43" s="326">
        <f>Q_revised!J43-C_tendered!J43</f>
        <v>0</v>
      </c>
      <c r="K43" s="326">
        <f>Q_revised!K43-C_tendered!K43</f>
        <v>0</v>
      </c>
      <c r="L43" s="326">
        <f>Q_revised!L43-C_tendered!L43</f>
        <v>0</v>
      </c>
      <c r="M43" s="326">
        <f>Q_revised!M43-C_tendered!M43</f>
        <v>0</v>
      </c>
      <c r="N43" s="326">
        <f>Q_revised!N43-C_tendered!N43</f>
        <v>0</v>
      </c>
      <c r="O43" s="326">
        <v>0</v>
      </c>
      <c r="P43" s="326">
        <f t="shared" si="1"/>
        <v>-884.93999999999994</v>
      </c>
    </row>
    <row r="44" spans="1:16" x14ac:dyDescent="0.3">
      <c r="A44" s="181" t="s">
        <v>148</v>
      </c>
      <c r="B44" s="326">
        <f>Q_revised!B44-C_tendered!B44</f>
        <v>-34</v>
      </c>
      <c r="C44" s="326">
        <f>Q_revised!C44-C_tendered!C44</f>
        <v>0</v>
      </c>
      <c r="D44" s="326">
        <f>Q_revised!D44-C_tendered!D44</f>
        <v>-488</v>
      </c>
      <c r="E44" s="326">
        <f>Q_revised!E44-C_tendered!E44</f>
        <v>-295</v>
      </c>
      <c r="F44" s="326">
        <f>Q_revised!F44-C_tendered!F44</f>
        <v>0</v>
      </c>
      <c r="G44" s="326">
        <f>Q_revised!G44-C_tendered!G44</f>
        <v>0</v>
      </c>
      <c r="H44" s="326">
        <f>Q_revised!H44-C_tendered!H44</f>
        <v>0</v>
      </c>
      <c r="I44" s="326">
        <f>Q_revised!I44-C_tendered!I44</f>
        <v>0</v>
      </c>
      <c r="J44" s="326">
        <f>Q_revised!J44-C_tendered!J44</f>
        <v>0</v>
      </c>
      <c r="K44" s="326">
        <f>Q_revised!K44-C_tendered!K44</f>
        <v>0</v>
      </c>
      <c r="L44" s="326">
        <f>Q_revised!L44-C_tendered!L44</f>
        <v>0</v>
      </c>
      <c r="M44" s="326">
        <f>Q_revised!M44-C_tendered!M44</f>
        <v>0</v>
      </c>
      <c r="N44" s="326">
        <f>Q_revised!N44-C_tendered!N44</f>
        <v>0</v>
      </c>
      <c r="O44" s="326">
        <v>0</v>
      </c>
      <c r="P44" s="326">
        <f t="shared" si="1"/>
        <v>-817</v>
      </c>
    </row>
    <row r="45" spans="1:16" x14ac:dyDescent="0.3">
      <c r="A45" s="181" t="s">
        <v>149</v>
      </c>
      <c r="B45" s="326">
        <f>Q_revised!B45-C_tendered!B45</f>
        <v>-86.91</v>
      </c>
      <c r="C45" s="326">
        <f>Q_revised!C45-C_tendered!C45</f>
        <v>0</v>
      </c>
      <c r="D45" s="326">
        <f>Q_revised!D45-C_tendered!D45</f>
        <v>0</v>
      </c>
      <c r="E45" s="326">
        <f>Q_revised!E45-C_tendered!E45</f>
        <v>-308.62</v>
      </c>
      <c r="F45" s="326">
        <f>Q_revised!F45-C_tendered!F45</f>
        <v>0</v>
      </c>
      <c r="G45" s="326">
        <f>Q_revised!G45-C_tendered!G45</f>
        <v>0</v>
      </c>
      <c r="H45" s="326">
        <f>Q_revised!H45-C_tendered!H45</f>
        <v>-254.48200000000003</v>
      </c>
      <c r="I45" s="326">
        <f>Q_revised!I45-C_tendered!I45</f>
        <v>0</v>
      </c>
      <c r="J45" s="326">
        <f>Q_revised!J45-C_tendered!J45</f>
        <v>0</v>
      </c>
      <c r="K45" s="326">
        <f>Q_revised!K45-C_tendered!K45</f>
        <v>0</v>
      </c>
      <c r="L45" s="326">
        <f>Q_revised!L45-C_tendered!L45</f>
        <v>-867.73</v>
      </c>
      <c r="M45" s="326">
        <f>Q_revised!M45-C_tendered!M45</f>
        <v>0</v>
      </c>
      <c r="N45" s="326">
        <f>Q_revised!N45-C_tendered!N45</f>
        <v>0</v>
      </c>
      <c r="O45" s="326">
        <v>0</v>
      </c>
      <c r="P45" s="326">
        <f t="shared" si="1"/>
        <v>-1517.742</v>
      </c>
    </row>
    <row r="46" spans="1:16" x14ac:dyDescent="0.3">
      <c r="A46" s="181" t="s">
        <v>150</v>
      </c>
      <c r="B46" s="326">
        <f>Q_revised!B46-C_tendered!B46</f>
        <v>0</v>
      </c>
      <c r="C46" s="326">
        <f>Q_revised!C46-C_tendered!C46</f>
        <v>0</v>
      </c>
      <c r="D46" s="326">
        <f>Q_revised!D46-C_tendered!D46</f>
        <v>0</v>
      </c>
      <c r="E46" s="326">
        <f>Q_revised!E46-C_tendered!E46</f>
        <v>0</v>
      </c>
      <c r="F46" s="326">
        <f>Q_revised!F46-C_tendered!F46</f>
        <v>0</v>
      </c>
      <c r="G46" s="326">
        <f>Q_revised!G46-C_tendered!G46</f>
        <v>0</v>
      </c>
      <c r="H46" s="326">
        <f>Q_revised!H46-C_tendered!H46</f>
        <v>-1157.175</v>
      </c>
      <c r="I46" s="326">
        <f>Q_revised!I46-C_tendered!I46</f>
        <v>0</v>
      </c>
      <c r="J46" s="326">
        <f>Q_revised!J46-C_tendered!J46</f>
        <v>0</v>
      </c>
      <c r="K46" s="326">
        <f>Q_revised!K46-C_tendered!K46</f>
        <v>0</v>
      </c>
      <c r="L46" s="326">
        <f>Q_revised!L46-C_tendered!L46</f>
        <v>0</v>
      </c>
      <c r="M46" s="326">
        <f>Q_revised!M46-C_tendered!M46</f>
        <v>0</v>
      </c>
      <c r="N46" s="326">
        <f>Q_revised!N46-C_tendered!N46</f>
        <v>0</v>
      </c>
      <c r="O46" s="326">
        <v>0</v>
      </c>
      <c r="P46" s="326">
        <f t="shared" si="1"/>
        <v>-1157.175</v>
      </c>
    </row>
    <row r="47" spans="1:16" x14ac:dyDescent="0.3">
      <c r="A47" s="181" t="s">
        <v>151</v>
      </c>
      <c r="B47" s="326">
        <f>Q_revised!B47-C_tendered!B47</f>
        <v>0</v>
      </c>
      <c r="C47" s="326">
        <f>Q_revised!C47-C_tendered!C47</f>
        <v>0</v>
      </c>
      <c r="D47" s="326">
        <f>Q_revised!D47-C_tendered!D47</f>
        <v>-531.51</v>
      </c>
      <c r="E47" s="326">
        <f>Q_revised!E47-C_tendered!E47</f>
        <v>0</v>
      </c>
      <c r="F47" s="326">
        <f>Q_revised!F47-C_tendered!F47</f>
        <v>-1002.35</v>
      </c>
      <c r="G47" s="326">
        <f>Q_revised!G47-C_tendered!G47</f>
        <v>0</v>
      </c>
      <c r="H47" s="326">
        <f>Q_revised!H47-C_tendered!H47</f>
        <v>0</v>
      </c>
      <c r="I47" s="326">
        <f>Q_revised!I47-C_tendered!I47</f>
        <v>0</v>
      </c>
      <c r="J47" s="326">
        <f>Q_revised!J47-C_tendered!J47</f>
        <v>0</v>
      </c>
      <c r="K47" s="326">
        <f>Q_revised!K47-C_tendered!K47</f>
        <v>0</v>
      </c>
      <c r="L47" s="326">
        <f>Q_revised!L47-C_tendered!L47</f>
        <v>0</v>
      </c>
      <c r="M47" s="326">
        <f>Q_revised!M47-C_tendered!M47</f>
        <v>0</v>
      </c>
      <c r="N47" s="326">
        <f>Q_revised!N47-C_tendered!N47</f>
        <v>0</v>
      </c>
      <c r="O47" s="326">
        <v>0</v>
      </c>
      <c r="P47" s="326">
        <f t="shared" si="1"/>
        <v>-1533.8600000000001</v>
      </c>
    </row>
    <row r="48" spans="1:16" x14ac:dyDescent="0.3">
      <c r="A48" s="181" t="s">
        <v>152</v>
      </c>
      <c r="B48" s="326">
        <f>Q_revised!B48-C_tendered!B48</f>
        <v>0</v>
      </c>
      <c r="C48" s="326">
        <f>Q_revised!C48-C_tendered!C48</f>
        <v>0</v>
      </c>
      <c r="D48" s="326">
        <f>Q_revised!D48-C_tendered!D48</f>
        <v>0</v>
      </c>
      <c r="E48" s="326">
        <f>Q_revised!E48-C_tendered!E48</f>
        <v>0</v>
      </c>
      <c r="F48" s="326">
        <f>Q_revised!F48-C_tendered!F48</f>
        <v>0</v>
      </c>
      <c r="G48" s="326">
        <f>Q_revised!G48-C_tendered!G48</f>
        <v>0</v>
      </c>
      <c r="H48" s="326">
        <f>Q_revised!H48-C_tendered!H48</f>
        <v>0</v>
      </c>
      <c r="I48" s="326">
        <f>Q_revised!I48-C_tendered!I48</f>
        <v>0</v>
      </c>
      <c r="J48" s="326">
        <f>Q_revised!J48-C_tendered!J48</f>
        <v>0</v>
      </c>
      <c r="K48" s="326">
        <f>Q_revised!K48-C_tendered!K48</f>
        <v>0</v>
      </c>
      <c r="L48" s="326">
        <f>Q_revised!L48-C_tendered!L48</f>
        <v>-1529.3799999999999</v>
      </c>
      <c r="M48" s="326">
        <f>Q_revised!M48-C_tendered!M48</f>
        <v>0</v>
      </c>
      <c r="N48" s="326">
        <f>Q_revised!N48-C_tendered!N48</f>
        <v>0</v>
      </c>
      <c r="O48" s="326">
        <v>0</v>
      </c>
      <c r="P48" s="326">
        <f t="shared" si="1"/>
        <v>-1529.3799999999999</v>
      </c>
    </row>
    <row r="49" spans="1:16" x14ac:dyDescent="0.3">
      <c r="A49" s="181" t="s">
        <v>153</v>
      </c>
      <c r="B49" s="326">
        <f>Q_revised!B49-C_tendered!B49</f>
        <v>0</v>
      </c>
      <c r="C49" s="326">
        <f>Q_revised!C49-C_tendered!C49</f>
        <v>0</v>
      </c>
      <c r="D49" s="326">
        <f>Q_revised!D49-C_tendered!D49</f>
        <v>-565.68000000000006</v>
      </c>
      <c r="E49" s="326">
        <f>Q_revised!E49-C_tendered!E49</f>
        <v>0</v>
      </c>
      <c r="F49" s="326">
        <f>Q_revised!F49-C_tendered!F49</f>
        <v>-935.97</v>
      </c>
      <c r="G49" s="326">
        <f>Q_revised!G49-C_tendered!G49</f>
        <v>0</v>
      </c>
      <c r="H49" s="326">
        <f>Q_revised!H49-C_tendered!H49</f>
        <v>0</v>
      </c>
      <c r="I49" s="326">
        <f>Q_revised!I49-C_tendered!I49</f>
        <v>0</v>
      </c>
      <c r="J49" s="326">
        <f>Q_revised!J49-C_tendered!J49</f>
        <v>0</v>
      </c>
      <c r="K49" s="326">
        <f>Q_revised!K49-C_tendered!K49</f>
        <v>0</v>
      </c>
      <c r="L49" s="326">
        <f>Q_revised!L49-C_tendered!L49</f>
        <v>0</v>
      </c>
      <c r="M49" s="326">
        <f>Q_revised!M49-C_tendered!M49</f>
        <v>0</v>
      </c>
      <c r="N49" s="326">
        <f>Q_revised!N49-C_tendered!N49</f>
        <v>0</v>
      </c>
      <c r="O49" s="326">
        <v>0</v>
      </c>
      <c r="P49" s="326">
        <f t="shared" si="1"/>
        <v>-1501.65</v>
      </c>
    </row>
    <row r="50" spans="1:16" x14ac:dyDescent="0.3">
      <c r="A50" s="181" t="s">
        <v>154</v>
      </c>
      <c r="B50" s="326">
        <f>Q_revised!B50-C_tendered!B50</f>
        <v>-119.28</v>
      </c>
      <c r="C50" s="326">
        <f>Q_revised!C50-C_tendered!C50</f>
        <v>0</v>
      </c>
      <c r="D50" s="326">
        <f>Q_revised!D50-C_tendered!D50</f>
        <v>0</v>
      </c>
      <c r="E50" s="326">
        <f>Q_revised!E50-C_tendered!E50</f>
        <v>-44.13</v>
      </c>
      <c r="F50" s="326">
        <f>Q_revised!F50-C_tendered!F50</f>
        <v>0</v>
      </c>
      <c r="G50" s="326">
        <f>Q_revised!G50-C_tendered!G50</f>
        <v>0</v>
      </c>
      <c r="H50" s="326">
        <f>Q_revised!H50-C_tendered!H50</f>
        <v>-1336.127</v>
      </c>
      <c r="I50" s="326">
        <f>Q_revised!I50-C_tendered!I50</f>
        <v>0</v>
      </c>
      <c r="J50" s="326">
        <f>Q_revised!J50-C_tendered!J50</f>
        <v>0</v>
      </c>
      <c r="K50" s="326">
        <f>Q_revised!K50-C_tendered!K50</f>
        <v>0</v>
      </c>
      <c r="L50" s="326">
        <f>Q_revised!L50-C_tendered!L50</f>
        <v>0</v>
      </c>
      <c r="M50" s="326">
        <f>Q_revised!M50-C_tendered!M50</f>
        <v>0</v>
      </c>
      <c r="N50" s="326">
        <f>Q_revised!N50-C_tendered!N50</f>
        <v>0</v>
      </c>
      <c r="O50" s="326">
        <v>0</v>
      </c>
      <c r="P50" s="326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21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21" customWidth="1"/>
    <col min="2" max="2" width="66.33203125" style="321" customWidth="1"/>
    <col min="3" max="3" width="12.88671875" style="321" customWidth="1"/>
    <col min="4" max="4" width="25.5546875" style="321" customWidth="1"/>
    <col min="5" max="5" width="22.44140625" style="321" customWidth="1"/>
    <col min="6" max="6" width="8.6640625" style="199" customWidth="1"/>
    <col min="7" max="242" width="8.6640625" style="321" customWidth="1"/>
    <col min="243" max="16384" width="8.6640625" style="321"/>
  </cols>
  <sheetData>
    <row r="1" spans="1:7" x14ac:dyDescent="0.3">
      <c r="A1" s="326" t="s">
        <v>105</v>
      </c>
      <c r="B1" s="326" t="s">
        <v>169</v>
      </c>
      <c r="C1" s="326" t="s">
        <v>100</v>
      </c>
      <c r="D1" s="326" t="s">
        <v>170</v>
      </c>
      <c r="E1" s="326" t="s">
        <v>171</v>
      </c>
      <c r="F1" s="326" t="s">
        <v>172</v>
      </c>
      <c r="G1" s="181"/>
    </row>
    <row r="2" spans="1:7" x14ac:dyDescent="0.3">
      <c r="A2" s="219" t="s">
        <v>134</v>
      </c>
      <c r="B2" s="319" t="s">
        <v>173</v>
      </c>
      <c r="C2" s="319" t="s">
        <v>174</v>
      </c>
      <c r="D2" s="219">
        <v>1</v>
      </c>
      <c r="E2" s="219">
        <v>123.45</v>
      </c>
      <c r="F2" s="219">
        <v>5</v>
      </c>
      <c r="G2" s="218">
        <v>1</v>
      </c>
    </row>
    <row r="3" spans="1:7" x14ac:dyDescent="0.3">
      <c r="A3" s="326" t="s">
        <v>139</v>
      </c>
      <c r="B3" s="181" t="s">
        <v>175</v>
      </c>
      <c r="C3" s="181" t="s">
        <v>174</v>
      </c>
      <c r="D3" s="326">
        <v>-3.9049999999999989</v>
      </c>
      <c r="E3" s="326">
        <v>77.740000000000009</v>
      </c>
      <c r="F3" s="326">
        <v>3</v>
      </c>
      <c r="G3" s="218">
        <v>2</v>
      </c>
    </row>
    <row r="4" spans="1:7" x14ac:dyDescent="0.3">
      <c r="A4" s="326" t="s">
        <v>122</v>
      </c>
      <c r="B4" s="181" t="s">
        <v>175</v>
      </c>
      <c r="C4" s="181" t="s">
        <v>174</v>
      </c>
      <c r="D4" s="326">
        <v>-24.684999999999999</v>
      </c>
      <c r="E4" s="326">
        <v>-259.64999999999998</v>
      </c>
      <c r="F4" s="326">
        <v>4</v>
      </c>
      <c r="G4" s="218">
        <v>3</v>
      </c>
    </row>
    <row r="5" spans="1:7" x14ac:dyDescent="0.3">
      <c r="A5" s="326" t="s">
        <v>125</v>
      </c>
      <c r="B5" s="181" t="s">
        <v>176</v>
      </c>
      <c r="C5" s="181" t="s">
        <v>174</v>
      </c>
      <c r="D5" s="326">
        <v>-12.185</v>
      </c>
      <c r="E5" s="326">
        <v>876.94</v>
      </c>
      <c r="F5" s="326">
        <v>3</v>
      </c>
      <c r="G5" s="218">
        <v>4</v>
      </c>
    </row>
    <row r="6" spans="1:7" x14ac:dyDescent="0.3">
      <c r="A6" s="326" t="s">
        <v>127</v>
      </c>
      <c r="B6" s="181" t="s">
        <v>175</v>
      </c>
      <c r="C6" s="181" t="s">
        <v>174</v>
      </c>
      <c r="D6" s="326">
        <v>-5</v>
      </c>
      <c r="E6" s="326">
        <v>390.96</v>
      </c>
      <c r="F6" s="326">
        <v>3</v>
      </c>
      <c r="G6" s="218">
        <v>5</v>
      </c>
    </row>
    <row r="7" spans="1:7" x14ac:dyDescent="0.3">
      <c r="A7" s="326" t="s">
        <v>128</v>
      </c>
      <c r="B7" s="181" t="s">
        <v>175</v>
      </c>
      <c r="C7" s="181" t="s">
        <v>174</v>
      </c>
      <c r="D7" s="326">
        <v>0</v>
      </c>
      <c r="E7" s="326">
        <v>418.13</v>
      </c>
      <c r="F7" s="326">
        <v>1</v>
      </c>
      <c r="G7" s="218">
        <v>6</v>
      </c>
    </row>
    <row r="8" spans="1:7" x14ac:dyDescent="0.3">
      <c r="A8" s="326" t="s">
        <v>130</v>
      </c>
      <c r="B8" s="181" t="s">
        <v>175</v>
      </c>
      <c r="C8" s="181" t="s">
        <v>174</v>
      </c>
      <c r="D8" s="326">
        <v>-14</v>
      </c>
      <c r="E8" s="326">
        <v>107.27</v>
      </c>
      <c r="F8" s="326">
        <v>3</v>
      </c>
      <c r="G8" s="218">
        <v>7</v>
      </c>
    </row>
    <row r="9" spans="1:7" x14ac:dyDescent="0.3">
      <c r="A9" s="326" t="s">
        <v>146</v>
      </c>
      <c r="B9" s="181" t="s">
        <v>175</v>
      </c>
      <c r="C9" s="181" t="s">
        <v>174</v>
      </c>
      <c r="D9" s="326">
        <v>-1</v>
      </c>
      <c r="E9" s="326">
        <v>39.989999999999988</v>
      </c>
      <c r="F9" s="326">
        <v>3</v>
      </c>
      <c r="G9" s="218">
        <v>8</v>
      </c>
    </row>
    <row r="10" spans="1:7" x14ac:dyDescent="0.3">
      <c r="A10" s="326" t="s">
        <v>148</v>
      </c>
      <c r="B10" s="181" t="s">
        <v>175</v>
      </c>
      <c r="C10" s="181" t="s">
        <v>174</v>
      </c>
      <c r="D10" s="326">
        <v>12</v>
      </c>
      <c r="E10" s="326">
        <v>97</v>
      </c>
      <c r="F10" s="326">
        <v>5</v>
      </c>
      <c r="G10" s="218">
        <v>9</v>
      </c>
    </row>
    <row r="11" spans="1:7" x14ac:dyDescent="0.3">
      <c r="A11" s="326" t="s">
        <v>149</v>
      </c>
      <c r="B11" s="181" t="s">
        <v>175</v>
      </c>
      <c r="C11" s="181" t="s">
        <v>174</v>
      </c>
      <c r="D11" s="326">
        <v>0</v>
      </c>
      <c r="E11" s="326">
        <v>454.09</v>
      </c>
      <c r="F11" s="326">
        <v>1</v>
      </c>
      <c r="G11" s="218">
        <v>10</v>
      </c>
    </row>
    <row r="12" spans="1:7" x14ac:dyDescent="0.3">
      <c r="A12" s="326" t="s">
        <v>154</v>
      </c>
      <c r="B12" s="181" t="s">
        <v>175</v>
      </c>
      <c r="C12" s="181" t="s">
        <v>174</v>
      </c>
      <c r="D12" s="326">
        <v>-10</v>
      </c>
      <c r="E12" s="326">
        <v>235.12</v>
      </c>
      <c r="F12" s="326">
        <v>3</v>
      </c>
      <c r="G12" s="218">
        <v>11</v>
      </c>
    </row>
    <row r="13" spans="1:7" x14ac:dyDescent="0.3">
      <c r="A13" s="326" t="s">
        <v>134</v>
      </c>
      <c r="B13" s="181" t="s">
        <v>177</v>
      </c>
      <c r="C13" s="181" t="s">
        <v>174</v>
      </c>
      <c r="D13" s="326">
        <v>1</v>
      </c>
      <c r="E13" s="326">
        <v>395.71</v>
      </c>
      <c r="F13" s="326">
        <v>5</v>
      </c>
      <c r="G13" s="218">
        <v>12</v>
      </c>
    </row>
    <row r="14" spans="1:7" x14ac:dyDescent="0.3">
      <c r="A14" s="326" t="s">
        <v>106</v>
      </c>
      <c r="B14" s="181" t="s">
        <v>178</v>
      </c>
      <c r="C14" s="181" t="s">
        <v>174</v>
      </c>
      <c r="D14" s="326">
        <v>5.0479999999999983</v>
      </c>
      <c r="E14" s="326">
        <v>468.46</v>
      </c>
      <c r="F14" s="326">
        <v>5</v>
      </c>
      <c r="G14" s="218">
        <v>13</v>
      </c>
    </row>
    <row r="15" spans="1:7" x14ac:dyDescent="0.3">
      <c r="A15" s="326" t="s">
        <v>143</v>
      </c>
      <c r="B15" s="181" t="s">
        <v>179</v>
      </c>
      <c r="C15" s="181" t="s">
        <v>174</v>
      </c>
      <c r="D15" s="326">
        <v>11.01</v>
      </c>
      <c r="E15" s="326">
        <v>-99.57</v>
      </c>
      <c r="F15" s="326">
        <v>6</v>
      </c>
      <c r="G15" s="218">
        <v>14</v>
      </c>
    </row>
    <row r="16" spans="1:7" x14ac:dyDescent="0.3">
      <c r="A16" s="326" t="s">
        <v>138</v>
      </c>
      <c r="B16" s="181" t="s">
        <v>180</v>
      </c>
      <c r="C16" s="181" t="s">
        <v>174</v>
      </c>
      <c r="D16" s="326">
        <v>0</v>
      </c>
      <c r="E16" s="326">
        <v>-454.15</v>
      </c>
      <c r="F16" s="326">
        <v>2</v>
      </c>
      <c r="G16" s="218">
        <v>15</v>
      </c>
    </row>
    <row r="17" spans="1:7" x14ac:dyDescent="0.3">
      <c r="A17" s="326" t="s">
        <v>138</v>
      </c>
      <c r="B17" s="181" t="s">
        <v>181</v>
      </c>
      <c r="C17" s="181" t="s">
        <v>174</v>
      </c>
      <c r="D17" s="326">
        <v>1</v>
      </c>
      <c r="E17" s="326">
        <v>-506.92</v>
      </c>
      <c r="F17" s="326">
        <v>6</v>
      </c>
      <c r="G17" s="218">
        <v>16</v>
      </c>
    </row>
    <row r="18" spans="1:7" x14ac:dyDescent="0.3">
      <c r="A18" s="326" t="s">
        <v>138</v>
      </c>
      <c r="B18" s="181" t="s">
        <v>182</v>
      </c>
      <c r="C18" s="181" t="s">
        <v>174</v>
      </c>
      <c r="D18" s="326">
        <v>2</v>
      </c>
      <c r="E18" s="326">
        <v>-115.92</v>
      </c>
      <c r="F18" s="326">
        <v>6</v>
      </c>
      <c r="G18" s="218">
        <v>17</v>
      </c>
    </row>
    <row r="19" spans="1:7" x14ac:dyDescent="0.3">
      <c r="A19" s="326" t="s">
        <v>107</v>
      </c>
      <c r="B19" s="181" t="s">
        <v>183</v>
      </c>
      <c r="C19" s="181" t="s">
        <v>174</v>
      </c>
      <c r="D19" s="326">
        <v>1</v>
      </c>
      <c r="E19" s="326">
        <v>476.55</v>
      </c>
      <c r="F19" s="326">
        <v>5</v>
      </c>
      <c r="G19" s="218">
        <v>18</v>
      </c>
    </row>
    <row r="20" spans="1:7" x14ac:dyDescent="0.3">
      <c r="A20" s="326" t="s">
        <v>108</v>
      </c>
      <c r="B20" s="181" t="s">
        <v>184</v>
      </c>
      <c r="C20" s="181" t="s">
        <v>174</v>
      </c>
      <c r="D20" s="326">
        <v>0</v>
      </c>
      <c r="E20" s="326">
        <v>251.14</v>
      </c>
      <c r="F20" s="326">
        <v>1</v>
      </c>
      <c r="G20" s="218">
        <v>19</v>
      </c>
    </row>
    <row r="21" spans="1:7" x14ac:dyDescent="0.3">
      <c r="A21" s="326" t="s">
        <v>109</v>
      </c>
      <c r="B21" s="181" t="s">
        <v>184</v>
      </c>
      <c r="C21" s="181" t="s">
        <v>174</v>
      </c>
      <c r="D21" s="326">
        <v>1.071</v>
      </c>
      <c r="E21" s="326">
        <v>-140.75</v>
      </c>
      <c r="F21" s="326">
        <v>6</v>
      </c>
      <c r="G21" s="218">
        <v>20</v>
      </c>
    </row>
    <row r="22" spans="1:7" x14ac:dyDescent="0.3">
      <c r="A22" s="326" t="s">
        <v>109</v>
      </c>
      <c r="B22" s="181" t="s">
        <v>185</v>
      </c>
      <c r="C22" s="181" t="s">
        <v>174</v>
      </c>
      <c r="D22" s="326">
        <v>1</v>
      </c>
      <c r="E22" s="326">
        <v>-170.64</v>
      </c>
      <c r="F22" s="326">
        <v>6</v>
      </c>
      <c r="G22" s="218">
        <v>21</v>
      </c>
    </row>
    <row r="23" spans="1:7" x14ac:dyDescent="0.3">
      <c r="A23" s="326" t="s">
        <v>110</v>
      </c>
      <c r="B23" s="181" t="s">
        <v>186</v>
      </c>
      <c r="C23" s="181" t="s">
        <v>174</v>
      </c>
      <c r="D23" s="326">
        <v>1</v>
      </c>
      <c r="E23" s="326">
        <v>-176.57</v>
      </c>
      <c r="F23" s="326">
        <v>6</v>
      </c>
      <c r="G23" s="218">
        <v>22</v>
      </c>
    </row>
    <row r="24" spans="1:7" x14ac:dyDescent="0.3">
      <c r="A24" s="326" t="s">
        <v>111</v>
      </c>
      <c r="B24" s="181" t="s">
        <v>186</v>
      </c>
      <c r="C24" s="181" t="s">
        <v>174</v>
      </c>
      <c r="D24" s="326">
        <v>10.996</v>
      </c>
      <c r="E24" s="326">
        <v>227.01</v>
      </c>
      <c r="F24" s="326">
        <v>5</v>
      </c>
      <c r="G24" s="218">
        <v>23</v>
      </c>
    </row>
    <row r="25" spans="1:7" x14ac:dyDescent="0.3">
      <c r="A25" s="326" t="s">
        <v>115</v>
      </c>
      <c r="B25" s="181" t="s">
        <v>184</v>
      </c>
      <c r="C25" s="181" t="s">
        <v>174</v>
      </c>
      <c r="D25" s="326">
        <v>-1</v>
      </c>
      <c r="E25" s="326">
        <v>-246.6</v>
      </c>
      <c r="F25" s="326">
        <v>4</v>
      </c>
      <c r="G25" s="218">
        <v>24</v>
      </c>
    </row>
    <row r="26" spans="1:7" x14ac:dyDescent="0.3">
      <c r="A26" s="326" t="s">
        <v>116</v>
      </c>
      <c r="B26" s="181" t="s">
        <v>183</v>
      </c>
      <c r="C26" s="181" t="s">
        <v>174</v>
      </c>
      <c r="D26" s="326">
        <v>0</v>
      </c>
      <c r="E26" s="326">
        <v>-79.59</v>
      </c>
      <c r="F26" s="326">
        <v>2</v>
      </c>
      <c r="G26" s="218">
        <v>25</v>
      </c>
    </row>
    <row r="27" spans="1:7" x14ac:dyDescent="0.3">
      <c r="A27" s="326" t="s">
        <v>117</v>
      </c>
      <c r="B27" s="181" t="s">
        <v>186</v>
      </c>
      <c r="C27" s="181" t="s">
        <v>174</v>
      </c>
      <c r="D27" s="326">
        <v>20.440000000000001</v>
      </c>
      <c r="E27" s="326">
        <v>678.89</v>
      </c>
      <c r="F27" s="326">
        <v>5</v>
      </c>
      <c r="G27" s="218">
        <v>26</v>
      </c>
    </row>
    <row r="28" spans="1:7" x14ac:dyDescent="0.3">
      <c r="A28" s="326" t="s">
        <v>117</v>
      </c>
      <c r="B28" s="181" t="s">
        <v>185</v>
      </c>
      <c r="C28" s="181" t="s">
        <v>174</v>
      </c>
      <c r="D28" s="326">
        <v>2</v>
      </c>
      <c r="E28" s="326">
        <v>-266.33</v>
      </c>
      <c r="F28" s="326">
        <v>6</v>
      </c>
      <c r="G28" s="218">
        <v>27</v>
      </c>
    </row>
    <row r="29" spans="1:7" x14ac:dyDescent="0.3">
      <c r="A29" s="326" t="s">
        <v>118</v>
      </c>
      <c r="B29" s="181" t="s">
        <v>186</v>
      </c>
      <c r="C29" s="181" t="s">
        <v>174</v>
      </c>
      <c r="D29" s="326">
        <v>1</v>
      </c>
      <c r="E29" s="326">
        <v>242.85</v>
      </c>
      <c r="F29" s="326">
        <v>5</v>
      </c>
      <c r="G29" s="218">
        <v>28</v>
      </c>
    </row>
    <row r="30" spans="1:7" x14ac:dyDescent="0.3">
      <c r="A30" s="326" t="s">
        <v>118</v>
      </c>
      <c r="B30" s="181" t="s">
        <v>183</v>
      </c>
      <c r="C30" s="181" t="s">
        <v>174</v>
      </c>
      <c r="D30" s="326">
        <v>4</v>
      </c>
      <c r="E30" s="326">
        <v>120</v>
      </c>
      <c r="F30" s="326">
        <v>5</v>
      </c>
      <c r="G30" s="218">
        <v>29</v>
      </c>
    </row>
    <row r="31" spans="1:7" x14ac:dyDescent="0.3">
      <c r="A31" s="326" t="s">
        <v>119</v>
      </c>
      <c r="B31" s="181" t="s">
        <v>183</v>
      </c>
      <c r="C31" s="181" t="s">
        <v>174</v>
      </c>
      <c r="D31" s="326">
        <v>-1</v>
      </c>
      <c r="E31" s="326">
        <v>-176.58</v>
      </c>
      <c r="F31" s="326">
        <v>4</v>
      </c>
      <c r="G31" s="218">
        <v>30</v>
      </c>
    </row>
    <row r="32" spans="1:7" x14ac:dyDescent="0.3">
      <c r="A32" s="326" t="s">
        <v>119</v>
      </c>
      <c r="B32" s="181" t="s">
        <v>186</v>
      </c>
      <c r="C32" s="181" t="s">
        <v>174</v>
      </c>
      <c r="D32" s="326">
        <v>1</v>
      </c>
      <c r="E32" s="326">
        <v>267.87</v>
      </c>
      <c r="F32" s="326">
        <v>5</v>
      </c>
      <c r="G32" s="218">
        <v>31</v>
      </c>
    </row>
    <row r="33" spans="1:7" x14ac:dyDescent="0.3">
      <c r="A33" s="326" t="s">
        <v>120</v>
      </c>
      <c r="B33" s="181" t="s">
        <v>183</v>
      </c>
      <c r="C33" s="181" t="s">
        <v>174</v>
      </c>
      <c r="D33" s="326">
        <v>0</v>
      </c>
      <c r="E33" s="326">
        <v>132.91</v>
      </c>
      <c r="F33" s="326">
        <v>1</v>
      </c>
      <c r="G33" s="218">
        <v>32</v>
      </c>
    </row>
    <row r="34" spans="1:7" x14ac:dyDescent="0.3">
      <c r="A34" s="326" t="s">
        <v>121</v>
      </c>
      <c r="B34" s="181" t="s">
        <v>183</v>
      </c>
      <c r="C34" s="181" t="s">
        <v>174</v>
      </c>
      <c r="D34" s="326">
        <v>0</v>
      </c>
      <c r="E34" s="326">
        <v>-172.44</v>
      </c>
      <c r="F34" s="326">
        <v>2</v>
      </c>
      <c r="G34" s="218">
        <v>33</v>
      </c>
    </row>
    <row r="35" spans="1:7" x14ac:dyDescent="0.3">
      <c r="A35" s="326" t="s">
        <v>122</v>
      </c>
      <c r="B35" s="181" t="s">
        <v>185</v>
      </c>
      <c r="C35" s="181" t="s">
        <v>174</v>
      </c>
      <c r="D35" s="326">
        <v>2</v>
      </c>
      <c r="E35" s="326">
        <v>256.95999999999998</v>
      </c>
      <c r="F35" s="326">
        <v>5</v>
      </c>
      <c r="G35" s="218">
        <v>34</v>
      </c>
    </row>
    <row r="36" spans="1:7" x14ac:dyDescent="0.3">
      <c r="A36" s="326" t="s">
        <v>122</v>
      </c>
      <c r="B36" s="181" t="s">
        <v>184</v>
      </c>
      <c r="C36" s="181" t="s">
        <v>174</v>
      </c>
      <c r="D36" s="326">
        <v>11</v>
      </c>
      <c r="E36" s="326">
        <v>16.04000000000001</v>
      </c>
      <c r="F36" s="326">
        <v>5</v>
      </c>
      <c r="G36" s="218">
        <v>35</v>
      </c>
    </row>
    <row r="37" spans="1:7" x14ac:dyDescent="0.3">
      <c r="A37" s="326" t="s">
        <v>126</v>
      </c>
      <c r="B37" s="181" t="s">
        <v>183</v>
      </c>
      <c r="C37" s="181" t="s">
        <v>174</v>
      </c>
      <c r="D37" s="326">
        <v>0</v>
      </c>
      <c r="E37" s="326">
        <v>-179.87</v>
      </c>
      <c r="F37" s="326">
        <v>2</v>
      </c>
      <c r="G37" s="218">
        <v>36</v>
      </c>
    </row>
    <row r="38" spans="1:7" x14ac:dyDescent="0.3">
      <c r="A38" s="326" t="s">
        <v>126</v>
      </c>
      <c r="B38" s="181" t="s">
        <v>184</v>
      </c>
      <c r="C38" s="181" t="s">
        <v>174</v>
      </c>
      <c r="D38" s="326">
        <v>65.043000000000006</v>
      </c>
      <c r="E38" s="326">
        <v>1242.17</v>
      </c>
      <c r="F38" s="326">
        <v>5</v>
      </c>
      <c r="G38" s="218">
        <v>37</v>
      </c>
    </row>
    <row r="39" spans="1:7" x14ac:dyDescent="0.3">
      <c r="A39" s="326" t="s">
        <v>128</v>
      </c>
      <c r="B39" s="181" t="s">
        <v>183</v>
      </c>
      <c r="C39" s="181" t="s">
        <v>174</v>
      </c>
      <c r="D39" s="326">
        <v>7.92</v>
      </c>
      <c r="E39" s="326">
        <v>-357.65</v>
      </c>
      <c r="F39" s="326">
        <v>6</v>
      </c>
      <c r="G39" s="218">
        <v>38</v>
      </c>
    </row>
    <row r="40" spans="1:7" x14ac:dyDescent="0.3">
      <c r="A40" s="326" t="s">
        <v>130</v>
      </c>
      <c r="B40" s="181" t="s">
        <v>187</v>
      </c>
      <c r="C40" s="181" t="s">
        <v>174</v>
      </c>
      <c r="D40" s="326">
        <v>10</v>
      </c>
      <c r="E40" s="326">
        <v>-144.07</v>
      </c>
      <c r="F40" s="326">
        <v>6</v>
      </c>
      <c r="G40" s="218">
        <v>39</v>
      </c>
    </row>
    <row r="41" spans="1:7" x14ac:dyDescent="0.3">
      <c r="A41" s="326" t="s">
        <v>132</v>
      </c>
      <c r="B41" s="181" t="s">
        <v>184</v>
      </c>
      <c r="C41" s="181" t="s">
        <v>174</v>
      </c>
      <c r="D41" s="326">
        <v>6</v>
      </c>
      <c r="E41" s="326">
        <v>-324.08999999999997</v>
      </c>
      <c r="F41" s="326">
        <v>6</v>
      </c>
      <c r="G41" s="218">
        <v>40</v>
      </c>
    </row>
    <row r="42" spans="1:7" x14ac:dyDescent="0.3">
      <c r="A42" s="326" t="s">
        <v>132</v>
      </c>
      <c r="B42" s="181" t="s">
        <v>188</v>
      </c>
      <c r="C42" s="181" t="s">
        <v>174</v>
      </c>
      <c r="D42" s="326">
        <v>6</v>
      </c>
      <c r="E42" s="326">
        <v>-127.38</v>
      </c>
      <c r="F42" s="326">
        <v>6</v>
      </c>
      <c r="G42" s="218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8">
        <v>42</v>
      </c>
    </row>
    <row r="44" spans="1:7" x14ac:dyDescent="0.3">
      <c r="A44" s="326" t="s">
        <v>145</v>
      </c>
      <c r="B44" s="181" t="s">
        <v>185</v>
      </c>
      <c r="C44" s="181" t="s">
        <v>174</v>
      </c>
      <c r="D44" s="326">
        <v>15.54</v>
      </c>
      <c r="E44" s="326">
        <v>265.55000000000013</v>
      </c>
      <c r="F44" s="326">
        <v>5</v>
      </c>
      <c r="G44" s="218">
        <v>43</v>
      </c>
    </row>
    <row r="45" spans="1:7" x14ac:dyDescent="0.3">
      <c r="A45" s="326" t="s">
        <v>148</v>
      </c>
      <c r="B45" s="181" t="s">
        <v>183</v>
      </c>
      <c r="C45" s="181" t="s">
        <v>174</v>
      </c>
      <c r="D45" s="326">
        <v>34.575000000000003</v>
      </c>
      <c r="E45" s="326">
        <v>703.75</v>
      </c>
      <c r="F45" s="326">
        <v>5</v>
      </c>
      <c r="G45" s="218">
        <v>44</v>
      </c>
    </row>
    <row r="46" spans="1:7" x14ac:dyDescent="0.3">
      <c r="A46" s="326" t="s">
        <v>151</v>
      </c>
      <c r="B46" s="181" t="s">
        <v>184</v>
      </c>
      <c r="C46" s="181" t="s">
        <v>174</v>
      </c>
      <c r="D46" s="326">
        <v>0</v>
      </c>
      <c r="E46" s="326">
        <v>0</v>
      </c>
      <c r="F46" s="326">
        <v>0</v>
      </c>
      <c r="G46" s="218">
        <v>45</v>
      </c>
    </row>
    <row r="47" spans="1:7" x14ac:dyDescent="0.3">
      <c r="A47" s="326" t="s">
        <v>151</v>
      </c>
      <c r="B47" s="181" t="s">
        <v>183</v>
      </c>
      <c r="C47" s="181" t="s">
        <v>174</v>
      </c>
      <c r="D47" s="326">
        <v>0</v>
      </c>
      <c r="E47" s="326">
        <v>0</v>
      </c>
      <c r="F47" s="326">
        <v>0</v>
      </c>
      <c r="G47" s="218">
        <v>46</v>
      </c>
    </row>
    <row r="48" spans="1:7" x14ac:dyDescent="0.3">
      <c r="A48" s="326" t="s">
        <v>153</v>
      </c>
      <c r="B48" s="181" t="s">
        <v>183</v>
      </c>
      <c r="C48" s="181" t="s">
        <v>174</v>
      </c>
      <c r="D48" s="326">
        <v>4</v>
      </c>
      <c r="E48" s="326">
        <v>507.78</v>
      </c>
      <c r="F48" s="326">
        <v>5</v>
      </c>
      <c r="G48" s="218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8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8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8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8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8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8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8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8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8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8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8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8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8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8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8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8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8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8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8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8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8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8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8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8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8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8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8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8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8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8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8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8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8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8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8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8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8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8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8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8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8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8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8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8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8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8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8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8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8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8">
        <v>13</v>
      </c>
    </row>
    <row r="99" spans="1:7" x14ac:dyDescent="0.3">
      <c r="A99" s="326" t="s">
        <v>134</v>
      </c>
      <c r="B99" s="181" t="s">
        <v>210</v>
      </c>
      <c r="C99" s="181" t="s">
        <v>94</v>
      </c>
      <c r="D99" s="326">
        <v>6.34</v>
      </c>
      <c r="E99" s="326">
        <v>-226.90100000000001</v>
      </c>
      <c r="F99" s="326">
        <v>6</v>
      </c>
      <c r="G99" s="218">
        <v>14</v>
      </c>
    </row>
    <row r="100" spans="1:7" s="152" customFormat="1" x14ac:dyDescent="0.3">
      <c r="A100" s="326" t="s">
        <v>135</v>
      </c>
      <c r="B100" s="181" t="s">
        <v>211</v>
      </c>
      <c r="C100" s="181" t="s">
        <v>94</v>
      </c>
      <c r="D100" s="326">
        <v>16.733000000000001</v>
      </c>
      <c r="E100" s="326">
        <v>843.36</v>
      </c>
      <c r="F100" s="326">
        <v>5</v>
      </c>
      <c r="G100" s="54">
        <v>1</v>
      </c>
    </row>
    <row r="101" spans="1:7" s="152" customFormat="1" x14ac:dyDescent="0.3">
      <c r="A101" s="326" t="s">
        <v>106</v>
      </c>
      <c r="B101" s="181" t="s">
        <v>212</v>
      </c>
      <c r="C101" s="181" t="s">
        <v>94</v>
      </c>
      <c r="D101" s="326">
        <v>-13</v>
      </c>
      <c r="E101" s="326">
        <v>85</v>
      </c>
      <c r="F101" s="326">
        <v>3</v>
      </c>
      <c r="G101" s="54">
        <v>2</v>
      </c>
    </row>
    <row r="102" spans="1:7" s="152" customFormat="1" x14ac:dyDescent="0.3">
      <c r="A102" s="326" t="s">
        <v>142</v>
      </c>
      <c r="B102" s="181" t="s">
        <v>213</v>
      </c>
      <c r="C102" s="181" t="s">
        <v>94</v>
      </c>
      <c r="D102" s="326">
        <v>-49.383000000000003</v>
      </c>
      <c r="E102" s="326">
        <v>-796.73</v>
      </c>
      <c r="F102" s="326">
        <v>4</v>
      </c>
      <c r="G102" s="54">
        <v>3</v>
      </c>
    </row>
    <row r="103" spans="1:7" s="152" customFormat="1" x14ac:dyDescent="0.3">
      <c r="A103" s="326" t="s">
        <v>144</v>
      </c>
      <c r="B103" s="181" t="s">
        <v>214</v>
      </c>
      <c r="C103" s="181" t="s">
        <v>94</v>
      </c>
      <c r="D103" s="326">
        <v>-20.033000000000001</v>
      </c>
      <c r="E103" s="326">
        <v>-1071.57</v>
      </c>
      <c r="F103" s="326">
        <v>4</v>
      </c>
      <c r="G103" s="54">
        <v>4</v>
      </c>
    </row>
    <row r="104" spans="1:7" s="152" customFormat="1" x14ac:dyDescent="0.3">
      <c r="A104" s="326" t="s">
        <v>106</v>
      </c>
      <c r="B104" s="181" t="s">
        <v>215</v>
      </c>
      <c r="C104" s="181" t="s">
        <v>94</v>
      </c>
      <c r="D104" s="326">
        <v>-3</v>
      </c>
      <c r="E104" s="326">
        <v>542.12</v>
      </c>
      <c r="F104" s="326">
        <v>3</v>
      </c>
      <c r="G104" s="54">
        <v>5</v>
      </c>
    </row>
    <row r="105" spans="1:7" s="152" customFormat="1" x14ac:dyDescent="0.3">
      <c r="A105" s="326" t="s">
        <v>141</v>
      </c>
      <c r="B105" s="181" t="s">
        <v>216</v>
      </c>
      <c r="C105" s="181" t="s">
        <v>94</v>
      </c>
      <c r="D105" s="326">
        <v>-45.21</v>
      </c>
      <c r="E105" s="326">
        <v>-1322.99</v>
      </c>
      <c r="F105" s="326">
        <v>4</v>
      </c>
      <c r="G105" s="54">
        <v>6</v>
      </c>
    </row>
    <row r="106" spans="1:7" s="152" customFormat="1" x14ac:dyDescent="0.3">
      <c r="A106" s="326" t="s">
        <v>143</v>
      </c>
      <c r="B106" s="181" t="s">
        <v>217</v>
      </c>
      <c r="C106" s="181" t="s">
        <v>94</v>
      </c>
      <c r="D106" s="326">
        <v>-18.975000000000001</v>
      </c>
      <c r="E106" s="326">
        <v>-498.39</v>
      </c>
      <c r="F106" s="326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26" t="s">
        <v>137</v>
      </c>
      <c r="B111" s="181" t="s">
        <v>222</v>
      </c>
      <c r="C111" s="181" t="s">
        <v>94</v>
      </c>
      <c r="D111" s="326">
        <v>-22.815000000000001</v>
      </c>
      <c r="E111" s="326">
        <v>-764.53</v>
      </c>
      <c r="F111" s="326">
        <v>4</v>
      </c>
      <c r="G111" s="54">
        <v>3</v>
      </c>
    </row>
    <row r="112" spans="1:7" x14ac:dyDescent="0.3">
      <c r="A112" s="326" t="s">
        <v>107</v>
      </c>
      <c r="B112" s="181" t="s">
        <v>223</v>
      </c>
      <c r="C112" s="181" t="s">
        <v>94</v>
      </c>
      <c r="D112" s="326">
        <v>0.68500000000000005</v>
      </c>
      <c r="E112" s="326">
        <v>28.44</v>
      </c>
      <c r="F112" s="326">
        <v>5</v>
      </c>
      <c r="G112" s="54">
        <v>4</v>
      </c>
    </row>
    <row r="113" spans="1:7" x14ac:dyDescent="0.3">
      <c r="A113" s="326" t="s">
        <v>108</v>
      </c>
      <c r="B113" s="181" t="s">
        <v>222</v>
      </c>
      <c r="C113" s="181" t="s">
        <v>94</v>
      </c>
      <c r="D113" s="326">
        <v>-8.3829999999999991</v>
      </c>
      <c r="E113" s="326">
        <v>-83.505000000000052</v>
      </c>
      <c r="F113" s="326">
        <v>4</v>
      </c>
      <c r="G113" s="54">
        <v>5</v>
      </c>
    </row>
    <row r="114" spans="1:7" x14ac:dyDescent="0.3">
      <c r="A114" s="326" t="s">
        <v>109</v>
      </c>
      <c r="B114" s="181" t="s">
        <v>222</v>
      </c>
      <c r="C114" s="181" t="s">
        <v>94</v>
      </c>
      <c r="D114" s="326">
        <v>-5.4710000000000001</v>
      </c>
      <c r="E114" s="326">
        <v>-106.72499999999999</v>
      </c>
      <c r="F114" s="326">
        <v>4</v>
      </c>
      <c r="G114" s="54">
        <v>6</v>
      </c>
    </row>
    <row r="115" spans="1:7" x14ac:dyDescent="0.3">
      <c r="A115" s="326" t="s">
        <v>110</v>
      </c>
      <c r="B115" s="181" t="s">
        <v>222</v>
      </c>
      <c r="C115" s="181" t="s">
        <v>94</v>
      </c>
      <c r="D115" s="326">
        <v>-1.214</v>
      </c>
      <c r="E115" s="326">
        <v>-152.38</v>
      </c>
      <c r="F115" s="326">
        <v>4</v>
      </c>
      <c r="G115" s="54">
        <v>7</v>
      </c>
    </row>
    <row r="116" spans="1:7" x14ac:dyDescent="0.3">
      <c r="A116" s="326" t="s">
        <v>112</v>
      </c>
      <c r="B116" s="181" t="s">
        <v>222</v>
      </c>
      <c r="C116" s="181" t="s">
        <v>94</v>
      </c>
      <c r="D116" s="326">
        <v>1.121</v>
      </c>
      <c r="E116" s="326">
        <v>33.92</v>
      </c>
      <c r="F116" s="326">
        <v>5</v>
      </c>
      <c r="G116" s="54">
        <v>8</v>
      </c>
    </row>
    <row r="117" spans="1:7" x14ac:dyDescent="0.3">
      <c r="A117" s="326" t="s">
        <v>115</v>
      </c>
      <c r="B117" s="181" t="s">
        <v>222</v>
      </c>
      <c r="C117" s="181" t="s">
        <v>94</v>
      </c>
      <c r="D117" s="326">
        <v>10.72</v>
      </c>
      <c r="E117" s="326">
        <v>-131.38000000000011</v>
      </c>
      <c r="F117" s="326">
        <v>6</v>
      </c>
      <c r="G117" s="54">
        <v>9</v>
      </c>
    </row>
    <row r="118" spans="1:7" x14ac:dyDescent="0.3">
      <c r="A118" s="326" t="s">
        <v>116</v>
      </c>
      <c r="B118" s="181" t="s">
        <v>222</v>
      </c>
      <c r="C118" s="181" t="s">
        <v>94</v>
      </c>
      <c r="D118" s="326">
        <v>-10.32</v>
      </c>
      <c r="E118" s="326">
        <v>-547.63</v>
      </c>
      <c r="F118" s="326">
        <v>4</v>
      </c>
      <c r="G118" s="54">
        <v>10</v>
      </c>
    </row>
    <row r="119" spans="1:7" x14ac:dyDescent="0.3">
      <c r="A119" s="326" t="s">
        <v>118</v>
      </c>
      <c r="B119" s="181" t="s">
        <v>222</v>
      </c>
      <c r="C119" s="181" t="s">
        <v>94</v>
      </c>
      <c r="D119" s="326">
        <v>-8</v>
      </c>
      <c r="E119" s="326">
        <v>-256.67</v>
      </c>
      <c r="F119" s="326">
        <v>4</v>
      </c>
      <c r="G119" s="54">
        <v>11</v>
      </c>
    </row>
    <row r="120" spans="1:7" x14ac:dyDescent="0.3">
      <c r="A120" s="326" t="s">
        <v>119</v>
      </c>
      <c r="B120" s="181" t="s">
        <v>222</v>
      </c>
      <c r="C120" s="181" t="s">
        <v>94</v>
      </c>
      <c r="D120" s="326">
        <v>-16.899999999999999</v>
      </c>
      <c r="E120" s="326">
        <v>-680.42</v>
      </c>
      <c r="F120" s="326">
        <v>4</v>
      </c>
      <c r="G120" s="54">
        <v>12</v>
      </c>
    </row>
    <row r="121" spans="1:7" x14ac:dyDescent="0.3">
      <c r="A121" s="326" t="s">
        <v>120</v>
      </c>
      <c r="B121" s="181" t="s">
        <v>222</v>
      </c>
      <c r="C121" s="181" t="s">
        <v>94</v>
      </c>
      <c r="D121" s="326">
        <v>-5</v>
      </c>
      <c r="E121" s="326">
        <v>-421.92</v>
      </c>
      <c r="F121" s="326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26" t="s">
        <v>129</v>
      </c>
      <c r="B127" s="181" t="s">
        <v>222</v>
      </c>
      <c r="C127" s="181" t="s">
        <v>94</v>
      </c>
      <c r="D127" s="326">
        <v>11.137</v>
      </c>
      <c r="E127" s="326">
        <v>-417.45</v>
      </c>
      <c r="F127" s="326">
        <v>6</v>
      </c>
      <c r="G127" s="54">
        <v>2</v>
      </c>
    </row>
    <row r="128" spans="1:7" x14ac:dyDescent="0.3">
      <c r="A128" s="326" t="s">
        <v>131</v>
      </c>
      <c r="B128" s="181" t="s">
        <v>222</v>
      </c>
      <c r="C128" s="181" t="s">
        <v>94</v>
      </c>
      <c r="D128" s="326">
        <v>20.36</v>
      </c>
      <c r="E128" s="326">
        <v>559.02</v>
      </c>
      <c r="F128" s="326">
        <v>5</v>
      </c>
      <c r="G128" s="54">
        <v>3</v>
      </c>
    </row>
    <row r="129" spans="1:7" x14ac:dyDescent="0.3">
      <c r="A129" s="326" t="s">
        <v>145</v>
      </c>
      <c r="B129" s="181" t="s">
        <v>224</v>
      </c>
      <c r="C129" s="181" t="s">
        <v>94</v>
      </c>
      <c r="D129" s="326">
        <v>7.6189999999999998</v>
      </c>
      <c r="E129" s="326">
        <v>211.68</v>
      </c>
      <c r="F129" s="326">
        <v>5</v>
      </c>
      <c r="G129" s="54">
        <v>4</v>
      </c>
    </row>
    <row r="130" spans="1:7" x14ac:dyDescent="0.3">
      <c r="A130" s="326" t="s">
        <v>148</v>
      </c>
      <c r="B130" s="181" t="s">
        <v>224</v>
      </c>
      <c r="C130" s="181" t="s">
        <v>94</v>
      </c>
      <c r="D130" s="326">
        <v>6.133</v>
      </c>
      <c r="E130" s="326">
        <v>90.21</v>
      </c>
      <c r="F130" s="326">
        <v>5</v>
      </c>
      <c r="G130" s="54">
        <v>5</v>
      </c>
    </row>
    <row r="131" spans="1:7" x14ac:dyDescent="0.3">
      <c r="A131" s="326" t="s">
        <v>149</v>
      </c>
      <c r="B131" s="181" t="s">
        <v>222</v>
      </c>
      <c r="C131" s="181" t="s">
        <v>94</v>
      </c>
      <c r="D131" s="326">
        <v>-30.289000000000001</v>
      </c>
      <c r="E131" s="326">
        <v>-855.57999999999993</v>
      </c>
      <c r="F131" s="326">
        <v>4</v>
      </c>
      <c r="G131" s="54">
        <v>6</v>
      </c>
    </row>
    <row r="132" spans="1:7" x14ac:dyDescent="0.3">
      <c r="A132" s="326" t="s">
        <v>152</v>
      </c>
      <c r="B132" s="181" t="s">
        <v>222</v>
      </c>
      <c r="C132" s="181" t="s">
        <v>94</v>
      </c>
      <c r="D132" s="326">
        <v>-24.745000000000001</v>
      </c>
      <c r="E132" s="326">
        <v>-1160.1199999999999</v>
      </c>
      <c r="F132" s="326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199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21" customWidth="1"/>
    <col min="2" max="2" width="66.33203125" style="321" customWidth="1"/>
    <col min="15" max="16" width="8.6640625" style="321" customWidth="1"/>
    <col min="20" max="20" width="23.44140625" style="321" customWidth="1"/>
    <col min="21" max="21" width="16.88671875" style="321" customWidth="1"/>
  </cols>
  <sheetData>
    <row r="1" spans="1:22" x14ac:dyDescent="0.3">
      <c r="A1" s="337" t="s">
        <v>229</v>
      </c>
      <c r="B1" s="337" t="s">
        <v>230</v>
      </c>
      <c r="C1" s="337" t="s">
        <v>231</v>
      </c>
      <c r="D1" s="338"/>
      <c r="E1" s="338"/>
      <c r="F1" s="339"/>
      <c r="G1" s="337" t="s">
        <v>232</v>
      </c>
      <c r="H1" s="338"/>
      <c r="I1" s="338"/>
      <c r="J1" s="339"/>
      <c r="K1" s="337" t="s">
        <v>233</v>
      </c>
      <c r="L1" s="338"/>
      <c r="M1" s="338"/>
      <c r="N1" s="339"/>
      <c r="T1" s="326" t="s">
        <v>234</v>
      </c>
      <c r="U1" s="326" t="s">
        <v>235</v>
      </c>
      <c r="V1" s="326" t="s">
        <v>236</v>
      </c>
    </row>
    <row r="2" spans="1:22" x14ac:dyDescent="0.3">
      <c r="A2" s="330"/>
      <c r="B2" s="330"/>
      <c r="C2" s="326" t="s">
        <v>2</v>
      </c>
      <c r="D2" s="326" t="s">
        <v>3</v>
      </c>
      <c r="E2" s="326" t="s">
        <v>4</v>
      </c>
      <c r="F2" s="326" t="s">
        <v>5</v>
      </c>
      <c r="G2" s="326" t="s">
        <v>2</v>
      </c>
      <c r="H2" s="326" t="s">
        <v>3</v>
      </c>
      <c r="I2" s="326" t="s">
        <v>4</v>
      </c>
      <c r="J2" s="326" t="s">
        <v>5</v>
      </c>
      <c r="K2" s="326" t="s">
        <v>2</v>
      </c>
      <c r="L2" s="326" t="s">
        <v>3</v>
      </c>
      <c r="M2" s="326" t="s">
        <v>4</v>
      </c>
      <c r="N2" s="326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26">
        <v>151.32</v>
      </c>
      <c r="D3" s="326">
        <v>1109.68</v>
      </c>
      <c r="E3" s="326">
        <f t="shared" ref="E3:E15" si="1">F3*0</f>
        <v>0</v>
      </c>
      <c r="F3" s="326">
        <v>1261</v>
      </c>
      <c r="G3" s="326">
        <f t="shared" ref="G3:G11" si="2">J3*0.14</f>
        <v>537.97519999999997</v>
      </c>
      <c r="H3" s="326">
        <f t="shared" ref="H3:H11" si="3">J3*0.86</f>
        <v>3304.7048</v>
      </c>
      <c r="I3" s="326">
        <f t="shared" ref="I3:I15" si="4">J3*0</f>
        <v>0</v>
      </c>
      <c r="J3" s="326">
        <v>3842.68</v>
      </c>
      <c r="K3" s="326">
        <f t="shared" ref="K3:K15" si="5">G3-C3</f>
        <v>386.65519999999998</v>
      </c>
      <c r="L3" s="326">
        <f t="shared" ref="L3:L15" si="6">H3-D3</f>
        <v>2195.0248000000001</v>
      </c>
      <c r="M3" s="326">
        <f t="shared" ref="M3:M15" si="7">I3-E3</f>
        <v>0</v>
      </c>
      <c r="N3" s="326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26">
        <v>181.8</v>
      </c>
      <c r="D4" s="326">
        <v>1333.2</v>
      </c>
      <c r="E4" s="326">
        <f t="shared" si="1"/>
        <v>0</v>
      </c>
      <c r="F4" s="326">
        <v>1515</v>
      </c>
      <c r="G4" s="326">
        <f t="shared" si="2"/>
        <v>187.67840000000001</v>
      </c>
      <c r="H4" s="326">
        <f t="shared" si="3"/>
        <v>1152.8815999999999</v>
      </c>
      <c r="I4" s="326">
        <f t="shared" si="4"/>
        <v>0</v>
      </c>
      <c r="J4" s="326">
        <v>1340.56</v>
      </c>
      <c r="K4" s="326">
        <f t="shared" si="5"/>
        <v>5.8783999999999992</v>
      </c>
      <c r="L4" s="326">
        <f t="shared" si="6"/>
        <v>-180.31840000000011</v>
      </c>
      <c r="M4" s="326">
        <f t="shared" si="7"/>
        <v>0</v>
      </c>
      <c r="N4" s="326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26">
        <v>2437.3200000000002</v>
      </c>
      <c r="D5" s="326">
        <v>17873.68</v>
      </c>
      <c r="E5" s="326">
        <f t="shared" si="1"/>
        <v>0</v>
      </c>
      <c r="F5" s="326">
        <v>20311</v>
      </c>
      <c r="G5" s="326">
        <f t="shared" si="2"/>
        <v>3495.5284000000015</v>
      </c>
      <c r="H5" s="326">
        <f t="shared" si="3"/>
        <v>21472.531600000006</v>
      </c>
      <c r="I5" s="326">
        <f t="shared" si="4"/>
        <v>0</v>
      </c>
      <c r="J5" s="326">
        <v>24968.060000000009</v>
      </c>
      <c r="K5" s="326">
        <f t="shared" si="5"/>
        <v>1058.2084000000013</v>
      </c>
      <c r="L5" s="326">
        <f t="shared" si="6"/>
        <v>3598.8516000000054</v>
      </c>
      <c r="M5" s="326">
        <f t="shared" si="7"/>
        <v>0</v>
      </c>
      <c r="N5" s="326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26">
        <f t="shared" si="0"/>
        <v>0</v>
      </c>
    </row>
    <row r="6" spans="1:22" x14ac:dyDescent="0.3">
      <c r="A6" s="13">
        <v>4111307</v>
      </c>
      <c r="B6" s="55" t="s">
        <v>65</v>
      </c>
      <c r="C6" s="326">
        <v>1167.48</v>
      </c>
      <c r="D6" s="326">
        <v>8561.52</v>
      </c>
      <c r="E6" s="326">
        <f t="shared" si="1"/>
        <v>0</v>
      </c>
      <c r="F6" s="326">
        <v>9729</v>
      </c>
      <c r="G6" s="326">
        <f t="shared" si="2"/>
        <v>864.69040000000007</v>
      </c>
      <c r="H6" s="326">
        <f t="shared" si="3"/>
        <v>5311.6695999999993</v>
      </c>
      <c r="I6" s="326">
        <f t="shared" si="4"/>
        <v>0</v>
      </c>
      <c r="J6" s="326">
        <v>6176.36</v>
      </c>
      <c r="K6" s="326">
        <f t="shared" si="5"/>
        <v>-302.78959999999995</v>
      </c>
      <c r="L6" s="326">
        <f t="shared" si="6"/>
        <v>-3249.8504000000012</v>
      </c>
      <c r="M6" s="326">
        <f t="shared" si="7"/>
        <v>0</v>
      </c>
      <c r="N6" s="326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23">
        <v>4111201</v>
      </c>
      <c r="B7" s="55" t="s">
        <v>66</v>
      </c>
      <c r="C7" s="326">
        <v>301.8</v>
      </c>
      <c r="D7" s="326">
        <v>2213.1999999999998</v>
      </c>
      <c r="E7" s="326">
        <f t="shared" si="1"/>
        <v>0</v>
      </c>
      <c r="F7" s="326">
        <v>2515</v>
      </c>
      <c r="G7" s="326">
        <f t="shared" si="2"/>
        <v>295.04579999999999</v>
      </c>
      <c r="H7" s="326">
        <f t="shared" si="3"/>
        <v>1812.4241999999997</v>
      </c>
      <c r="I7" s="326">
        <f t="shared" si="4"/>
        <v>0</v>
      </c>
      <c r="J7" s="326">
        <v>2107.4699999999998</v>
      </c>
      <c r="K7" s="326">
        <f t="shared" si="5"/>
        <v>-6.7542000000000257</v>
      </c>
      <c r="L7" s="326">
        <f t="shared" si="6"/>
        <v>-400.77580000000012</v>
      </c>
      <c r="M7" s="326">
        <f t="shared" si="7"/>
        <v>0</v>
      </c>
      <c r="N7" s="326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23">
        <v>4111201</v>
      </c>
      <c r="B8" s="55" t="s">
        <v>67</v>
      </c>
      <c r="C8" s="326">
        <v>306</v>
      </c>
      <c r="D8" s="326">
        <v>2244</v>
      </c>
      <c r="E8" s="326">
        <f t="shared" si="1"/>
        <v>0</v>
      </c>
      <c r="F8" s="326">
        <v>2550</v>
      </c>
      <c r="G8" s="326">
        <f t="shared" si="2"/>
        <v>89.500600000000006</v>
      </c>
      <c r="H8" s="326">
        <f t="shared" si="3"/>
        <v>549.7894</v>
      </c>
      <c r="I8" s="326">
        <f t="shared" si="4"/>
        <v>0</v>
      </c>
      <c r="J8" s="326">
        <v>639.29</v>
      </c>
      <c r="K8" s="326">
        <f t="shared" si="5"/>
        <v>-216.49939999999998</v>
      </c>
      <c r="L8" s="326">
        <f t="shared" si="6"/>
        <v>-1694.2105999999999</v>
      </c>
      <c r="M8" s="326">
        <f t="shared" si="7"/>
        <v>0</v>
      </c>
      <c r="N8" s="326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26">
        <f t="shared" si="0"/>
        <v>0</v>
      </c>
    </row>
    <row r="9" spans="1:22" x14ac:dyDescent="0.3">
      <c r="A9" s="323">
        <v>4111201</v>
      </c>
      <c r="B9" s="55" t="s">
        <v>68</v>
      </c>
      <c r="C9" s="326">
        <v>214.2</v>
      </c>
      <c r="D9" s="326">
        <v>1570.8</v>
      </c>
      <c r="E9" s="326">
        <f t="shared" si="1"/>
        <v>0</v>
      </c>
      <c r="F9" s="326">
        <v>1785</v>
      </c>
      <c r="G9" s="326">
        <f t="shared" si="2"/>
        <v>227.7604</v>
      </c>
      <c r="H9" s="326">
        <f t="shared" si="3"/>
        <v>1399.0995999999998</v>
      </c>
      <c r="I9" s="326">
        <f t="shared" si="4"/>
        <v>0</v>
      </c>
      <c r="J9" s="326">
        <v>1626.86</v>
      </c>
      <c r="K9" s="326">
        <f t="shared" si="5"/>
        <v>13.560400000000016</v>
      </c>
      <c r="L9" s="326">
        <f t="shared" si="6"/>
        <v>-171.70040000000017</v>
      </c>
      <c r="M9" s="326">
        <f t="shared" si="7"/>
        <v>0</v>
      </c>
      <c r="N9" s="326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23">
        <v>4111201</v>
      </c>
      <c r="B10" s="55" t="s">
        <v>69</v>
      </c>
      <c r="C10" s="326">
        <v>1434.3</v>
      </c>
      <c r="D10" s="326">
        <v>10518.2</v>
      </c>
      <c r="E10" s="326">
        <f t="shared" si="1"/>
        <v>0</v>
      </c>
      <c r="F10" s="326">
        <v>11952.5</v>
      </c>
      <c r="G10" s="326">
        <f t="shared" si="2"/>
        <v>696.68060000000003</v>
      </c>
      <c r="H10" s="326">
        <f t="shared" si="3"/>
        <v>4279.6094000000003</v>
      </c>
      <c r="I10" s="326">
        <f t="shared" si="4"/>
        <v>0</v>
      </c>
      <c r="J10" s="326">
        <v>4976.29</v>
      </c>
      <c r="K10" s="326">
        <f t="shared" si="5"/>
        <v>-737.61939999999993</v>
      </c>
      <c r="L10" s="326">
        <f t="shared" si="6"/>
        <v>-6238.5906000000004</v>
      </c>
      <c r="M10" s="326">
        <f t="shared" si="7"/>
        <v>0</v>
      </c>
      <c r="N10" s="326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26">
        <f t="shared" si="0"/>
        <v>0</v>
      </c>
    </row>
    <row r="11" spans="1:22" x14ac:dyDescent="0.3">
      <c r="A11" s="323">
        <v>4111201</v>
      </c>
      <c r="B11" s="55" t="s">
        <v>70</v>
      </c>
      <c r="C11" s="326">
        <v>19.920000000000002</v>
      </c>
      <c r="D11" s="326">
        <v>146.08000000000001</v>
      </c>
      <c r="E11" s="326">
        <f t="shared" si="1"/>
        <v>0</v>
      </c>
      <c r="F11" s="326">
        <v>166</v>
      </c>
      <c r="G11" s="326">
        <f t="shared" si="2"/>
        <v>116.67180000000002</v>
      </c>
      <c r="H11" s="326">
        <f t="shared" si="3"/>
        <v>716.69820000000004</v>
      </c>
      <c r="I11" s="326">
        <f t="shared" si="4"/>
        <v>0</v>
      </c>
      <c r="J11" s="326">
        <v>833.37</v>
      </c>
      <c r="K11" s="326">
        <f t="shared" si="5"/>
        <v>96.751800000000017</v>
      </c>
      <c r="L11" s="326">
        <f t="shared" si="6"/>
        <v>570.6182</v>
      </c>
      <c r="M11" s="326">
        <f t="shared" si="7"/>
        <v>0</v>
      </c>
      <c r="N11" s="326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26">
        <f t="shared" si="0"/>
        <v>0</v>
      </c>
    </row>
    <row r="12" spans="1:22" x14ac:dyDescent="0.3">
      <c r="A12" s="323">
        <v>4111201</v>
      </c>
      <c r="B12" s="55" t="s">
        <v>237</v>
      </c>
      <c r="C12" s="326">
        <v>0</v>
      </c>
      <c r="D12" s="326">
        <v>0</v>
      </c>
      <c r="E12" s="326">
        <f t="shared" si="1"/>
        <v>0</v>
      </c>
      <c r="F12" s="326">
        <v>0</v>
      </c>
      <c r="G12" s="326">
        <v>0</v>
      </c>
      <c r="H12" s="326">
        <v>0</v>
      </c>
      <c r="I12" s="326">
        <f t="shared" si="4"/>
        <v>0</v>
      </c>
      <c r="J12" s="326">
        <v>344.66</v>
      </c>
      <c r="K12" s="326">
        <f t="shared" si="5"/>
        <v>0</v>
      </c>
      <c r="L12" s="326">
        <f t="shared" si="6"/>
        <v>0</v>
      </c>
      <c r="M12" s="326">
        <f t="shared" si="7"/>
        <v>0</v>
      </c>
      <c r="N12" s="326">
        <f t="shared" si="8"/>
        <v>344.66</v>
      </c>
      <c r="O12" s="57"/>
      <c r="P12" s="57">
        <v>10</v>
      </c>
      <c r="T12" s="91">
        <v>900</v>
      </c>
      <c r="U12" s="326">
        <v>900</v>
      </c>
      <c r="V12" s="326">
        <f t="shared" si="0"/>
        <v>0</v>
      </c>
    </row>
    <row r="13" spans="1:22" x14ac:dyDescent="0.3">
      <c r="A13" s="323">
        <v>4111201</v>
      </c>
      <c r="B13" s="55" t="s">
        <v>71</v>
      </c>
      <c r="C13" s="326">
        <v>0</v>
      </c>
      <c r="D13" s="326">
        <v>0</v>
      </c>
      <c r="E13" s="326">
        <f t="shared" si="1"/>
        <v>0</v>
      </c>
      <c r="F13" s="326">
        <v>0</v>
      </c>
      <c r="G13" s="326">
        <f>J13*0.14</f>
        <v>0</v>
      </c>
      <c r="H13" s="326">
        <f>J13*0.86</f>
        <v>0</v>
      </c>
      <c r="I13" s="326">
        <f t="shared" si="4"/>
        <v>0</v>
      </c>
      <c r="J13" s="326">
        <v>0</v>
      </c>
      <c r="K13" s="326">
        <f t="shared" si="5"/>
        <v>0</v>
      </c>
      <c r="L13" s="326">
        <f t="shared" si="6"/>
        <v>0</v>
      </c>
      <c r="M13" s="326">
        <f t="shared" si="7"/>
        <v>0</v>
      </c>
      <c r="N13" s="326">
        <f t="shared" si="8"/>
        <v>0</v>
      </c>
      <c r="O13" s="57"/>
      <c r="P13" s="56">
        <v>11</v>
      </c>
      <c r="T13" s="91">
        <v>5222.43</v>
      </c>
      <c r="U13" s="326">
        <v>5222.43</v>
      </c>
      <c r="V13" s="326"/>
    </row>
    <row r="14" spans="1:22" x14ac:dyDescent="0.3">
      <c r="A14" s="323">
        <v>4111201</v>
      </c>
      <c r="B14" s="55" t="s">
        <v>72</v>
      </c>
      <c r="C14" s="326">
        <v>165.6</v>
      </c>
      <c r="D14" s="326">
        <v>1214.4000000000001</v>
      </c>
      <c r="E14" s="326">
        <f t="shared" si="1"/>
        <v>0</v>
      </c>
      <c r="F14" s="326">
        <v>1380</v>
      </c>
      <c r="G14" s="326">
        <f>J14*0.14</f>
        <v>336.00000000000006</v>
      </c>
      <c r="H14" s="326">
        <f>J14*0.86</f>
        <v>2064</v>
      </c>
      <c r="I14" s="326">
        <f t="shared" si="4"/>
        <v>0</v>
      </c>
      <c r="J14" s="326">
        <v>2400</v>
      </c>
      <c r="K14" s="326">
        <f t="shared" si="5"/>
        <v>170.40000000000006</v>
      </c>
      <c r="L14" s="326">
        <f t="shared" si="6"/>
        <v>849.59999999999991</v>
      </c>
      <c r="M14" s="326">
        <f t="shared" si="7"/>
        <v>0</v>
      </c>
      <c r="N14" s="326">
        <f t="shared" si="8"/>
        <v>1020</v>
      </c>
      <c r="O14" s="57"/>
      <c r="P14" s="57">
        <v>12</v>
      </c>
      <c r="T14" s="91">
        <f>SUM(T2:T13)</f>
        <v>56258.450000000004</v>
      </c>
      <c r="U14" s="326">
        <f>SUM(U2:U13)</f>
        <v>56158.400000000001</v>
      </c>
      <c r="V14" s="326">
        <f>SUM(V2:V13)</f>
        <v>-100.0499999999995</v>
      </c>
    </row>
    <row r="15" spans="1:22" x14ac:dyDescent="0.3">
      <c r="A15" s="323">
        <v>4111201</v>
      </c>
      <c r="B15" s="55" t="s">
        <v>73</v>
      </c>
      <c r="C15" s="326">
        <f>F15*0.14</f>
        <v>0</v>
      </c>
      <c r="D15" s="326">
        <f>F15*0.86</f>
        <v>0</v>
      </c>
      <c r="E15" s="326">
        <f t="shared" si="1"/>
        <v>0</v>
      </c>
      <c r="F15" s="326"/>
      <c r="G15" s="326">
        <f>J15*0.14</f>
        <v>0</v>
      </c>
      <c r="H15" s="326">
        <f>J15*0.86</f>
        <v>0</v>
      </c>
      <c r="I15" s="326">
        <f t="shared" si="4"/>
        <v>0</v>
      </c>
      <c r="J15" s="326">
        <v>0</v>
      </c>
      <c r="K15" s="326">
        <f t="shared" si="5"/>
        <v>0</v>
      </c>
      <c r="L15" s="326">
        <f t="shared" si="6"/>
        <v>0</v>
      </c>
      <c r="M15" s="326">
        <f t="shared" si="7"/>
        <v>0</v>
      </c>
      <c r="N15" s="326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26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26">
        <f t="shared" si="9"/>
        <v>0</v>
      </c>
      <c r="J16" s="181">
        <f t="shared" si="9"/>
        <v>49255.60000000002</v>
      </c>
      <c r="K16" s="326">
        <f t="shared" si="9"/>
        <v>467.79160000000172</v>
      </c>
      <c r="L16" s="326">
        <f t="shared" si="9"/>
        <v>-4721.3515999999963</v>
      </c>
      <c r="M16" s="326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21" customWidth="1"/>
    <col min="2" max="2" width="66.88671875" style="321" customWidth="1"/>
    <col min="3" max="3" width="9.88671875" style="321" customWidth="1"/>
    <col min="4" max="4" width="15.44140625" style="321" customWidth="1"/>
    <col min="6" max="6" width="15.109375" style="321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26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26" t="s">
        <v>88</v>
      </c>
      <c r="D2" s="155">
        <v>131</v>
      </c>
      <c r="E2" s="326">
        <v>69.224999999999994</v>
      </c>
      <c r="F2" s="326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26" t="s">
        <v>88</v>
      </c>
      <c r="D3" s="66">
        <v>7</v>
      </c>
      <c r="E3" s="326">
        <v>32.058</v>
      </c>
      <c r="F3" s="326">
        <f t="shared" si="0"/>
        <v>25.058</v>
      </c>
    </row>
    <row r="4" spans="1:6" x14ac:dyDescent="0.3">
      <c r="A4" s="13">
        <v>4111307</v>
      </c>
      <c r="B4" s="55" t="s">
        <v>64</v>
      </c>
      <c r="C4" s="326" t="s">
        <v>88</v>
      </c>
      <c r="D4" s="156">
        <v>137</v>
      </c>
      <c r="E4" s="326">
        <v>524.61799999999994</v>
      </c>
      <c r="F4" s="326">
        <f t="shared" si="0"/>
        <v>387.61799999999994</v>
      </c>
    </row>
    <row r="5" spans="1:6" x14ac:dyDescent="0.3">
      <c r="A5" s="13">
        <v>4111307</v>
      </c>
      <c r="B5" s="55" t="s">
        <v>65</v>
      </c>
      <c r="C5" s="326" t="s">
        <v>94</v>
      </c>
      <c r="D5" s="157">
        <v>318</v>
      </c>
      <c r="E5" s="326">
        <v>104.19</v>
      </c>
      <c r="F5" s="326">
        <f t="shared" si="0"/>
        <v>-213.81</v>
      </c>
    </row>
    <row r="6" spans="1:6" x14ac:dyDescent="0.3">
      <c r="A6" s="323">
        <v>4111201</v>
      </c>
      <c r="B6" s="55" t="s">
        <v>66</v>
      </c>
      <c r="C6" s="326" t="s">
        <v>94</v>
      </c>
      <c r="D6" s="157">
        <v>143</v>
      </c>
      <c r="E6" s="326">
        <v>54.968000000000004</v>
      </c>
      <c r="F6" s="326">
        <f t="shared" si="0"/>
        <v>-88.031999999999996</v>
      </c>
    </row>
    <row r="7" spans="1:6" x14ac:dyDescent="0.3">
      <c r="A7" s="323">
        <v>4111201</v>
      </c>
      <c r="B7" s="55" t="s">
        <v>67</v>
      </c>
      <c r="C7" s="326" t="s">
        <v>94</v>
      </c>
      <c r="D7" s="157">
        <v>84.31</v>
      </c>
      <c r="E7" s="326">
        <v>4.9249999999999998</v>
      </c>
      <c r="F7" s="326">
        <f t="shared" si="0"/>
        <v>-79.385000000000005</v>
      </c>
    </row>
    <row r="8" spans="1:6" x14ac:dyDescent="0.3">
      <c r="A8" s="323">
        <v>4111201</v>
      </c>
      <c r="B8" s="55" t="s">
        <v>68</v>
      </c>
      <c r="C8" s="326" t="s">
        <v>94</v>
      </c>
      <c r="D8" s="157">
        <v>87.03</v>
      </c>
      <c r="E8" s="326">
        <v>49.353000000000002</v>
      </c>
      <c r="F8" s="326">
        <f t="shared" si="0"/>
        <v>-37.677</v>
      </c>
    </row>
    <row r="9" spans="1:6" x14ac:dyDescent="0.3">
      <c r="A9" s="323">
        <v>4111201</v>
      </c>
      <c r="B9" s="55" t="s">
        <v>69</v>
      </c>
      <c r="C9" s="326" t="s">
        <v>94</v>
      </c>
      <c r="D9" s="157">
        <v>263.24</v>
      </c>
      <c r="E9" s="326">
        <v>136.91800000000001</v>
      </c>
      <c r="F9" s="326">
        <f t="shared" si="0"/>
        <v>-126.322</v>
      </c>
    </row>
    <row r="10" spans="1:6" x14ac:dyDescent="0.3">
      <c r="A10" s="323">
        <v>4111201</v>
      </c>
      <c r="B10" s="55" t="s">
        <v>70</v>
      </c>
      <c r="C10" s="326" t="s">
        <v>88</v>
      </c>
      <c r="D10" s="154">
        <v>8</v>
      </c>
      <c r="E10" s="326">
        <v>20.989000000000001</v>
      </c>
      <c r="F10" s="326">
        <f t="shared" si="0"/>
        <v>12.989000000000001</v>
      </c>
    </row>
    <row r="11" spans="1:6" x14ac:dyDescent="0.3">
      <c r="A11" s="323">
        <v>4111201</v>
      </c>
      <c r="B11" s="55" t="s">
        <v>237</v>
      </c>
      <c r="C11" s="326" t="s">
        <v>94</v>
      </c>
      <c r="D11" s="157">
        <v>0</v>
      </c>
      <c r="E11" s="326">
        <v>8.1750000000000007</v>
      </c>
      <c r="F11" s="326">
        <f t="shared" si="0"/>
        <v>8.1750000000000007</v>
      </c>
    </row>
    <row r="12" spans="1:6" x14ac:dyDescent="0.3">
      <c r="A12" s="323">
        <v>4111201</v>
      </c>
      <c r="B12" s="55" t="s">
        <v>71</v>
      </c>
      <c r="C12" s="326" t="s">
        <v>88</v>
      </c>
      <c r="D12" s="154">
        <v>0</v>
      </c>
      <c r="E12" s="326"/>
      <c r="F12" s="326">
        <f t="shared" si="0"/>
        <v>0</v>
      </c>
    </row>
    <row r="13" spans="1:6" x14ac:dyDescent="0.3">
      <c r="A13" s="323">
        <v>4111201</v>
      </c>
      <c r="B13" s="55" t="s">
        <v>72</v>
      </c>
      <c r="C13" s="326" t="s">
        <v>88</v>
      </c>
      <c r="D13" s="154">
        <v>60</v>
      </c>
      <c r="E13" s="326">
        <v>60</v>
      </c>
      <c r="F13" s="326">
        <f t="shared" si="0"/>
        <v>0</v>
      </c>
    </row>
    <row r="14" spans="1:6" x14ac:dyDescent="0.3">
      <c r="A14" s="323">
        <v>4111201</v>
      </c>
      <c r="B14" s="55" t="s">
        <v>73</v>
      </c>
      <c r="C14" s="326" t="s">
        <v>88</v>
      </c>
      <c r="D14" s="157"/>
      <c r="E14" s="326"/>
      <c r="F14" s="3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21" customWidth="1"/>
    <col min="2" max="2" width="22.88671875" style="321" customWidth="1"/>
    <col min="3" max="3" width="25.33203125" style="321" customWidth="1"/>
    <col min="4" max="4" width="21.109375" style="321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21" customWidth="1"/>
    <col min="2" max="2" width="18.5546875" style="321" customWidth="1"/>
    <col min="3" max="3" width="17.33203125" style="321" customWidth="1"/>
    <col min="4" max="4" width="18.109375" style="321" customWidth="1"/>
    <col min="5" max="5" width="19.44140625" style="321" customWidth="1"/>
    <col min="6" max="6" width="22" style="321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2" zoomScale="55" zoomScaleNormal="55" workbookViewId="0">
      <selection activeCell="F5" sqref="F5"/>
    </sheetView>
  </sheetViews>
  <sheetFormatPr defaultRowHeight="14.4" x14ac:dyDescent="0.3"/>
  <cols>
    <col min="1" max="1" width="42" style="321" customWidth="1"/>
    <col min="2" max="2" width="12.109375" style="321" customWidth="1"/>
    <col min="3" max="20" width="20.44140625" style="321" customWidth="1"/>
    <col min="21" max="21" width="17.6640625" style="321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zoomScale="55" zoomScaleNormal="85" zoomScaleSheetLayoutView="55" workbookViewId="0">
      <selection activeCell="N8" sqref="N8"/>
    </sheetView>
  </sheetViews>
  <sheetFormatPr defaultColWidth="9.109375" defaultRowHeight="14.4" x14ac:dyDescent="0.3"/>
  <cols>
    <col min="1" max="1" width="65.44140625" style="321" customWidth="1"/>
    <col min="2" max="2" width="22.88671875" style="321" customWidth="1"/>
    <col min="3" max="3" width="23.5546875" style="321" customWidth="1"/>
    <col min="4" max="8" width="22.88671875" style="321" customWidth="1"/>
    <col min="9" max="9" width="31.44140625" style="321" customWidth="1"/>
    <col min="10" max="10" width="32.5546875" style="321" customWidth="1"/>
    <col min="11" max="11" width="25.6640625" style="321" customWidth="1"/>
    <col min="12" max="12" width="29.88671875" style="321" customWidth="1"/>
    <col min="13" max="13" width="27.5546875" style="321" customWidth="1"/>
    <col min="14" max="18" width="22.88671875" style="321" customWidth="1"/>
    <col min="19" max="19" width="25.6640625" style="321" customWidth="1"/>
    <col min="20" max="21" width="22.88671875" style="321" customWidth="1"/>
    <col min="22" max="240" width="9.109375" style="321" customWidth="1"/>
    <col min="241" max="16384" width="9.109375" style="321"/>
  </cols>
  <sheetData>
    <row r="1" spans="1:21" s="70" customFormat="1" ht="113.25" customHeight="1" x14ac:dyDescent="0.3">
      <c r="A1" s="96" t="s">
        <v>251</v>
      </c>
      <c r="B1" s="96" t="s">
        <v>252</v>
      </c>
      <c r="C1" s="307" t="s">
        <v>253</v>
      </c>
      <c r="D1" s="96" t="s">
        <v>254</v>
      </c>
      <c r="E1" s="307" t="s">
        <v>255</v>
      </c>
      <c r="F1" s="307" t="s">
        <v>256</v>
      </c>
      <c r="G1" s="307" t="s">
        <v>328</v>
      </c>
      <c r="H1" s="96" t="s">
        <v>161</v>
      </c>
      <c r="I1" s="307" t="s">
        <v>257</v>
      </c>
      <c r="J1" s="307" t="s">
        <v>258</v>
      </c>
      <c r="K1" s="307" t="s">
        <v>259</v>
      </c>
      <c r="L1" s="307" t="s">
        <v>260</v>
      </c>
      <c r="M1" s="307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204" t="s">
        <v>269</v>
      </c>
      <c r="C2" s="306">
        <v>0</v>
      </c>
      <c r="D2" s="205">
        <v>0</v>
      </c>
      <c r="E2" s="306">
        <v>1</v>
      </c>
      <c r="F2" s="306">
        <v>0</v>
      </c>
      <c r="G2" s="306">
        <v>0</v>
      </c>
      <c r="H2" s="205">
        <v>0</v>
      </c>
      <c r="I2" s="306">
        <v>11.095000000000001</v>
      </c>
      <c r="J2" s="306">
        <v>0</v>
      </c>
      <c r="K2" s="306">
        <v>0</v>
      </c>
      <c r="L2" s="306">
        <v>0</v>
      </c>
      <c r="M2" s="306">
        <v>0.315</v>
      </c>
      <c r="N2" s="205">
        <v>0</v>
      </c>
      <c r="O2" s="204">
        <v>0</v>
      </c>
      <c r="P2" s="204">
        <v>0</v>
      </c>
      <c r="Q2" s="204">
        <v>0</v>
      </c>
      <c r="R2" s="308">
        <v>0</v>
      </c>
      <c r="S2" s="204">
        <v>0</v>
      </c>
      <c r="T2" s="204"/>
      <c r="U2" s="204">
        <v>2</v>
      </c>
    </row>
    <row r="3" spans="1:21" ht="53.25" customHeight="1" x14ac:dyDescent="0.3">
      <c r="A3" s="191" t="s">
        <v>270</v>
      </c>
      <c r="B3" s="204" t="s">
        <v>271</v>
      </c>
      <c r="C3" s="306">
        <v>15</v>
      </c>
      <c r="D3" s="205">
        <v>0</v>
      </c>
      <c r="E3" s="306">
        <v>6</v>
      </c>
      <c r="F3" s="306">
        <v>4</v>
      </c>
      <c r="G3" s="306">
        <v>2</v>
      </c>
      <c r="H3" s="205">
        <v>0</v>
      </c>
      <c r="I3" s="306">
        <v>20</v>
      </c>
      <c r="J3" s="306">
        <v>0</v>
      </c>
      <c r="K3" s="306">
        <v>0</v>
      </c>
      <c r="L3" s="306">
        <v>0</v>
      </c>
      <c r="M3" s="309">
        <v>38.378999999999998</v>
      </c>
      <c r="N3" s="205">
        <v>0</v>
      </c>
      <c r="O3" s="204">
        <v>0</v>
      </c>
      <c r="P3" s="204">
        <v>0</v>
      </c>
      <c r="Q3" s="204">
        <v>0</v>
      </c>
      <c r="R3" s="308">
        <v>0</v>
      </c>
      <c r="S3" s="204">
        <v>0</v>
      </c>
      <c r="T3" s="204"/>
      <c r="U3" s="204">
        <v>3</v>
      </c>
    </row>
    <row r="4" spans="1:21" ht="53.25" customHeight="1" x14ac:dyDescent="0.3">
      <c r="A4" s="191" t="s">
        <v>272</v>
      </c>
      <c r="B4" s="204" t="s">
        <v>273</v>
      </c>
      <c r="C4" s="306">
        <v>7</v>
      </c>
      <c r="D4" s="205">
        <v>0</v>
      </c>
      <c r="E4" s="306">
        <v>0</v>
      </c>
      <c r="F4" s="306">
        <v>0</v>
      </c>
      <c r="G4" s="306">
        <v>4</v>
      </c>
      <c r="H4" s="205">
        <v>0</v>
      </c>
      <c r="I4" s="306">
        <v>25.7</v>
      </c>
      <c r="J4" s="306">
        <v>0</v>
      </c>
      <c r="K4" s="306">
        <v>0</v>
      </c>
      <c r="L4" s="306">
        <v>0</v>
      </c>
      <c r="M4" s="308">
        <v>0.8</v>
      </c>
      <c r="N4" s="205">
        <v>0</v>
      </c>
      <c r="O4" s="204">
        <v>0</v>
      </c>
      <c r="P4" s="204">
        <v>0</v>
      </c>
      <c r="Q4" s="204">
        <v>0</v>
      </c>
      <c r="R4" s="308">
        <v>0</v>
      </c>
      <c r="S4" s="204">
        <v>0</v>
      </c>
      <c r="T4" s="204"/>
      <c r="U4" s="204">
        <v>4</v>
      </c>
    </row>
    <row r="5" spans="1:21" ht="53.25" customHeight="1" x14ac:dyDescent="0.3">
      <c r="A5" s="191" t="s">
        <v>274</v>
      </c>
      <c r="B5" s="204" t="s">
        <v>275</v>
      </c>
      <c r="C5" s="306">
        <v>14</v>
      </c>
      <c r="D5" s="205">
        <v>0</v>
      </c>
      <c r="E5" s="306">
        <v>4</v>
      </c>
      <c r="F5" s="306">
        <v>1</v>
      </c>
      <c r="G5" s="306">
        <v>2</v>
      </c>
      <c r="H5" s="205">
        <v>0</v>
      </c>
      <c r="I5" s="306">
        <v>10.757</v>
      </c>
      <c r="J5" s="306">
        <v>0</v>
      </c>
      <c r="K5" s="306">
        <v>0</v>
      </c>
      <c r="L5" s="306">
        <v>0</v>
      </c>
      <c r="M5" s="309">
        <v>22.84</v>
      </c>
      <c r="N5" s="205">
        <v>0</v>
      </c>
      <c r="O5" s="204">
        <v>0</v>
      </c>
      <c r="P5" s="204">
        <v>0</v>
      </c>
      <c r="Q5" s="204">
        <v>0</v>
      </c>
      <c r="R5" s="308">
        <v>0</v>
      </c>
      <c r="S5" s="204">
        <v>0</v>
      </c>
      <c r="T5" s="204"/>
      <c r="U5" s="204">
        <v>5</v>
      </c>
    </row>
    <row r="6" spans="1:21" ht="53.25" customHeight="1" x14ac:dyDescent="0.3">
      <c r="A6" s="191" t="s">
        <v>276</v>
      </c>
      <c r="B6" s="204" t="s">
        <v>277</v>
      </c>
      <c r="C6" s="306">
        <v>25</v>
      </c>
      <c r="D6" s="205">
        <v>0</v>
      </c>
      <c r="E6" s="306">
        <v>6</v>
      </c>
      <c r="F6" s="306">
        <v>5</v>
      </c>
      <c r="G6" s="306">
        <v>3</v>
      </c>
      <c r="H6" s="205">
        <v>0</v>
      </c>
      <c r="I6" s="306">
        <v>48.968000000000004</v>
      </c>
      <c r="J6" s="306">
        <v>0</v>
      </c>
      <c r="K6" s="306">
        <v>0</v>
      </c>
      <c r="L6" s="306">
        <v>0</v>
      </c>
      <c r="M6" s="309">
        <v>70.319999999999993</v>
      </c>
      <c r="N6" s="205">
        <v>0</v>
      </c>
      <c r="O6" s="204">
        <v>0</v>
      </c>
      <c r="P6" s="204">
        <v>20</v>
      </c>
      <c r="Q6" s="204">
        <v>0</v>
      </c>
      <c r="R6" s="308">
        <v>0</v>
      </c>
      <c r="S6" s="204">
        <v>0</v>
      </c>
      <c r="T6" s="204"/>
      <c r="U6" s="204">
        <v>6</v>
      </c>
    </row>
    <row r="7" spans="1:21" ht="53.25" customHeight="1" x14ac:dyDescent="0.3">
      <c r="A7" s="191" t="s">
        <v>278</v>
      </c>
      <c r="B7" s="204" t="s">
        <v>279</v>
      </c>
      <c r="C7" s="306">
        <v>6</v>
      </c>
      <c r="D7" s="205">
        <v>0</v>
      </c>
      <c r="E7" s="306">
        <v>2</v>
      </c>
      <c r="F7" s="306">
        <v>3</v>
      </c>
      <c r="G7" s="306">
        <v>1</v>
      </c>
      <c r="H7" s="205">
        <v>0</v>
      </c>
      <c r="I7" s="306">
        <v>9.92</v>
      </c>
      <c r="J7" s="306">
        <v>0</v>
      </c>
      <c r="K7" s="306">
        <v>0</v>
      </c>
      <c r="L7" s="306">
        <v>0</v>
      </c>
      <c r="M7" s="308">
        <v>21</v>
      </c>
      <c r="N7" s="205">
        <v>5</v>
      </c>
      <c r="O7" s="204">
        <v>0</v>
      </c>
      <c r="P7" s="204">
        <v>0</v>
      </c>
      <c r="Q7" s="204">
        <v>0</v>
      </c>
      <c r="R7" s="308">
        <v>0</v>
      </c>
      <c r="S7" s="204">
        <v>0</v>
      </c>
      <c r="T7" s="204"/>
      <c r="U7" s="204">
        <v>7</v>
      </c>
    </row>
    <row r="8" spans="1:21" ht="53.25" customHeight="1" x14ac:dyDescent="0.3">
      <c r="A8" s="191" t="s">
        <v>280</v>
      </c>
      <c r="B8" s="204" t="s">
        <v>281</v>
      </c>
      <c r="C8" s="306">
        <v>4</v>
      </c>
      <c r="D8" s="205">
        <v>0</v>
      </c>
      <c r="E8" s="306">
        <v>2</v>
      </c>
      <c r="F8" s="306">
        <v>1</v>
      </c>
      <c r="G8" s="306">
        <v>0</v>
      </c>
      <c r="H8" s="205">
        <v>0</v>
      </c>
      <c r="I8" s="306">
        <v>1.925</v>
      </c>
      <c r="J8" s="306">
        <v>0</v>
      </c>
      <c r="K8" s="306">
        <v>0</v>
      </c>
      <c r="L8" s="306">
        <v>0</v>
      </c>
      <c r="M8" s="308">
        <v>4.51</v>
      </c>
      <c r="N8" s="205">
        <v>0</v>
      </c>
      <c r="O8" s="204">
        <v>0</v>
      </c>
      <c r="P8" s="204">
        <v>0</v>
      </c>
      <c r="Q8" s="204">
        <v>0</v>
      </c>
      <c r="R8" s="308">
        <v>0</v>
      </c>
      <c r="S8" s="204">
        <v>0</v>
      </c>
      <c r="T8" s="204"/>
      <c r="U8" s="204">
        <v>8</v>
      </c>
    </row>
    <row r="9" spans="1:21" ht="53.25" customHeight="1" x14ac:dyDescent="0.3">
      <c r="A9" s="191" t="s">
        <v>282</v>
      </c>
      <c r="B9" s="204" t="s">
        <v>283</v>
      </c>
      <c r="C9" s="306">
        <v>15</v>
      </c>
      <c r="D9" s="205">
        <v>0</v>
      </c>
      <c r="E9" s="306">
        <v>1</v>
      </c>
      <c r="F9" s="306">
        <v>1</v>
      </c>
      <c r="G9" s="306">
        <v>2</v>
      </c>
      <c r="H9" s="205">
        <v>0</v>
      </c>
      <c r="I9" s="306">
        <v>11</v>
      </c>
      <c r="J9" s="306">
        <v>0</v>
      </c>
      <c r="K9" s="306">
        <v>0</v>
      </c>
      <c r="L9" s="306">
        <v>0</v>
      </c>
      <c r="M9" s="309">
        <v>19.843</v>
      </c>
      <c r="N9" s="205">
        <v>0</v>
      </c>
      <c r="O9" s="204">
        <v>0</v>
      </c>
      <c r="P9" s="204">
        <v>0</v>
      </c>
      <c r="Q9" s="204">
        <v>0</v>
      </c>
      <c r="R9" s="308">
        <v>0</v>
      </c>
      <c r="S9" s="204">
        <v>0</v>
      </c>
      <c r="T9" s="204"/>
      <c r="U9" s="204">
        <v>9</v>
      </c>
    </row>
    <row r="10" spans="1:21" ht="53.25" customHeight="1" x14ac:dyDescent="0.3">
      <c r="A10" s="191" t="s">
        <v>284</v>
      </c>
      <c r="B10" s="204" t="s">
        <v>285</v>
      </c>
      <c r="C10" s="306">
        <v>0</v>
      </c>
      <c r="D10" s="205">
        <v>0</v>
      </c>
      <c r="E10" s="306">
        <v>2</v>
      </c>
      <c r="F10" s="306">
        <v>4</v>
      </c>
      <c r="G10" s="306">
        <v>2</v>
      </c>
      <c r="H10" s="205">
        <v>0</v>
      </c>
      <c r="I10" s="306">
        <v>22.7</v>
      </c>
      <c r="J10" s="306">
        <v>0</v>
      </c>
      <c r="K10" s="306">
        <v>0</v>
      </c>
      <c r="L10" s="306">
        <v>0</v>
      </c>
      <c r="M10" s="308">
        <v>0.54</v>
      </c>
      <c r="N10" s="205">
        <v>0</v>
      </c>
      <c r="O10" s="204">
        <v>0</v>
      </c>
      <c r="P10" s="204">
        <v>0</v>
      </c>
      <c r="Q10" s="204">
        <v>0</v>
      </c>
      <c r="R10" s="308">
        <v>0</v>
      </c>
      <c r="S10" s="204">
        <v>0</v>
      </c>
      <c r="T10" s="204"/>
      <c r="U10" s="204">
        <v>10</v>
      </c>
    </row>
    <row r="11" spans="1:21" ht="53.25" customHeight="1" x14ac:dyDescent="0.3">
      <c r="A11" s="191" t="s">
        <v>286</v>
      </c>
      <c r="B11" s="204" t="s">
        <v>287</v>
      </c>
      <c r="C11" s="306">
        <v>15</v>
      </c>
      <c r="D11" s="205">
        <v>0</v>
      </c>
      <c r="E11" s="306">
        <v>6</v>
      </c>
      <c r="F11" s="306">
        <v>9</v>
      </c>
      <c r="G11" s="306">
        <v>5</v>
      </c>
      <c r="H11" s="205">
        <v>0</v>
      </c>
      <c r="I11" s="306">
        <v>30.058</v>
      </c>
      <c r="J11" s="306">
        <v>0</v>
      </c>
      <c r="K11" s="306">
        <v>0</v>
      </c>
      <c r="L11" s="306">
        <v>0</v>
      </c>
      <c r="M11" s="308">
        <v>23.815000000000001</v>
      </c>
      <c r="N11" s="205">
        <v>1</v>
      </c>
      <c r="O11" s="204">
        <v>0</v>
      </c>
      <c r="P11" s="204">
        <v>0</v>
      </c>
      <c r="Q11" s="204">
        <v>0</v>
      </c>
      <c r="R11" s="308">
        <v>0</v>
      </c>
      <c r="S11" s="204">
        <v>0</v>
      </c>
      <c r="T11" s="204"/>
      <c r="U11" s="204">
        <v>11</v>
      </c>
    </row>
    <row r="12" spans="1:21" ht="53.25" customHeight="1" x14ac:dyDescent="0.3">
      <c r="A12" s="191" t="s">
        <v>288</v>
      </c>
      <c r="B12" s="204" t="s">
        <v>289</v>
      </c>
      <c r="C12" s="306">
        <v>2</v>
      </c>
      <c r="D12" s="205">
        <v>0</v>
      </c>
      <c r="E12" s="306">
        <v>4</v>
      </c>
      <c r="F12" s="306">
        <v>2</v>
      </c>
      <c r="G12" s="306">
        <v>0</v>
      </c>
      <c r="H12" s="205">
        <v>0</v>
      </c>
      <c r="I12" s="306">
        <v>13.37</v>
      </c>
      <c r="J12" s="306">
        <v>0</v>
      </c>
      <c r="K12" s="306">
        <v>0</v>
      </c>
      <c r="L12" s="306">
        <v>0</v>
      </c>
      <c r="M12" s="308">
        <v>3.0710000000000002</v>
      </c>
      <c r="N12" s="205">
        <v>1</v>
      </c>
      <c r="O12" s="204">
        <v>0</v>
      </c>
      <c r="P12" s="204">
        <v>0</v>
      </c>
      <c r="Q12" s="204">
        <v>0</v>
      </c>
      <c r="R12" s="308">
        <v>0</v>
      </c>
      <c r="S12" s="204">
        <v>0</v>
      </c>
      <c r="T12" s="204"/>
      <c r="U12" s="204">
        <v>12</v>
      </c>
    </row>
    <row r="13" spans="1:21" ht="53.25" customHeight="1" x14ac:dyDescent="0.3">
      <c r="A13" s="191" t="s">
        <v>290</v>
      </c>
      <c r="B13" s="204" t="s">
        <v>291</v>
      </c>
      <c r="C13" s="306">
        <v>15</v>
      </c>
      <c r="D13" s="205">
        <v>0</v>
      </c>
      <c r="E13" s="306">
        <v>4</v>
      </c>
      <c r="F13" s="306">
        <v>6</v>
      </c>
      <c r="G13" s="306">
        <v>4</v>
      </c>
      <c r="H13" s="205">
        <v>0</v>
      </c>
      <c r="I13" s="306">
        <v>87.983000000000004</v>
      </c>
      <c r="J13" s="306">
        <v>0</v>
      </c>
      <c r="K13" s="306">
        <v>0</v>
      </c>
      <c r="L13" s="306">
        <v>0</v>
      </c>
      <c r="M13" s="308">
        <v>38.344999999999999</v>
      </c>
      <c r="N13" s="205">
        <v>0</v>
      </c>
      <c r="O13" s="204">
        <v>0</v>
      </c>
      <c r="P13" s="204">
        <v>0</v>
      </c>
      <c r="Q13" s="204">
        <v>0</v>
      </c>
      <c r="R13" s="308">
        <v>0</v>
      </c>
      <c r="S13" s="204">
        <v>0</v>
      </c>
      <c r="T13" s="204"/>
      <c r="U13" s="204">
        <v>13</v>
      </c>
    </row>
    <row r="14" spans="1:21" ht="53.25" customHeight="1" x14ac:dyDescent="0.3">
      <c r="A14" s="191" t="s">
        <v>292</v>
      </c>
      <c r="B14" s="204" t="s">
        <v>293</v>
      </c>
      <c r="C14" s="306">
        <v>0</v>
      </c>
      <c r="D14" s="205">
        <v>0</v>
      </c>
      <c r="E14" s="306">
        <v>0</v>
      </c>
      <c r="F14" s="306">
        <v>0</v>
      </c>
      <c r="G14" s="306">
        <v>0</v>
      </c>
      <c r="H14" s="205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205">
        <v>0</v>
      </c>
      <c r="O14" s="204">
        <v>0</v>
      </c>
      <c r="P14" s="204">
        <v>0</v>
      </c>
      <c r="Q14" s="204">
        <v>0</v>
      </c>
      <c r="R14" s="308">
        <v>0</v>
      </c>
      <c r="S14" s="204">
        <v>0</v>
      </c>
      <c r="T14" s="204"/>
      <c r="U14" s="204">
        <v>14</v>
      </c>
    </row>
    <row r="15" spans="1:21" ht="53.25" customHeight="1" x14ac:dyDescent="0.3">
      <c r="A15" s="191" t="s">
        <v>294</v>
      </c>
      <c r="B15" s="204" t="s">
        <v>295</v>
      </c>
      <c r="C15" s="306">
        <v>9</v>
      </c>
      <c r="D15" s="205">
        <v>0</v>
      </c>
      <c r="E15" s="306">
        <v>2</v>
      </c>
      <c r="F15" s="306">
        <v>7</v>
      </c>
      <c r="G15" s="306">
        <v>4</v>
      </c>
      <c r="H15" s="205">
        <v>0</v>
      </c>
      <c r="I15" s="306">
        <v>50.508000000000003</v>
      </c>
      <c r="J15" s="306">
        <v>0</v>
      </c>
      <c r="K15" s="306">
        <v>0</v>
      </c>
      <c r="L15" s="306">
        <v>0</v>
      </c>
      <c r="M15" s="308">
        <v>16.54</v>
      </c>
      <c r="N15" s="205">
        <v>0</v>
      </c>
      <c r="O15" s="204">
        <v>0</v>
      </c>
      <c r="P15" s="204">
        <v>0</v>
      </c>
      <c r="Q15" s="204">
        <v>0</v>
      </c>
      <c r="R15" s="308">
        <v>0</v>
      </c>
      <c r="S15" s="204">
        <v>0</v>
      </c>
      <c r="T15" s="204"/>
      <c r="U15" s="204">
        <v>15</v>
      </c>
    </row>
    <row r="16" spans="1:21" ht="53.25" customHeight="1" x14ac:dyDescent="0.3">
      <c r="A16" s="191" t="s">
        <v>296</v>
      </c>
      <c r="B16" s="204" t="s">
        <v>297</v>
      </c>
      <c r="C16" s="306">
        <v>0</v>
      </c>
      <c r="D16" s="205">
        <v>0</v>
      </c>
      <c r="E16" s="306">
        <v>0</v>
      </c>
      <c r="F16" s="306">
        <v>0</v>
      </c>
      <c r="G16" s="306">
        <v>0</v>
      </c>
      <c r="H16" s="205">
        <v>0</v>
      </c>
      <c r="I16" s="306">
        <v>0</v>
      </c>
      <c r="J16" s="306">
        <v>1.22</v>
      </c>
      <c r="K16" s="306">
        <v>0</v>
      </c>
      <c r="L16" s="306">
        <v>0</v>
      </c>
      <c r="M16" s="306">
        <v>0</v>
      </c>
      <c r="N16" s="205">
        <v>0</v>
      </c>
      <c r="O16" s="204">
        <v>0</v>
      </c>
      <c r="P16" s="204">
        <v>0</v>
      </c>
      <c r="Q16" s="204">
        <v>0</v>
      </c>
      <c r="R16" s="308">
        <v>2</v>
      </c>
      <c r="S16" s="204">
        <v>0</v>
      </c>
      <c r="T16" s="204"/>
      <c r="U16" s="204">
        <v>16</v>
      </c>
    </row>
    <row r="17" spans="1:21" ht="53.25" customHeight="1" x14ac:dyDescent="0.3">
      <c r="A17" s="191" t="s">
        <v>298</v>
      </c>
      <c r="B17" s="204" t="s">
        <v>299</v>
      </c>
      <c r="C17" s="306">
        <v>0</v>
      </c>
      <c r="D17" s="205">
        <v>0</v>
      </c>
      <c r="E17" s="306">
        <v>0</v>
      </c>
      <c r="F17" s="306">
        <v>0</v>
      </c>
      <c r="G17" s="306">
        <v>0</v>
      </c>
      <c r="H17" s="205">
        <v>0</v>
      </c>
      <c r="I17" s="306">
        <v>0</v>
      </c>
      <c r="J17" s="306">
        <v>2.1509999999999998</v>
      </c>
      <c r="K17" s="306">
        <v>0</v>
      </c>
      <c r="L17" s="306">
        <v>0</v>
      </c>
      <c r="M17" s="306">
        <v>0</v>
      </c>
      <c r="N17" s="205">
        <v>0</v>
      </c>
      <c r="O17" s="204">
        <v>0</v>
      </c>
      <c r="P17" s="204">
        <v>0</v>
      </c>
      <c r="Q17" s="204">
        <v>0</v>
      </c>
      <c r="R17" s="308">
        <v>3</v>
      </c>
      <c r="S17" s="204">
        <v>0</v>
      </c>
      <c r="T17" s="204"/>
      <c r="U17" s="204">
        <v>17</v>
      </c>
    </row>
    <row r="18" spans="1:21" ht="53.25" customHeight="1" x14ac:dyDescent="0.3">
      <c r="A18" s="191" t="s">
        <v>300</v>
      </c>
      <c r="B18" s="204" t="s">
        <v>301</v>
      </c>
      <c r="C18" s="306">
        <v>0</v>
      </c>
      <c r="D18" s="205">
        <v>0</v>
      </c>
      <c r="E18" s="306">
        <v>0</v>
      </c>
      <c r="F18" s="306">
        <v>0</v>
      </c>
      <c r="G18" s="306">
        <v>0</v>
      </c>
      <c r="H18" s="205">
        <v>0</v>
      </c>
      <c r="I18" s="306">
        <v>0</v>
      </c>
      <c r="J18" s="306">
        <v>8.18</v>
      </c>
      <c r="K18" s="306">
        <v>0</v>
      </c>
      <c r="L18" s="306">
        <v>0</v>
      </c>
      <c r="M18" s="306">
        <v>0</v>
      </c>
      <c r="N18" s="205">
        <v>0</v>
      </c>
      <c r="O18" s="204">
        <v>0</v>
      </c>
      <c r="P18" s="204">
        <v>0</v>
      </c>
      <c r="Q18" s="204">
        <v>0</v>
      </c>
      <c r="R18" s="308">
        <v>2</v>
      </c>
      <c r="S18" s="204">
        <v>0</v>
      </c>
      <c r="T18" s="204"/>
      <c r="U18" s="204">
        <v>18</v>
      </c>
    </row>
    <row r="19" spans="1:21" ht="53.25" customHeight="1" x14ac:dyDescent="0.3">
      <c r="A19" s="191" t="s">
        <v>302</v>
      </c>
      <c r="B19" s="204" t="s">
        <v>303</v>
      </c>
      <c r="C19" s="306">
        <v>0</v>
      </c>
      <c r="D19" s="205">
        <v>0</v>
      </c>
      <c r="E19" s="306">
        <v>0</v>
      </c>
      <c r="F19" s="306">
        <v>0</v>
      </c>
      <c r="G19" s="306">
        <v>0</v>
      </c>
      <c r="H19" s="205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205">
        <v>0</v>
      </c>
      <c r="O19" s="204">
        <v>0</v>
      </c>
      <c r="P19" s="204">
        <v>0</v>
      </c>
      <c r="Q19" s="204">
        <v>0</v>
      </c>
      <c r="R19" s="308">
        <v>6</v>
      </c>
      <c r="S19" s="204">
        <v>0</v>
      </c>
      <c r="T19" s="204"/>
      <c r="U19" s="204">
        <v>19</v>
      </c>
    </row>
    <row r="20" spans="1:21" ht="53.25" customHeight="1" x14ac:dyDescent="0.3">
      <c r="A20" s="191" t="s">
        <v>304</v>
      </c>
      <c r="B20" s="204" t="s">
        <v>305</v>
      </c>
      <c r="C20" s="306">
        <v>0</v>
      </c>
      <c r="D20" s="205">
        <v>0</v>
      </c>
      <c r="E20" s="306">
        <v>0</v>
      </c>
      <c r="F20" s="306">
        <v>0</v>
      </c>
      <c r="G20" s="306">
        <v>0</v>
      </c>
      <c r="H20" s="205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205">
        <v>0</v>
      </c>
      <c r="O20" s="204">
        <v>0</v>
      </c>
      <c r="P20" s="204">
        <v>0</v>
      </c>
      <c r="Q20" s="204">
        <v>0</v>
      </c>
      <c r="R20" s="308">
        <v>9</v>
      </c>
      <c r="S20" s="204">
        <v>0</v>
      </c>
      <c r="T20" s="204"/>
      <c r="U20" s="204">
        <v>20</v>
      </c>
    </row>
    <row r="21" spans="1:21" ht="53.25" customHeight="1" x14ac:dyDescent="0.3">
      <c r="A21" s="191" t="s">
        <v>306</v>
      </c>
      <c r="B21" s="204" t="s">
        <v>307</v>
      </c>
      <c r="C21" s="306">
        <v>0</v>
      </c>
      <c r="D21" s="205">
        <v>0</v>
      </c>
      <c r="E21" s="306">
        <v>0</v>
      </c>
      <c r="F21" s="306">
        <v>0</v>
      </c>
      <c r="G21" s="306">
        <v>0</v>
      </c>
      <c r="H21" s="205">
        <v>0</v>
      </c>
      <c r="I21" s="306">
        <v>0</v>
      </c>
      <c r="J21" s="306">
        <v>0</v>
      </c>
      <c r="K21" s="306">
        <v>0</v>
      </c>
      <c r="L21" s="306">
        <v>0</v>
      </c>
      <c r="M21" s="306">
        <v>0</v>
      </c>
      <c r="N21" s="205">
        <v>0</v>
      </c>
      <c r="O21" s="204">
        <v>0</v>
      </c>
      <c r="P21" s="204">
        <v>0</v>
      </c>
      <c r="Q21" s="204">
        <v>0</v>
      </c>
      <c r="R21" s="308">
        <v>0</v>
      </c>
      <c r="S21" s="204">
        <v>0</v>
      </c>
      <c r="T21" s="204"/>
      <c r="U21" s="204">
        <v>21</v>
      </c>
    </row>
    <row r="22" spans="1:21" s="190" customFormat="1" ht="53.25" customHeight="1" x14ac:dyDescent="0.3">
      <c r="A22" s="192" t="s">
        <v>308</v>
      </c>
      <c r="B22" s="205" t="s">
        <v>309</v>
      </c>
      <c r="C22" s="306">
        <v>0</v>
      </c>
      <c r="D22" s="205">
        <v>0</v>
      </c>
      <c r="E22" s="306">
        <v>0</v>
      </c>
      <c r="F22" s="306">
        <v>0</v>
      </c>
      <c r="G22" s="306">
        <v>2</v>
      </c>
      <c r="H22" s="205">
        <v>0</v>
      </c>
      <c r="I22" s="306">
        <v>0</v>
      </c>
      <c r="J22" s="306">
        <v>3.3119999999999998</v>
      </c>
      <c r="K22" s="306">
        <v>0</v>
      </c>
      <c r="L22" s="306">
        <v>26.952000000000002</v>
      </c>
      <c r="M22" s="306">
        <v>0</v>
      </c>
      <c r="N22" s="205">
        <v>0</v>
      </c>
      <c r="O22" s="205">
        <v>0</v>
      </c>
      <c r="P22" s="205">
        <v>0</v>
      </c>
      <c r="Q22" s="205">
        <v>0</v>
      </c>
      <c r="R22" s="308">
        <v>4</v>
      </c>
      <c r="S22" s="205">
        <v>0</v>
      </c>
      <c r="T22" s="205"/>
      <c r="U22" s="205">
        <v>22</v>
      </c>
    </row>
    <row r="23" spans="1:21" s="190" customFormat="1" ht="53.25" customHeight="1" x14ac:dyDescent="0.3">
      <c r="A23" s="192" t="s">
        <v>310</v>
      </c>
      <c r="B23" s="205" t="s">
        <v>311</v>
      </c>
      <c r="C23" s="306">
        <v>0</v>
      </c>
      <c r="D23" s="205">
        <v>2</v>
      </c>
      <c r="E23" s="306">
        <v>0</v>
      </c>
      <c r="F23" s="306">
        <v>0</v>
      </c>
      <c r="G23" s="306">
        <v>0</v>
      </c>
      <c r="H23" s="205">
        <v>0</v>
      </c>
      <c r="I23" s="306">
        <v>0</v>
      </c>
      <c r="J23" s="306">
        <v>19.695</v>
      </c>
      <c r="K23" s="306">
        <v>0</v>
      </c>
      <c r="L23" s="306">
        <v>22.4</v>
      </c>
      <c r="M23" s="306">
        <v>0</v>
      </c>
      <c r="N23" s="205">
        <v>0</v>
      </c>
      <c r="O23" s="205">
        <v>0</v>
      </c>
      <c r="P23" s="205">
        <v>0</v>
      </c>
      <c r="Q23" s="205">
        <v>0</v>
      </c>
      <c r="R23" s="308">
        <v>0</v>
      </c>
      <c r="S23" s="205">
        <v>0</v>
      </c>
      <c r="T23" s="205"/>
      <c r="U23" s="205">
        <v>23</v>
      </c>
    </row>
    <row r="24" spans="1:21" s="190" customFormat="1" ht="53.25" customHeight="1" x14ac:dyDescent="0.3">
      <c r="A24" s="192" t="s">
        <v>312</v>
      </c>
      <c r="B24" s="205" t="s">
        <v>313</v>
      </c>
      <c r="C24" s="306">
        <v>0</v>
      </c>
      <c r="D24" s="205">
        <v>1</v>
      </c>
      <c r="E24" s="306">
        <v>0</v>
      </c>
      <c r="F24" s="306">
        <v>0</v>
      </c>
      <c r="G24" s="306">
        <v>0</v>
      </c>
      <c r="H24" s="205">
        <v>0</v>
      </c>
      <c r="I24" s="306">
        <v>0</v>
      </c>
      <c r="J24" s="306">
        <v>13.27</v>
      </c>
      <c r="K24" s="306">
        <v>35.520000000000003</v>
      </c>
      <c r="L24" s="306">
        <v>0</v>
      </c>
      <c r="M24" s="306">
        <v>0</v>
      </c>
      <c r="N24" s="205">
        <v>0</v>
      </c>
      <c r="O24" s="205">
        <v>0</v>
      </c>
      <c r="P24" s="205">
        <v>0</v>
      </c>
      <c r="Q24" s="205">
        <v>0</v>
      </c>
      <c r="R24" s="308">
        <v>10</v>
      </c>
      <c r="S24" s="205">
        <v>0</v>
      </c>
      <c r="T24" s="205"/>
      <c r="U24" s="205">
        <v>24</v>
      </c>
    </row>
    <row r="25" spans="1:21" ht="53.25" customHeight="1" x14ac:dyDescent="0.3">
      <c r="A25" s="191" t="s">
        <v>314</v>
      </c>
      <c r="B25" s="204" t="s">
        <v>315</v>
      </c>
      <c r="C25" s="306">
        <v>0</v>
      </c>
      <c r="D25" s="205">
        <v>0</v>
      </c>
      <c r="E25" s="306">
        <v>0</v>
      </c>
      <c r="F25" s="306">
        <v>0</v>
      </c>
      <c r="G25" s="306">
        <v>0</v>
      </c>
      <c r="H25" s="205">
        <v>0</v>
      </c>
      <c r="I25" s="306">
        <v>0</v>
      </c>
      <c r="J25" s="306">
        <v>30.98</v>
      </c>
      <c r="K25" s="306">
        <v>20.9</v>
      </c>
      <c r="L25" s="306">
        <v>0</v>
      </c>
      <c r="M25" s="306">
        <v>0</v>
      </c>
      <c r="N25" s="205">
        <v>0</v>
      </c>
      <c r="O25" s="204">
        <v>0</v>
      </c>
      <c r="P25" s="204">
        <v>0</v>
      </c>
      <c r="Q25" s="204">
        <v>0</v>
      </c>
      <c r="R25" s="308">
        <v>16</v>
      </c>
      <c r="S25" s="204">
        <v>0</v>
      </c>
      <c r="T25" s="204"/>
      <c r="U25" s="204">
        <v>25</v>
      </c>
    </row>
    <row r="26" spans="1:21" ht="53.25" customHeight="1" x14ac:dyDescent="0.3">
      <c r="A26" s="191" t="s">
        <v>316</v>
      </c>
      <c r="B26" s="204" t="s">
        <v>317</v>
      </c>
      <c r="C26" s="306">
        <v>0</v>
      </c>
      <c r="D26" s="205">
        <v>0</v>
      </c>
      <c r="E26" s="306">
        <v>0</v>
      </c>
      <c r="F26" s="306">
        <v>0</v>
      </c>
      <c r="G26" s="306">
        <v>0</v>
      </c>
      <c r="H26" s="205">
        <v>0</v>
      </c>
      <c r="I26" s="306">
        <v>0</v>
      </c>
      <c r="J26" s="306">
        <v>6.133</v>
      </c>
      <c r="K26" s="306">
        <v>10.69</v>
      </c>
      <c r="L26" s="306">
        <v>3.56</v>
      </c>
      <c r="M26" s="306">
        <v>0</v>
      </c>
      <c r="N26" s="205">
        <v>0</v>
      </c>
      <c r="O26" s="204">
        <v>0</v>
      </c>
      <c r="P26" s="204">
        <v>0</v>
      </c>
      <c r="Q26" s="204">
        <v>0</v>
      </c>
      <c r="R26" s="308">
        <v>6</v>
      </c>
      <c r="S26" s="204">
        <v>0</v>
      </c>
      <c r="T26" s="204"/>
      <c r="U26" s="204">
        <v>26</v>
      </c>
    </row>
    <row r="27" spans="1:21" ht="53.25" customHeight="1" x14ac:dyDescent="0.3">
      <c r="A27" s="191" t="s">
        <v>318</v>
      </c>
      <c r="B27" s="204" t="s">
        <v>319</v>
      </c>
      <c r="C27" s="306">
        <v>0</v>
      </c>
      <c r="D27" s="205">
        <v>0</v>
      </c>
      <c r="E27" s="306">
        <v>0</v>
      </c>
      <c r="F27" s="306">
        <v>0</v>
      </c>
      <c r="G27" s="306">
        <v>0</v>
      </c>
      <c r="H27" s="205">
        <v>0</v>
      </c>
      <c r="I27" s="306">
        <v>0</v>
      </c>
      <c r="J27" s="306">
        <v>10.195</v>
      </c>
      <c r="K27" s="306">
        <v>0</v>
      </c>
      <c r="L27" s="306">
        <v>9.75</v>
      </c>
      <c r="M27" s="306">
        <v>0</v>
      </c>
      <c r="N27" s="205">
        <v>0</v>
      </c>
      <c r="O27" s="204">
        <v>0</v>
      </c>
      <c r="P27" s="204">
        <v>0</v>
      </c>
      <c r="Q27" s="204">
        <v>0</v>
      </c>
      <c r="R27" s="308">
        <v>16</v>
      </c>
      <c r="S27" s="204">
        <v>0</v>
      </c>
      <c r="T27" s="204"/>
      <c r="U27" s="204">
        <v>27</v>
      </c>
    </row>
    <row r="28" spans="1:21" ht="53.25" customHeight="1" x14ac:dyDescent="0.3">
      <c r="A28" s="191" t="s">
        <v>320</v>
      </c>
      <c r="B28" s="204" t="s">
        <v>321</v>
      </c>
      <c r="C28" s="306">
        <v>0</v>
      </c>
      <c r="D28" s="205">
        <v>0</v>
      </c>
      <c r="E28" s="306">
        <v>0</v>
      </c>
      <c r="F28" s="306">
        <v>0</v>
      </c>
      <c r="G28" s="306">
        <v>0</v>
      </c>
      <c r="H28" s="205">
        <v>0</v>
      </c>
      <c r="I28" s="306">
        <v>0</v>
      </c>
      <c r="J28" s="306">
        <v>13.837999999999999</v>
      </c>
      <c r="K28" s="306">
        <v>0</v>
      </c>
      <c r="L28" s="306">
        <v>0</v>
      </c>
      <c r="M28" s="306">
        <v>0</v>
      </c>
      <c r="N28" s="205">
        <v>0</v>
      </c>
      <c r="O28" s="204">
        <v>0</v>
      </c>
      <c r="P28" s="204">
        <v>0</v>
      </c>
      <c r="Q28" s="204">
        <v>0</v>
      </c>
      <c r="R28" s="308">
        <v>8</v>
      </c>
      <c r="S28" s="204">
        <v>0</v>
      </c>
      <c r="T28" s="204"/>
      <c r="U28" s="204">
        <v>28</v>
      </c>
    </row>
    <row r="29" spans="1:21" ht="53.25" customHeight="1" x14ac:dyDescent="0.3">
      <c r="A29" s="191" t="s">
        <v>322</v>
      </c>
      <c r="B29" s="204" t="s">
        <v>323</v>
      </c>
      <c r="C29" s="306">
        <v>0</v>
      </c>
      <c r="D29" s="205">
        <v>0</v>
      </c>
      <c r="E29" s="306">
        <v>0</v>
      </c>
      <c r="F29" s="306">
        <v>0</v>
      </c>
      <c r="G29" s="306">
        <v>0</v>
      </c>
      <c r="H29" s="205">
        <v>0</v>
      </c>
      <c r="I29" s="306">
        <v>0</v>
      </c>
      <c r="J29" s="306">
        <v>0</v>
      </c>
      <c r="K29" s="306">
        <v>0</v>
      </c>
      <c r="L29" s="306">
        <v>0</v>
      </c>
      <c r="M29" s="306">
        <v>0</v>
      </c>
      <c r="N29" s="205">
        <v>0</v>
      </c>
      <c r="O29" s="204">
        <v>0</v>
      </c>
      <c r="P29" s="204">
        <v>0</v>
      </c>
      <c r="Q29" s="204">
        <v>0</v>
      </c>
      <c r="R29" s="308">
        <v>2</v>
      </c>
      <c r="S29" s="204">
        <v>0</v>
      </c>
      <c r="T29" s="204"/>
      <c r="U29" s="204">
        <v>29</v>
      </c>
    </row>
    <row r="30" spans="1:21" ht="53.25" customHeight="1" x14ac:dyDescent="0.3">
      <c r="A30" s="191" t="s">
        <v>324</v>
      </c>
      <c r="B30" s="204" t="s">
        <v>325</v>
      </c>
      <c r="C30" s="306">
        <v>0</v>
      </c>
      <c r="D30" s="205">
        <v>0</v>
      </c>
      <c r="E30" s="306">
        <v>0</v>
      </c>
      <c r="F30" s="306">
        <v>0</v>
      </c>
      <c r="G30" s="306">
        <v>0</v>
      </c>
      <c r="H30" s="205">
        <v>0</v>
      </c>
      <c r="I30" s="306">
        <v>0</v>
      </c>
      <c r="J30" s="306">
        <v>0</v>
      </c>
      <c r="K30" s="306">
        <v>0</v>
      </c>
      <c r="L30" s="306">
        <v>0</v>
      </c>
      <c r="M30" s="306">
        <v>0</v>
      </c>
      <c r="N30" s="205">
        <v>0</v>
      </c>
      <c r="O30" s="204">
        <v>0</v>
      </c>
      <c r="P30" s="204">
        <v>0</v>
      </c>
      <c r="Q30" s="204">
        <v>0</v>
      </c>
      <c r="R30" s="308">
        <v>2</v>
      </c>
      <c r="S30" s="204">
        <v>0</v>
      </c>
      <c r="T30" s="204"/>
      <c r="U30" s="204">
        <v>30</v>
      </c>
    </row>
    <row r="31" spans="1:21" ht="53.25" customHeight="1" x14ac:dyDescent="0.3">
      <c r="A31" s="191" t="s">
        <v>326</v>
      </c>
      <c r="B31" s="204" t="s">
        <v>327</v>
      </c>
      <c r="C31" s="306">
        <v>0</v>
      </c>
      <c r="D31" s="205">
        <v>0</v>
      </c>
      <c r="E31" s="306">
        <v>0</v>
      </c>
      <c r="F31" s="306">
        <v>0</v>
      </c>
      <c r="G31" s="306">
        <v>0</v>
      </c>
      <c r="H31" s="205">
        <v>0</v>
      </c>
      <c r="I31" s="306">
        <v>0</v>
      </c>
      <c r="J31" s="306">
        <v>0</v>
      </c>
      <c r="K31" s="306">
        <v>0</v>
      </c>
      <c r="L31" s="306">
        <v>0</v>
      </c>
      <c r="M31" s="306">
        <v>0</v>
      </c>
      <c r="N31" s="205">
        <v>0</v>
      </c>
      <c r="O31" s="204">
        <v>0</v>
      </c>
      <c r="P31" s="204">
        <v>0</v>
      </c>
      <c r="Q31" s="204">
        <v>55</v>
      </c>
      <c r="R31" s="308">
        <v>0</v>
      </c>
      <c r="S31" s="204">
        <v>1</v>
      </c>
      <c r="T31" s="204"/>
      <c r="U31" s="204">
        <v>31</v>
      </c>
    </row>
    <row r="32" spans="1:21" ht="33" customHeight="1" x14ac:dyDescent="0.85">
      <c r="A32" s="192" t="s">
        <v>155</v>
      </c>
      <c r="B32" s="206"/>
      <c r="C32" s="306">
        <f t="shared" ref="C32:T32" si="0">SUM(C2:C31)</f>
        <v>127</v>
      </c>
      <c r="D32" s="205">
        <f t="shared" si="0"/>
        <v>3</v>
      </c>
      <c r="E32" s="306">
        <f t="shared" si="0"/>
        <v>40</v>
      </c>
      <c r="F32" s="306">
        <f t="shared" si="0"/>
        <v>43</v>
      </c>
      <c r="G32" s="306">
        <f t="shared" si="0"/>
        <v>31</v>
      </c>
      <c r="H32" s="205">
        <f t="shared" si="0"/>
        <v>0</v>
      </c>
      <c r="I32" s="306">
        <f t="shared" si="0"/>
        <v>343.98399999999998</v>
      </c>
      <c r="J32" s="306">
        <f t="shared" si="0"/>
        <v>108.97399999999999</v>
      </c>
      <c r="K32" s="306">
        <f t="shared" si="0"/>
        <v>67.11</v>
      </c>
      <c r="L32" s="306">
        <f t="shared" si="0"/>
        <v>62.662000000000006</v>
      </c>
      <c r="M32" s="306">
        <f t="shared" si="0"/>
        <v>260.31799999999998</v>
      </c>
      <c r="N32" s="205">
        <f t="shared" si="0"/>
        <v>7</v>
      </c>
      <c r="O32" s="205">
        <f t="shared" si="0"/>
        <v>0</v>
      </c>
      <c r="P32" s="205">
        <f t="shared" si="0"/>
        <v>20</v>
      </c>
      <c r="Q32" s="205">
        <f t="shared" si="0"/>
        <v>55</v>
      </c>
      <c r="R32" s="308">
        <f t="shared" si="0"/>
        <v>86</v>
      </c>
      <c r="S32" s="205">
        <f t="shared" si="0"/>
        <v>1</v>
      </c>
      <c r="T32" s="205">
        <f t="shared" si="0"/>
        <v>0</v>
      </c>
      <c r="U32" s="205"/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199" customWidth="1"/>
    <col min="2" max="2" width="51.5546875" style="199" customWidth="1"/>
    <col min="3" max="9" width="9.109375" style="199" customWidth="1"/>
    <col min="10" max="10" width="12.6640625" style="199" customWidth="1"/>
    <col min="15" max="15" width="43.6640625" style="321" customWidth="1"/>
  </cols>
  <sheetData>
    <row r="1" spans="1:10" x14ac:dyDescent="0.3">
      <c r="A1" s="326" t="s">
        <v>0</v>
      </c>
      <c r="B1" s="326" t="s">
        <v>1</v>
      </c>
      <c r="C1" s="326" t="s">
        <v>76</v>
      </c>
      <c r="D1" s="326" t="s">
        <v>77</v>
      </c>
      <c r="E1" s="326" t="s">
        <v>78</v>
      </c>
      <c r="F1" s="326" t="s">
        <v>79</v>
      </c>
      <c r="G1" s="326" t="s">
        <v>80</v>
      </c>
      <c r="H1" s="326" t="s">
        <v>81</v>
      </c>
      <c r="I1" s="326" t="s">
        <v>6</v>
      </c>
      <c r="J1" s="326" t="s">
        <v>82</v>
      </c>
    </row>
    <row r="2" spans="1:10" ht="30.75" customHeight="1" x14ac:dyDescent="0.3">
      <c r="A2" s="317">
        <v>3111302</v>
      </c>
      <c r="B2" s="217" t="s">
        <v>7</v>
      </c>
      <c r="C2" s="228"/>
      <c r="D2" s="228" t="s">
        <v>83</v>
      </c>
      <c r="E2" s="228"/>
      <c r="F2" s="228" t="s">
        <v>83</v>
      </c>
      <c r="G2" s="228"/>
      <c r="H2" s="228"/>
      <c r="I2" s="22">
        <v>12</v>
      </c>
      <c r="J2" s="22">
        <v>2</v>
      </c>
    </row>
    <row r="3" spans="1:10" ht="30.75" customHeight="1" x14ac:dyDescent="0.3">
      <c r="A3" s="317">
        <v>3111327</v>
      </c>
      <c r="B3" s="217" t="s">
        <v>8</v>
      </c>
      <c r="C3" s="228"/>
      <c r="D3" s="228" t="s">
        <v>83</v>
      </c>
      <c r="E3" s="228"/>
      <c r="F3" s="228" t="s">
        <v>83</v>
      </c>
      <c r="G3" s="228"/>
      <c r="H3" s="228"/>
      <c r="I3" s="22">
        <v>13</v>
      </c>
      <c r="J3" s="22">
        <v>3</v>
      </c>
    </row>
    <row r="4" spans="1:10" ht="30.75" customHeight="1" x14ac:dyDescent="0.3">
      <c r="A4" s="317">
        <v>3111338</v>
      </c>
      <c r="B4" s="217" t="s">
        <v>9</v>
      </c>
      <c r="C4" s="228"/>
      <c r="D4" s="228" t="s">
        <v>83</v>
      </c>
      <c r="E4" s="228"/>
      <c r="F4" s="228" t="s">
        <v>83</v>
      </c>
      <c r="G4" s="228"/>
      <c r="H4" s="228"/>
      <c r="I4" s="22">
        <v>14</v>
      </c>
      <c r="J4" s="22">
        <v>4</v>
      </c>
    </row>
    <row r="5" spans="1:10" ht="30.75" customHeight="1" x14ac:dyDescent="0.3">
      <c r="A5" s="317">
        <v>3241101</v>
      </c>
      <c r="B5" s="217" t="s">
        <v>10</v>
      </c>
      <c r="C5" s="228"/>
      <c r="D5" s="228" t="s">
        <v>83</v>
      </c>
      <c r="E5" s="228"/>
      <c r="F5" s="228" t="s">
        <v>83</v>
      </c>
      <c r="G5" s="228"/>
      <c r="H5" s="228"/>
      <c r="I5" s="22">
        <v>16</v>
      </c>
      <c r="J5" s="22">
        <v>5</v>
      </c>
    </row>
    <row r="6" spans="1:10" ht="30.75" customHeight="1" x14ac:dyDescent="0.3">
      <c r="A6" s="317">
        <v>3211129</v>
      </c>
      <c r="B6" s="217" t="s">
        <v>11</v>
      </c>
      <c r="C6" s="228"/>
      <c r="D6" s="228" t="s">
        <v>83</v>
      </c>
      <c r="E6" s="228"/>
      <c r="F6" s="228" t="s">
        <v>83</v>
      </c>
      <c r="G6" s="228"/>
      <c r="H6" s="228"/>
      <c r="I6" s="22">
        <v>17</v>
      </c>
      <c r="J6" s="22">
        <v>6</v>
      </c>
    </row>
    <row r="7" spans="1:10" ht="30.75" customHeight="1" x14ac:dyDescent="0.3">
      <c r="A7" s="317">
        <v>3821103</v>
      </c>
      <c r="B7" s="217" t="s">
        <v>12</v>
      </c>
      <c r="C7" s="228"/>
      <c r="D7" s="228" t="s">
        <v>83</v>
      </c>
      <c r="E7" s="228"/>
      <c r="F7" s="228" t="s">
        <v>83</v>
      </c>
      <c r="G7" s="228"/>
      <c r="H7" s="228"/>
      <c r="I7" s="22">
        <v>18</v>
      </c>
      <c r="J7" s="22">
        <v>7</v>
      </c>
    </row>
    <row r="8" spans="1:10" ht="30.75" customHeight="1" x14ac:dyDescent="0.3">
      <c r="A8" s="317">
        <v>3211119</v>
      </c>
      <c r="B8" s="217" t="s">
        <v>13</v>
      </c>
      <c r="C8" s="228"/>
      <c r="D8" s="228" t="s">
        <v>83</v>
      </c>
      <c r="E8" s="228"/>
      <c r="F8" s="228" t="s">
        <v>83</v>
      </c>
      <c r="G8" s="228"/>
      <c r="H8" s="228"/>
      <c r="I8" s="22">
        <v>19</v>
      </c>
      <c r="J8" s="22">
        <v>8</v>
      </c>
    </row>
    <row r="9" spans="1:10" ht="30.75" customHeight="1" x14ac:dyDescent="0.3">
      <c r="A9" s="317">
        <v>3211120</v>
      </c>
      <c r="B9" s="217" t="s">
        <v>14</v>
      </c>
      <c r="C9" s="228"/>
      <c r="D9" s="228" t="s">
        <v>83</v>
      </c>
      <c r="E9" s="228"/>
      <c r="F9" s="228" t="s">
        <v>83</v>
      </c>
      <c r="G9" s="228"/>
      <c r="H9" s="228"/>
      <c r="I9" s="22">
        <v>20</v>
      </c>
      <c r="J9" s="22">
        <v>9</v>
      </c>
    </row>
    <row r="10" spans="1:10" ht="30.75" customHeight="1" x14ac:dyDescent="0.3">
      <c r="A10" s="317">
        <v>3211117</v>
      </c>
      <c r="B10" s="217" t="s">
        <v>15</v>
      </c>
      <c r="C10" s="228"/>
      <c r="D10" s="228" t="s">
        <v>83</v>
      </c>
      <c r="E10" s="228"/>
      <c r="F10" s="228" t="s">
        <v>83</v>
      </c>
      <c r="G10" s="228"/>
      <c r="H10" s="228"/>
      <c r="I10" s="22">
        <v>21</v>
      </c>
      <c r="J10" s="22">
        <v>10</v>
      </c>
    </row>
    <row r="11" spans="1:10" ht="30.75" customHeight="1" x14ac:dyDescent="0.3">
      <c r="A11" s="317">
        <v>3221104</v>
      </c>
      <c r="B11" s="217" t="s">
        <v>16</v>
      </c>
      <c r="C11" s="228"/>
      <c r="D11" s="228" t="s">
        <v>83</v>
      </c>
      <c r="E11" s="228"/>
      <c r="F11" s="228" t="s">
        <v>83</v>
      </c>
      <c r="G11" s="228"/>
      <c r="H11" s="228"/>
      <c r="I11" s="22">
        <v>22</v>
      </c>
      <c r="J11" s="22">
        <v>11</v>
      </c>
    </row>
    <row r="12" spans="1:10" ht="30.75" customHeight="1" x14ac:dyDescent="0.3">
      <c r="A12" s="317">
        <v>3211115</v>
      </c>
      <c r="B12" s="217" t="s">
        <v>17</v>
      </c>
      <c r="C12" s="228"/>
      <c r="D12" s="228" t="s">
        <v>83</v>
      </c>
      <c r="E12" s="228"/>
      <c r="F12" s="228" t="s">
        <v>83</v>
      </c>
      <c r="G12" s="228"/>
      <c r="H12" s="228"/>
      <c r="I12" s="22">
        <v>23</v>
      </c>
      <c r="J12" s="22">
        <v>12</v>
      </c>
    </row>
    <row r="13" spans="1:10" ht="30.75" customHeight="1" x14ac:dyDescent="0.3">
      <c r="A13" s="317">
        <v>3211113</v>
      </c>
      <c r="B13" s="217" t="s">
        <v>18</v>
      </c>
      <c r="C13" s="228"/>
      <c r="D13" s="228" t="s">
        <v>83</v>
      </c>
      <c r="E13" s="228"/>
      <c r="F13" s="228" t="s">
        <v>83</v>
      </c>
      <c r="G13" s="228"/>
      <c r="H13" s="228"/>
      <c r="I13" s="22">
        <v>24</v>
      </c>
      <c r="J13" s="22">
        <v>13</v>
      </c>
    </row>
    <row r="14" spans="1:10" ht="30.75" customHeight="1" x14ac:dyDescent="0.3">
      <c r="A14" s="317">
        <v>3243102</v>
      </c>
      <c r="B14" s="217" t="s">
        <v>19</v>
      </c>
      <c r="C14" s="228"/>
      <c r="D14" s="228" t="s">
        <v>83</v>
      </c>
      <c r="E14" s="228"/>
      <c r="F14" s="228" t="s">
        <v>83</v>
      </c>
      <c r="G14" s="228"/>
      <c r="H14" s="228"/>
      <c r="I14" s="22">
        <v>25</v>
      </c>
      <c r="J14" s="22">
        <v>14</v>
      </c>
    </row>
    <row r="15" spans="1:10" ht="30.75" customHeight="1" x14ac:dyDescent="0.3">
      <c r="A15" s="317">
        <v>3243101</v>
      </c>
      <c r="B15" s="217" t="s">
        <v>20</v>
      </c>
      <c r="C15" s="228"/>
      <c r="D15" s="228" t="s">
        <v>83</v>
      </c>
      <c r="E15" s="228"/>
      <c r="F15" s="228" t="s">
        <v>83</v>
      </c>
      <c r="G15" s="228"/>
      <c r="H15" s="228"/>
      <c r="I15" s="22">
        <v>26</v>
      </c>
      <c r="J15" s="22">
        <v>15</v>
      </c>
    </row>
    <row r="16" spans="1:10" ht="30.75" customHeight="1" x14ac:dyDescent="0.3">
      <c r="A16" s="317">
        <v>3221108</v>
      </c>
      <c r="B16" s="217" t="s">
        <v>21</v>
      </c>
      <c r="C16" s="228"/>
      <c r="D16" s="228" t="s">
        <v>83</v>
      </c>
      <c r="E16" s="228"/>
      <c r="F16" s="228" t="s">
        <v>83</v>
      </c>
      <c r="G16" s="228"/>
      <c r="H16" s="228"/>
      <c r="I16" s="22">
        <v>27</v>
      </c>
      <c r="J16" s="22">
        <v>16</v>
      </c>
    </row>
    <row r="17" spans="1:10" ht="30.75" customHeight="1" x14ac:dyDescent="0.3">
      <c r="A17" s="317">
        <v>3255102</v>
      </c>
      <c r="B17" s="217" t="s">
        <v>22</v>
      </c>
      <c r="C17" s="228"/>
      <c r="D17" s="228" t="s">
        <v>83</v>
      </c>
      <c r="E17" s="228"/>
      <c r="F17" s="228" t="s">
        <v>83</v>
      </c>
      <c r="G17" s="228"/>
      <c r="H17" s="228"/>
      <c r="I17" s="22">
        <v>28</v>
      </c>
      <c r="J17" s="22">
        <v>17</v>
      </c>
    </row>
    <row r="18" spans="1:10" ht="30.75" customHeight="1" x14ac:dyDescent="0.3">
      <c r="A18" s="317">
        <v>3255104</v>
      </c>
      <c r="B18" s="217" t="s">
        <v>23</v>
      </c>
      <c r="C18" s="228"/>
      <c r="D18" s="228" t="s">
        <v>83</v>
      </c>
      <c r="E18" s="228"/>
      <c r="F18" s="228" t="s">
        <v>83</v>
      </c>
      <c r="G18" s="228"/>
      <c r="H18" s="228"/>
      <c r="I18" s="22">
        <v>29</v>
      </c>
      <c r="J18" s="22">
        <v>18</v>
      </c>
    </row>
    <row r="19" spans="1:10" ht="30.75" customHeight="1" x14ac:dyDescent="0.3">
      <c r="A19" s="317">
        <v>3211127</v>
      </c>
      <c r="B19" s="217" t="s">
        <v>24</v>
      </c>
      <c r="C19" s="228"/>
      <c r="D19" s="228" t="s">
        <v>83</v>
      </c>
      <c r="E19" s="228"/>
      <c r="F19" s="228" t="s">
        <v>83</v>
      </c>
      <c r="G19" s="228"/>
      <c r="H19" s="228"/>
      <c r="I19" s="22">
        <v>30</v>
      </c>
      <c r="J19" s="22">
        <v>19</v>
      </c>
    </row>
    <row r="20" spans="1:10" ht="30.75" customHeight="1" x14ac:dyDescent="0.3">
      <c r="A20" s="317">
        <v>3231201</v>
      </c>
      <c r="B20" s="217" t="s">
        <v>25</v>
      </c>
      <c r="C20" s="228"/>
      <c r="D20" s="223" t="s">
        <v>83</v>
      </c>
      <c r="E20" s="228"/>
      <c r="F20" s="223" t="s">
        <v>83</v>
      </c>
      <c r="G20" s="223"/>
      <c r="H20" s="223"/>
      <c r="I20" s="22">
        <v>32</v>
      </c>
      <c r="J20" s="22">
        <v>20</v>
      </c>
    </row>
    <row r="21" spans="1:10" ht="30.75" customHeight="1" x14ac:dyDescent="0.3">
      <c r="A21" s="317"/>
      <c r="B21" s="217" t="s">
        <v>26</v>
      </c>
      <c r="C21" s="228"/>
      <c r="D21" s="223" t="s">
        <v>83</v>
      </c>
      <c r="E21" s="228"/>
      <c r="F21" s="223" t="s">
        <v>83</v>
      </c>
      <c r="G21" s="223"/>
      <c r="H21" s="223"/>
      <c r="I21" s="22">
        <v>33</v>
      </c>
      <c r="J21" s="22">
        <v>21</v>
      </c>
    </row>
    <row r="22" spans="1:10" ht="45.75" customHeight="1" x14ac:dyDescent="0.3">
      <c r="A22" s="317"/>
      <c r="B22" s="217" t="s">
        <v>27</v>
      </c>
      <c r="C22" s="228"/>
      <c r="D22" s="223" t="s">
        <v>83</v>
      </c>
      <c r="E22" s="228"/>
      <c r="F22" s="223" t="s">
        <v>83</v>
      </c>
      <c r="G22" s="223"/>
      <c r="H22" s="223"/>
      <c r="I22" s="22">
        <v>34</v>
      </c>
      <c r="J22" s="22">
        <v>22</v>
      </c>
    </row>
    <row r="23" spans="1:10" ht="52.5" customHeight="1" x14ac:dyDescent="0.3">
      <c r="A23" s="317"/>
      <c r="B23" s="217" t="s">
        <v>28</v>
      </c>
      <c r="C23" s="228"/>
      <c r="D23" s="223" t="s">
        <v>83</v>
      </c>
      <c r="E23" s="228"/>
      <c r="F23" s="223" t="s">
        <v>83</v>
      </c>
      <c r="G23" s="223"/>
      <c r="H23" s="223"/>
      <c r="I23" s="22">
        <v>35</v>
      </c>
      <c r="J23" s="22">
        <v>23</v>
      </c>
    </row>
    <row r="24" spans="1:10" ht="30.75" customHeight="1" x14ac:dyDescent="0.3">
      <c r="A24" s="317">
        <v>3211109</v>
      </c>
      <c r="B24" s="217" t="s">
        <v>29</v>
      </c>
      <c r="C24" s="228"/>
      <c r="D24" s="223" t="s">
        <v>83</v>
      </c>
      <c r="E24" s="228"/>
      <c r="F24" s="223" t="s">
        <v>83</v>
      </c>
      <c r="G24" s="228"/>
      <c r="H24" s="228"/>
      <c r="I24" s="22">
        <v>36</v>
      </c>
      <c r="J24" s="22">
        <v>24</v>
      </c>
    </row>
    <row r="25" spans="1:10" ht="30.75" customHeight="1" x14ac:dyDescent="0.3">
      <c r="A25" s="317">
        <v>3256103</v>
      </c>
      <c r="B25" s="217" t="s">
        <v>30</v>
      </c>
      <c r="C25" s="228"/>
      <c r="D25" s="223" t="s">
        <v>83</v>
      </c>
      <c r="E25" s="228"/>
      <c r="F25" s="223" t="s">
        <v>83</v>
      </c>
      <c r="G25" s="228"/>
      <c r="H25" s="228"/>
      <c r="I25" s="22">
        <v>37</v>
      </c>
      <c r="J25" s="22">
        <v>25</v>
      </c>
    </row>
    <row r="26" spans="1:10" ht="30.75" customHeight="1" x14ac:dyDescent="0.3">
      <c r="A26" s="317">
        <v>3257101</v>
      </c>
      <c r="B26" s="217" t="s">
        <v>31</v>
      </c>
      <c r="C26" s="228" t="s">
        <v>84</v>
      </c>
      <c r="D26" s="228" t="s">
        <v>85</v>
      </c>
      <c r="E26" s="228" t="s">
        <v>84</v>
      </c>
      <c r="F26" s="228" t="s">
        <v>86</v>
      </c>
      <c r="G26" s="228"/>
      <c r="H26" s="228"/>
      <c r="I26" s="22">
        <v>38</v>
      </c>
      <c r="J26" s="22">
        <v>26</v>
      </c>
    </row>
    <row r="27" spans="1:10" ht="30.75" customHeight="1" x14ac:dyDescent="0.3">
      <c r="A27" s="328">
        <v>3111332</v>
      </c>
      <c r="B27" s="217" t="s">
        <v>32</v>
      </c>
      <c r="C27" s="228"/>
      <c r="D27" s="223" t="s">
        <v>83</v>
      </c>
      <c r="E27" s="228"/>
      <c r="F27" s="223" t="s">
        <v>83</v>
      </c>
      <c r="G27" s="228"/>
      <c r="H27" s="228"/>
      <c r="I27" s="22">
        <v>39</v>
      </c>
      <c r="J27" s="22">
        <v>27</v>
      </c>
    </row>
    <row r="28" spans="1:10" ht="30.75" customHeight="1" x14ac:dyDescent="0.3">
      <c r="A28" s="329"/>
      <c r="B28" s="217" t="s">
        <v>33</v>
      </c>
      <c r="C28" s="228"/>
      <c r="D28" s="223" t="s">
        <v>83</v>
      </c>
      <c r="E28" s="228"/>
      <c r="F28" s="223" t="s">
        <v>83</v>
      </c>
      <c r="G28" s="228"/>
      <c r="H28" s="228"/>
      <c r="I28" s="22">
        <v>40</v>
      </c>
      <c r="J28" s="22">
        <v>28</v>
      </c>
    </row>
    <row r="29" spans="1:10" ht="30.75" customHeight="1" x14ac:dyDescent="0.3">
      <c r="A29" s="330"/>
      <c r="B29" s="217" t="s">
        <v>34</v>
      </c>
      <c r="C29" s="228"/>
      <c r="D29" s="223" t="s">
        <v>83</v>
      </c>
      <c r="E29" s="228"/>
      <c r="F29" s="223" t="s">
        <v>83</v>
      </c>
      <c r="G29" s="228"/>
      <c r="H29" s="228"/>
      <c r="I29" s="22">
        <v>41</v>
      </c>
      <c r="J29" s="22">
        <v>29</v>
      </c>
    </row>
    <row r="30" spans="1:10" ht="30.75" customHeight="1" x14ac:dyDescent="0.3">
      <c r="A30" s="317">
        <v>3257104</v>
      </c>
      <c r="B30" s="217" t="s">
        <v>35</v>
      </c>
      <c r="C30" s="228"/>
      <c r="D30" s="223" t="s">
        <v>83</v>
      </c>
      <c r="E30" s="228"/>
      <c r="F30" s="223" t="s">
        <v>83</v>
      </c>
      <c r="G30" s="228"/>
      <c r="H30" s="228"/>
      <c r="I30" s="22">
        <v>42</v>
      </c>
      <c r="J30" s="22">
        <v>30</v>
      </c>
    </row>
    <row r="31" spans="1:10" ht="30.75" customHeight="1" x14ac:dyDescent="0.3">
      <c r="A31" s="317">
        <v>3255101</v>
      </c>
      <c r="B31" s="217" t="s">
        <v>36</v>
      </c>
      <c r="C31" s="228"/>
      <c r="D31" s="223" t="s">
        <v>83</v>
      </c>
      <c r="E31" s="228"/>
      <c r="F31" s="223" t="s">
        <v>83</v>
      </c>
      <c r="G31" s="228"/>
      <c r="H31" s="228"/>
      <c r="I31" s="22">
        <v>43</v>
      </c>
      <c r="J31" s="22">
        <v>31</v>
      </c>
    </row>
    <row r="32" spans="1:10" ht="30.75" customHeight="1" x14ac:dyDescent="0.3">
      <c r="A32" s="317">
        <v>3256101</v>
      </c>
      <c r="B32" s="217" t="s">
        <v>37</v>
      </c>
      <c r="C32" s="228"/>
      <c r="D32" s="223" t="s">
        <v>83</v>
      </c>
      <c r="E32" s="228"/>
      <c r="F32" s="223" t="s">
        <v>83</v>
      </c>
      <c r="G32" s="228"/>
      <c r="H32" s="228"/>
      <c r="I32" s="22">
        <v>44</v>
      </c>
      <c r="J32" s="22">
        <v>32</v>
      </c>
    </row>
    <row r="33" spans="1:26" ht="30.75" customHeight="1" x14ac:dyDescent="0.3">
      <c r="A33" s="317">
        <v>3258101</v>
      </c>
      <c r="B33" s="217" t="s">
        <v>38</v>
      </c>
      <c r="C33" s="228"/>
      <c r="D33" s="228" t="s">
        <v>87</v>
      </c>
      <c r="E33" s="228"/>
      <c r="F33" s="228" t="s">
        <v>87</v>
      </c>
      <c r="G33" s="228"/>
      <c r="H33" s="228"/>
      <c r="I33" s="22">
        <v>46</v>
      </c>
      <c r="J33" s="22">
        <v>33</v>
      </c>
    </row>
    <row r="34" spans="1:26" ht="30.75" customHeight="1" x14ac:dyDescent="0.3">
      <c r="A34" s="317">
        <v>3258102</v>
      </c>
      <c r="B34" s="217" t="s">
        <v>39</v>
      </c>
      <c r="C34" s="228"/>
      <c r="D34" s="228" t="s">
        <v>87</v>
      </c>
      <c r="E34" s="228"/>
      <c r="F34" s="228" t="s">
        <v>87</v>
      </c>
      <c r="G34" s="228"/>
      <c r="H34" s="228"/>
      <c r="I34" s="22">
        <v>47</v>
      </c>
      <c r="J34" s="22">
        <v>34</v>
      </c>
    </row>
    <row r="35" spans="1:26" ht="30.75" customHeight="1" x14ac:dyDescent="0.3">
      <c r="A35" s="317">
        <v>3258103</v>
      </c>
      <c r="B35" s="217" t="s">
        <v>40</v>
      </c>
      <c r="C35" s="228"/>
      <c r="D35" s="228" t="s">
        <v>87</v>
      </c>
      <c r="E35" s="228"/>
      <c r="F35" s="228" t="s">
        <v>87</v>
      </c>
      <c r="G35" s="228"/>
      <c r="H35" s="228"/>
      <c r="I35" s="22">
        <v>48</v>
      </c>
      <c r="J35" s="22">
        <v>35</v>
      </c>
    </row>
    <row r="36" spans="1:26" ht="30.75" customHeight="1" x14ac:dyDescent="0.3">
      <c r="A36" s="317">
        <v>3258105</v>
      </c>
      <c r="B36" s="217" t="s">
        <v>41</v>
      </c>
      <c r="C36" s="228"/>
      <c r="D36" s="228" t="s">
        <v>87</v>
      </c>
      <c r="E36" s="228"/>
      <c r="F36" s="228" t="s">
        <v>87</v>
      </c>
      <c r="G36" s="228"/>
      <c r="H36" s="228"/>
      <c r="I36" s="22">
        <v>49</v>
      </c>
      <c r="J36" s="22">
        <v>36</v>
      </c>
    </row>
    <row r="37" spans="1:26" ht="30.75" customHeight="1" x14ac:dyDescent="0.3">
      <c r="A37" s="317">
        <v>3258107</v>
      </c>
      <c r="B37" s="217" t="s">
        <v>42</v>
      </c>
      <c r="C37" s="228"/>
      <c r="D37" s="228" t="s">
        <v>87</v>
      </c>
      <c r="E37" s="228"/>
      <c r="F37" s="228" t="s">
        <v>87</v>
      </c>
      <c r="G37" s="228"/>
      <c r="H37" s="228"/>
      <c r="I37" s="22">
        <v>50</v>
      </c>
      <c r="J37" s="22">
        <v>37</v>
      </c>
    </row>
    <row r="38" spans="1:26" ht="30.75" customHeight="1" x14ac:dyDescent="0.3">
      <c r="A38" s="317">
        <v>3258106</v>
      </c>
      <c r="B38" s="217" t="s">
        <v>43</v>
      </c>
      <c r="C38" s="228"/>
      <c r="D38" s="228" t="s">
        <v>87</v>
      </c>
      <c r="E38" s="228"/>
      <c r="F38" s="228" t="s">
        <v>87</v>
      </c>
      <c r="G38" s="228"/>
      <c r="H38" s="228"/>
      <c r="I38" s="22">
        <v>51</v>
      </c>
      <c r="J38" s="22">
        <v>38</v>
      </c>
    </row>
    <row r="39" spans="1:26" ht="30.75" customHeight="1" x14ac:dyDescent="0.3">
      <c r="A39" s="317">
        <v>3258105</v>
      </c>
      <c r="B39" s="217" t="s">
        <v>44</v>
      </c>
      <c r="C39" s="228"/>
      <c r="D39" s="228" t="s">
        <v>87</v>
      </c>
      <c r="E39" s="228"/>
      <c r="F39" s="228" t="s">
        <v>87</v>
      </c>
      <c r="G39" s="228"/>
      <c r="H39" s="228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20" t="s">
        <v>45</v>
      </c>
      <c r="C40" s="228"/>
      <c r="D40" s="236">
        <v>104</v>
      </c>
      <c r="E40" s="228"/>
      <c r="F40" s="236">
        <v>86</v>
      </c>
      <c r="G40" s="236"/>
      <c r="H40" s="236"/>
      <c r="I40" s="22">
        <v>54</v>
      </c>
      <c r="J40" s="22">
        <v>40</v>
      </c>
    </row>
    <row r="41" spans="1:26" ht="30.75" customHeight="1" x14ac:dyDescent="0.3">
      <c r="A41" s="317">
        <v>3258128</v>
      </c>
      <c r="B41" s="217" t="s">
        <v>46</v>
      </c>
      <c r="C41" s="228"/>
      <c r="D41" s="228" t="s">
        <v>87</v>
      </c>
      <c r="E41" s="228"/>
      <c r="F41" s="228" t="s">
        <v>87</v>
      </c>
      <c r="G41" s="228"/>
      <c r="H41" s="228"/>
      <c r="I41" s="22">
        <v>55</v>
      </c>
      <c r="J41" s="22">
        <v>41</v>
      </c>
    </row>
    <row r="42" spans="1:26" ht="30.75" customHeight="1" x14ac:dyDescent="0.3">
      <c r="A42" s="317">
        <v>3258107</v>
      </c>
      <c r="B42" s="217" t="s">
        <v>47</v>
      </c>
      <c r="C42" s="228"/>
      <c r="D42" s="228" t="s">
        <v>87</v>
      </c>
      <c r="E42" s="228"/>
      <c r="F42" s="228" t="s">
        <v>87</v>
      </c>
      <c r="G42" s="228"/>
      <c r="H42" s="228"/>
      <c r="I42" s="22">
        <v>56</v>
      </c>
      <c r="J42" s="22">
        <v>42</v>
      </c>
    </row>
    <row r="43" spans="1:26" ht="30.75" customHeight="1" x14ac:dyDescent="0.3">
      <c r="A43" s="317">
        <v>4112101</v>
      </c>
      <c r="B43" s="231" t="s">
        <v>48</v>
      </c>
      <c r="C43" s="228" t="s">
        <v>88</v>
      </c>
      <c r="D43" s="223">
        <v>10</v>
      </c>
      <c r="E43" s="228" t="s">
        <v>88</v>
      </c>
      <c r="F43" s="223">
        <v>10</v>
      </c>
      <c r="G43" s="223" t="s">
        <v>88</v>
      </c>
      <c r="H43" s="223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17">
        <v>4112101</v>
      </c>
      <c r="B44" s="217" t="s">
        <v>49</v>
      </c>
      <c r="C44" s="228" t="s">
        <v>88</v>
      </c>
      <c r="D44" s="223">
        <v>35</v>
      </c>
      <c r="E44" s="228" t="s">
        <v>88</v>
      </c>
      <c r="F44" s="223">
        <v>45</v>
      </c>
      <c r="G44" s="223" t="s">
        <v>88</v>
      </c>
      <c r="H44" s="223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7">
        <v>4112102</v>
      </c>
      <c r="B45" s="258" t="s">
        <v>50</v>
      </c>
      <c r="C45" s="233" t="s">
        <v>88</v>
      </c>
      <c r="D45" s="259">
        <v>6</v>
      </c>
      <c r="E45" s="233" t="s">
        <v>88</v>
      </c>
      <c r="F45" s="259">
        <v>5</v>
      </c>
      <c r="G45" s="223" t="s">
        <v>88</v>
      </c>
      <c r="H45" s="223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7">
        <v>4112316</v>
      </c>
      <c r="B46" s="217" t="s">
        <v>51</v>
      </c>
      <c r="C46" s="228" t="s">
        <v>88</v>
      </c>
      <c r="D46" s="223">
        <v>7</v>
      </c>
      <c r="E46" s="228" t="s">
        <v>88</v>
      </c>
      <c r="F46" s="223">
        <v>7</v>
      </c>
      <c r="G46" s="223" t="s">
        <v>88</v>
      </c>
      <c r="H46" s="223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7">
        <v>4112316</v>
      </c>
      <c r="B47" s="258" t="s">
        <v>52</v>
      </c>
      <c r="C47" s="233" t="s">
        <v>88</v>
      </c>
      <c r="D47" s="259">
        <v>7</v>
      </c>
      <c r="E47" s="233" t="s">
        <v>88</v>
      </c>
      <c r="F47" s="259">
        <v>2</v>
      </c>
      <c r="G47" s="223" t="s">
        <v>88</v>
      </c>
      <c r="H47" s="223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7">
        <v>4112304</v>
      </c>
      <c r="B48" s="217" t="s">
        <v>53</v>
      </c>
      <c r="C48" s="228" t="s">
        <v>88</v>
      </c>
      <c r="D48" s="223">
        <v>17</v>
      </c>
      <c r="E48" s="228" t="s">
        <v>88</v>
      </c>
      <c r="F48" s="223">
        <v>17</v>
      </c>
      <c r="G48" s="223" t="s">
        <v>88</v>
      </c>
      <c r="H48" s="223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7">
        <v>4112304</v>
      </c>
      <c r="B49" s="258" t="s">
        <v>54</v>
      </c>
      <c r="C49" s="233" t="s">
        <v>88</v>
      </c>
      <c r="D49" s="259">
        <v>6</v>
      </c>
      <c r="E49" s="233" t="s">
        <v>88</v>
      </c>
      <c r="F49" s="259">
        <v>3</v>
      </c>
      <c r="G49" s="223" t="s">
        <v>88</v>
      </c>
      <c r="H49" s="223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199"/>
    </row>
    <row r="50" spans="1:20" ht="30.75" customHeight="1" x14ac:dyDescent="0.3">
      <c r="A50" s="227">
        <v>4112304</v>
      </c>
      <c r="B50" s="217" t="s">
        <v>55</v>
      </c>
      <c r="C50" s="228"/>
      <c r="D50" s="223" t="s">
        <v>89</v>
      </c>
      <c r="E50" s="228"/>
      <c r="F50" s="223" t="s">
        <v>89</v>
      </c>
      <c r="G50" s="223"/>
      <c r="H50" s="223"/>
      <c r="I50" s="22">
        <v>78</v>
      </c>
      <c r="J50" s="22">
        <v>50</v>
      </c>
      <c r="O50" s="28"/>
      <c r="P50" s="57"/>
      <c r="Q50" s="56"/>
      <c r="R50" s="30"/>
      <c r="S50" s="57"/>
      <c r="T50" s="199"/>
    </row>
    <row r="51" spans="1:20" ht="37.5" customHeight="1" x14ac:dyDescent="0.3">
      <c r="A51" s="227">
        <v>4112202</v>
      </c>
      <c r="B51" s="260" t="s">
        <v>56</v>
      </c>
      <c r="C51" s="233" t="s">
        <v>88</v>
      </c>
      <c r="D51" s="259">
        <v>30</v>
      </c>
      <c r="E51" s="233" t="s">
        <v>88</v>
      </c>
      <c r="F51" s="259">
        <v>37</v>
      </c>
      <c r="G51" s="223" t="s">
        <v>88</v>
      </c>
      <c r="H51" s="223">
        <f>F51-D51</f>
        <v>7</v>
      </c>
      <c r="I51" s="22">
        <v>80</v>
      </c>
      <c r="J51" s="22">
        <v>51</v>
      </c>
      <c r="O51" s="216"/>
      <c r="P51" s="57"/>
      <c r="Q51" s="56"/>
      <c r="R51" s="30"/>
      <c r="S51" s="57"/>
      <c r="T51" s="199"/>
    </row>
    <row r="52" spans="1:20" ht="30.75" customHeight="1" x14ac:dyDescent="0.3">
      <c r="A52" s="227">
        <v>4112202</v>
      </c>
      <c r="B52" s="258" t="s">
        <v>57</v>
      </c>
      <c r="C52" s="233" t="s">
        <v>88</v>
      </c>
      <c r="D52" s="259">
        <v>11</v>
      </c>
      <c r="E52" s="233" t="s">
        <v>88</v>
      </c>
      <c r="F52" s="259">
        <v>11</v>
      </c>
      <c r="G52" s="223" t="s">
        <v>88</v>
      </c>
      <c r="H52" s="223">
        <f>F52-D52</f>
        <v>0</v>
      </c>
      <c r="I52" s="22">
        <v>81</v>
      </c>
      <c r="J52" s="22">
        <v>52</v>
      </c>
      <c r="O52" s="216"/>
      <c r="P52" s="57"/>
      <c r="Q52" s="56"/>
      <c r="R52" s="30"/>
      <c r="S52" s="57"/>
      <c r="T52" s="199"/>
    </row>
    <row r="53" spans="1:20" ht="30.75" customHeight="1" x14ac:dyDescent="0.3">
      <c r="A53" s="227">
        <v>4112202</v>
      </c>
      <c r="B53" s="258" t="s">
        <v>58</v>
      </c>
      <c r="C53" s="233" t="s">
        <v>88</v>
      </c>
      <c r="D53" s="259">
        <v>2</v>
      </c>
      <c r="E53" s="233" t="s">
        <v>88</v>
      </c>
      <c r="F53" s="259">
        <v>2</v>
      </c>
      <c r="G53" s="223" t="s">
        <v>88</v>
      </c>
      <c r="H53" s="223">
        <f>F53-D53</f>
        <v>0</v>
      </c>
      <c r="I53" s="22">
        <v>82</v>
      </c>
      <c r="J53" s="22">
        <v>53</v>
      </c>
      <c r="O53" s="216"/>
      <c r="P53" s="57"/>
      <c r="Q53" s="56"/>
      <c r="R53" s="30"/>
      <c r="S53" s="57"/>
      <c r="T53" s="199"/>
    </row>
    <row r="54" spans="1:20" ht="30.75" customHeight="1" x14ac:dyDescent="0.3">
      <c r="A54" s="227">
        <v>4112202</v>
      </c>
      <c r="B54" s="258" t="s">
        <v>59</v>
      </c>
      <c r="C54" s="233" t="s">
        <v>88</v>
      </c>
      <c r="D54" s="259">
        <v>11</v>
      </c>
      <c r="E54" s="233" t="s">
        <v>88</v>
      </c>
      <c r="F54" s="259">
        <v>17</v>
      </c>
      <c r="G54" s="223" t="s">
        <v>88</v>
      </c>
      <c r="H54" s="223">
        <f>F54-D54</f>
        <v>6</v>
      </c>
      <c r="I54" s="22">
        <v>83</v>
      </c>
      <c r="J54" s="22">
        <v>54</v>
      </c>
      <c r="O54" s="216"/>
      <c r="P54" s="57"/>
      <c r="Q54" s="56"/>
      <c r="R54" s="30"/>
      <c r="S54" s="57"/>
      <c r="T54" s="199"/>
    </row>
    <row r="55" spans="1:20" ht="30.75" customHeight="1" x14ac:dyDescent="0.3">
      <c r="A55" s="317">
        <v>4112314</v>
      </c>
      <c r="B55" s="217" t="s">
        <v>39</v>
      </c>
      <c r="C55" s="228"/>
      <c r="D55" s="223" t="s">
        <v>90</v>
      </c>
      <c r="E55" s="228"/>
      <c r="F55" s="223" t="s">
        <v>90</v>
      </c>
      <c r="G55" s="223"/>
      <c r="H55" s="223"/>
      <c r="I55" s="22">
        <v>84</v>
      </c>
      <c r="J55" s="22">
        <v>55</v>
      </c>
      <c r="O55" s="216"/>
      <c r="P55" s="57"/>
      <c r="Q55" s="56"/>
      <c r="R55" s="30"/>
      <c r="S55" s="57"/>
      <c r="T55" s="199"/>
    </row>
    <row r="56" spans="1:20" ht="30.75" customHeight="1" x14ac:dyDescent="0.3">
      <c r="A56" s="317">
        <v>4112303</v>
      </c>
      <c r="B56" s="217" t="s">
        <v>60</v>
      </c>
      <c r="C56" s="228" t="s">
        <v>88</v>
      </c>
      <c r="D56" s="223">
        <v>15</v>
      </c>
      <c r="E56" s="228" t="s">
        <v>88</v>
      </c>
      <c r="F56" s="223">
        <v>15</v>
      </c>
      <c r="G56" s="223" t="s">
        <v>88</v>
      </c>
      <c r="H56" s="223">
        <f>F56-D56</f>
        <v>0</v>
      </c>
      <c r="I56" s="22">
        <v>85</v>
      </c>
      <c r="J56" s="22">
        <v>56</v>
      </c>
      <c r="O56" s="216"/>
      <c r="P56" s="57"/>
      <c r="Q56" s="56"/>
      <c r="R56" s="30"/>
      <c r="S56" s="57"/>
      <c r="T56" s="199"/>
    </row>
    <row r="57" spans="1:20" ht="30.75" customHeight="1" x14ac:dyDescent="0.3">
      <c r="A57" s="227">
        <v>4141101</v>
      </c>
      <c r="B57" s="217" t="s">
        <v>61</v>
      </c>
      <c r="C57" s="228" t="s">
        <v>91</v>
      </c>
      <c r="D57" s="223">
        <v>470</v>
      </c>
      <c r="E57" s="228" t="s">
        <v>91</v>
      </c>
      <c r="F57" s="223">
        <v>470</v>
      </c>
      <c r="G57" s="223" t="s">
        <v>91</v>
      </c>
      <c r="H57" s="223">
        <f>F57-D57</f>
        <v>0</v>
      </c>
      <c r="I57" s="22">
        <v>87</v>
      </c>
      <c r="J57" s="22">
        <v>57</v>
      </c>
      <c r="O57" s="216"/>
      <c r="P57" s="57"/>
      <c r="Q57" s="56"/>
      <c r="R57" s="30"/>
      <c r="S57" s="57"/>
      <c r="T57" s="199"/>
    </row>
    <row r="58" spans="1:20" ht="30.75" customHeight="1" x14ac:dyDescent="0.3">
      <c r="A58" s="248">
        <v>4111306</v>
      </c>
      <c r="B58" s="249" t="s">
        <v>62</v>
      </c>
      <c r="C58" s="250" t="s">
        <v>88</v>
      </c>
      <c r="D58" s="251">
        <v>131</v>
      </c>
      <c r="E58" s="250" t="s">
        <v>88</v>
      </c>
      <c r="F58" s="252">
        <v>127</v>
      </c>
      <c r="G58" s="251" t="s">
        <v>88</v>
      </c>
      <c r="H58" s="251">
        <f>F58-D58</f>
        <v>-4</v>
      </c>
      <c r="I58" s="252">
        <v>90</v>
      </c>
      <c r="J58" s="22">
        <v>58</v>
      </c>
      <c r="O58" s="216"/>
      <c r="P58" s="57"/>
      <c r="Q58" s="56"/>
      <c r="R58" s="30"/>
      <c r="S58" s="57"/>
      <c r="T58" s="199"/>
    </row>
    <row r="59" spans="1:20" ht="30.75" customHeight="1" x14ac:dyDescent="0.3">
      <c r="A59" s="248">
        <v>4111307</v>
      </c>
      <c r="B59" s="249" t="s">
        <v>63</v>
      </c>
      <c r="C59" s="250" t="s">
        <v>88</v>
      </c>
      <c r="D59" s="253" t="s">
        <v>92</v>
      </c>
      <c r="E59" s="250" t="s">
        <v>88</v>
      </c>
      <c r="F59" s="252">
        <v>3</v>
      </c>
      <c r="G59" s="253" t="s">
        <v>88</v>
      </c>
      <c r="H59" s="254">
        <f>F59-7</f>
        <v>-4</v>
      </c>
      <c r="I59" s="252">
        <v>92</v>
      </c>
      <c r="J59" s="22">
        <v>59</v>
      </c>
      <c r="O59" s="216"/>
      <c r="P59" s="57"/>
      <c r="Q59" s="56"/>
      <c r="R59" s="30"/>
      <c r="S59" s="57"/>
      <c r="T59" s="199"/>
    </row>
    <row r="60" spans="1:20" ht="30.75" customHeight="1" x14ac:dyDescent="0.3">
      <c r="A60" s="248">
        <v>4111307</v>
      </c>
      <c r="B60" s="249" t="s">
        <v>64</v>
      </c>
      <c r="C60" s="250" t="s">
        <v>88</v>
      </c>
      <c r="D60" s="255" t="s">
        <v>93</v>
      </c>
      <c r="E60" s="250" t="s">
        <v>88</v>
      </c>
      <c r="F60" s="252">
        <v>114</v>
      </c>
      <c r="G60" s="255" t="s">
        <v>88</v>
      </c>
      <c r="H60" s="251">
        <f>F60-137</f>
        <v>-23</v>
      </c>
      <c r="I60" s="252">
        <v>93</v>
      </c>
      <c r="J60" s="22">
        <v>60</v>
      </c>
    </row>
    <row r="61" spans="1:20" ht="30.75" customHeight="1" x14ac:dyDescent="0.3">
      <c r="A61" s="248">
        <v>4111307</v>
      </c>
      <c r="B61" s="249" t="s">
        <v>65</v>
      </c>
      <c r="C61" s="250" t="s">
        <v>94</v>
      </c>
      <c r="D61" s="250">
        <v>318</v>
      </c>
      <c r="E61" s="250" t="s">
        <v>94</v>
      </c>
      <c r="F61" s="252">
        <v>343.98399999999998</v>
      </c>
      <c r="G61" s="250" t="s">
        <v>94</v>
      </c>
      <c r="H61" s="251">
        <f t="shared" ref="H61:H68" si="1">F61-D61</f>
        <v>25.98399999999998</v>
      </c>
      <c r="I61" s="252">
        <v>94</v>
      </c>
      <c r="J61" s="22">
        <v>61</v>
      </c>
    </row>
    <row r="62" spans="1:20" ht="30.75" customHeight="1" x14ac:dyDescent="0.3">
      <c r="A62" s="256">
        <v>4111201</v>
      </c>
      <c r="B62" s="249" t="s">
        <v>66</v>
      </c>
      <c r="C62" s="250" t="s">
        <v>94</v>
      </c>
      <c r="D62" s="250">
        <v>143</v>
      </c>
      <c r="E62" s="250" t="s">
        <v>94</v>
      </c>
      <c r="F62" s="252">
        <v>108.974</v>
      </c>
      <c r="G62" s="250" t="s">
        <v>94</v>
      </c>
      <c r="H62" s="251">
        <f t="shared" si="1"/>
        <v>-34.025999999999996</v>
      </c>
      <c r="I62" s="252">
        <v>96</v>
      </c>
      <c r="J62" s="22">
        <v>62</v>
      </c>
    </row>
    <row r="63" spans="1:20" ht="30.75" customHeight="1" x14ac:dyDescent="0.3">
      <c r="A63" s="256">
        <v>4111201</v>
      </c>
      <c r="B63" s="249" t="s">
        <v>67</v>
      </c>
      <c r="C63" s="250" t="s">
        <v>94</v>
      </c>
      <c r="D63" s="250">
        <v>84.31</v>
      </c>
      <c r="E63" s="250" t="s">
        <v>94</v>
      </c>
      <c r="F63" s="252">
        <v>67.11</v>
      </c>
      <c r="G63" s="250" t="s">
        <v>94</v>
      </c>
      <c r="H63" s="251">
        <f t="shared" si="1"/>
        <v>-17.200000000000003</v>
      </c>
      <c r="I63" s="252">
        <v>97</v>
      </c>
      <c r="J63" s="22">
        <v>63</v>
      </c>
    </row>
    <row r="64" spans="1:20" ht="30.75" customHeight="1" x14ac:dyDescent="0.3">
      <c r="A64" s="256">
        <v>4111201</v>
      </c>
      <c r="B64" s="249" t="s">
        <v>68</v>
      </c>
      <c r="C64" s="250" t="s">
        <v>94</v>
      </c>
      <c r="D64" s="250">
        <v>87.03</v>
      </c>
      <c r="E64" s="250" t="s">
        <v>94</v>
      </c>
      <c r="F64" s="252">
        <v>62.662000000000013</v>
      </c>
      <c r="G64" s="250" t="s">
        <v>94</v>
      </c>
      <c r="H64" s="251">
        <f t="shared" si="1"/>
        <v>-24.367999999999988</v>
      </c>
      <c r="I64" s="252">
        <v>98</v>
      </c>
      <c r="J64" s="22">
        <v>64</v>
      </c>
    </row>
    <row r="65" spans="1:10" ht="30.75" customHeight="1" x14ac:dyDescent="0.3">
      <c r="A65" s="256">
        <v>4111201</v>
      </c>
      <c r="B65" s="249" t="s">
        <v>69</v>
      </c>
      <c r="C65" s="250" t="s">
        <v>94</v>
      </c>
      <c r="D65" s="250">
        <v>263.24</v>
      </c>
      <c r="E65" s="250" t="s">
        <v>94</v>
      </c>
      <c r="F65" s="252">
        <v>260.31799999999993</v>
      </c>
      <c r="G65" s="250" t="s">
        <v>94</v>
      </c>
      <c r="H65" s="251">
        <f t="shared" si="1"/>
        <v>-2.9220000000000823</v>
      </c>
      <c r="I65" s="252">
        <v>99</v>
      </c>
      <c r="J65" s="22">
        <v>65</v>
      </c>
    </row>
    <row r="66" spans="1:10" ht="30.75" customHeight="1" x14ac:dyDescent="0.3">
      <c r="A66" s="256">
        <v>4111201</v>
      </c>
      <c r="B66" s="249" t="s">
        <v>70</v>
      </c>
      <c r="C66" s="250" t="s">
        <v>88</v>
      </c>
      <c r="D66" s="250">
        <v>8</v>
      </c>
      <c r="E66" s="250" t="s">
        <v>88</v>
      </c>
      <c r="F66" s="252">
        <v>7</v>
      </c>
      <c r="G66" s="254" t="s">
        <v>88</v>
      </c>
      <c r="H66" s="251">
        <f t="shared" si="1"/>
        <v>-1</v>
      </c>
      <c r="I66" s="252">
        <v>100</v>
      </c>
      <c r="J66" s="22">
        <v>66</v>
      </c>
    </row>
    <row r="67" spans="1:10" ht="30.75" customHeight="1" x14ac:dyDescent="0.3">
      <c r="A67" s="256">
        <v>4111201</v>
      </c>
      <c r="B67" s="249" t="s">
        <v>71</v>
      </c>
      <c r="C67" s="250" t="s">
        <v>88</v>
      </c>
      <c r="D67" s="254">
        <v>0</v>
      </c>
      <c r="E67" s="250" t="s">
        <v>88</v>
      </c>
      <c r="F67" s="254">
        <v>20</v>
      </c>
      <c r="G67" s="254" t="s">
        <v>88</v>
      </c>
      <c r="H67" s="251">
        <f t="shared" si="1"/>
        <v>20</v>
      </c>
      <c r="I67" s="252">
        <v>102</v>
      </c>
      <c r="J67" s="22">
        <v>67</v>
      </c>
    </row>
    <row r="68" spans="1:10" ht="30.75" customHeight="1" x14ac:dyDescent="0.3">
      <c r="A68" s="256">
        <v>4111201</v>
      </c>
      <c r="B68" s="249" t="s">
        <v>72</v>
      </c>
      <c r="C68" s="250" t="s">
        <v>88</v>
      </c>
      <c r="D68" s="254">
        <v>60</v>
      </c>
      <c r="E68" s="250" t="s">
        <v>88</v>
      </c>
      <c r="F68" s="254">
        <v>55</v>
      </c>
      <c r="G68" s="254" t="s">
        <v>88</v>
      </c>
      <c r="H68" s="251">
        <f t="shared" si="1"/>
        <v>-5</v>
      </c>
      <c r="I68" s="252">
        <v>103</v>
      </c>
      <c r="J68" s="22">
        <v>68</v>
      </c>
    </row>
    <row r="69" spans="1:10" ht="30.75" customHeight="1" x14ac:dyDescent="0.3">
      <c r="A69" s="256">
        <v>4111201</v>
      </c>
      <c r="B69" s="249" t="s">
        <v>73</v>
      </c>
      <c r="C69" s="250" t="s">
        <v>95</v>
      </c>
      <c r="D69" s="250" t="s">
        <v>89</v>
      </c>
      <c r="E69" s="250" t="s">
        <v>88</v>
      </c>
      <c r="F69" s="250">
        <v>1</v>
      </c>
      <c r="G69" s="250"/>
      <c r="H69" s="251"/>
      <c r="I69" s="252">
        <v>104</v>
      </c>
      <c r="J69" s="22">
        <v>69</v>
      </c>
    </row>
    <row r="70" spans="1:10" ht="30.75" customHeight="1" x14ac:dyDescent="0.3">
      <c r="A70" s="223"/>
      <c r="B70" s="222" t="s">
        <v>74</v>
      </c>
      <c r="C70" s="228" t="s">
        <v>96</v>
      </c>
      <c r="D70" s="257" t="s">
        <v>87</v>
      </c>
      <c r="E70" s="228" t="s">
        <v>96</v>
      </c>
      <c r="F70" s="257" t="s">
        <v>87</v>
      </c>
      <c r="G70" s="20"/>
      <c r="H70" s="223"/>
      <c r="I70" s="22">
        <v>107</v>
      </c>
      <c r="J70" s="22"/>
    </row>
    <row r="71" spans="1:10" ht="30.75" customHeight="1" x14ac:dyDescent="0.3">
      <c r="A71" s="223"/>
      <c r="B71" s="222" t="s">
        <v>75</v>
      </c>
      <c r="C71" s="228" t="s">
        <v>96</v>
      </c>
      <c r="D71" s="21" t="s">
        <v>87</v>
      </c>
      <c r="E71" s="228" t="s">
        <v>96</v>
      </c>
      <c r="F71" s="21" t="s">
        <v>87</v>
      </c>
      <c r="G71" s="20"/>
      <c r="H71" s="223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09375" defaultRowHeight="14.4" x14ac:dyDescent="0.3"/>
  <cols>
    <col min="1" max="1" width="34" style="321" customWidth="1"/>
    <col min="2" max="2" width="12.109375" style="321" customWidth="1"/>
    <col min="3" max="4" width="14.44140625" style="321" customWidth="1"/>
    <col min="5" max="5" width="16" style="321" customWidth="1"/>
    <col min="6" max="6" width="14.44140625" style="321" customWidth="1"/>
    <col min="7" max="7" width="16.5546875" style="321" customWidth="1"/>
    <col min="8" max="8" width="14.44140625" style="321" customWidth="1"/>
    <col min="9" max="9" width="17.33203125" style="321" customWidth="1"/>
    <col min="10" max="10" width="19.109375" style="321" customWidth="1"/>
    <col min="11" max="11" width="18" style="321" customWidth="1"/>
    <col min="12" max="15" width="14.44140625" style="321" customWidth="1"/>
    <col min="16" max="16" width="20" style="321" customWidth="1"/>
    <col min="17" max="17" width="20.44140625" style="321" customWidth="1"/>
    <col min="18" max="18" width="14.44140625" style="321" customWidth="1"/>
    <col min="19" max="19" width="16.5546875" style="321" customWidth="1"/>
    <col min="20" max="20" width="15.109375" style="321" customWidth="1"/>
    <col min="21" max="21" width="16.44140625" style="199" customWidth="1"/>
    <col min="22" max="242" width="9.109375" style="321" customWidth="1"/>
    <col min="243" max="16384" width="9.109375" style="321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123.45</v>
      </c>
      <c r="F2" s="98">
        <v>0</v>
      </c>
      <c r="G2" s="98">
        <v>0</v>
      </c>
      <c r="H2" s="98">
        <v>0</v>
      </c>
      <c r="I2" s="98">
        <v>211.74</v>
      </c>
      <c r="J2" s="98">
        <v>0</v>
      </c>
      <c r="K2" s="98">
        <v>0</v>
      </c>
      <c r="L2" s="98">
        <v>0</v>
      </c>
      <c r="M2" s="98">
        <v>14.81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350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100.05</v>
      </c>
      <c r="D3" s="98">
        <v>0</v>
      </c>
      <c r="E3" s="98">
        <v>1072.52</v>
      </c>
      <c r="F3" s="98">
        <v>198.25</v>
      </c>
      <c r="G3" s="98">
        <v>415.5</v>
      </c>
      <c r="H3" s="98">
        <v>0</v>
      </c>
      <c r="I3" s="98">
        <v>597</v>
      </c>
      <c r="J3" s="98">
        <v>0</v>
      </c>
      <c r="K3" s="98">
        <v>0</v>
      </c>
      <c r="L3" s="98">
        <v>0</v>
      </c>
      <c r="M3" s="98">
        <v>5554.22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7937.54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46.6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1513.1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93.35</v>
      </c>
      <c r="D5" s="98">
        <v>0</v>
      </c>
      <c r="E5" s="98">
        <v>1007.19</v>
      </c>
      <c r="F5" s="98">
        <v>42.75</v>
      </c>
      <c r="G5" s="98">
        <v>421</v>
      </c>
      <c r="H5" s="98">
        <v>0</v>
      </c>
      <c r="I5" s="98">
        <v>422.65</v>
      </c>
      <c r="J5" s="98">
        <v>0</v>
      </c>
      <c r="K5" s="98">
        <v>0</v>
      </c>
      <c r="L5" s="98">
        <v>0</v>
      </c>
      <c r="M5" s="98">
        <v>1163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3149.94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1680</v>
      </c>
      <c r="J6" s="98">
        <v>0</v>
      </c>
      <c r="K6" s="98">
        <v>0</v>
      </c>
      <c r="L6" s="98">
        <v>0</v>
      </c>
      <c r="M6" s="98">
        <v>6127.7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11290.8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41.87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859.99999999999989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520</v>
      </c>
      <c r="H9" s="98">
        <v>0</v>
      </c>
      <c r="I9" s="98">
        <v>425</v>
      </c>
      <c r="J9" s="98">
        <v>0</v>
      </c>
      <c r="K9" s="98">
        <v>0</v>
      </c>
      <c r="L9" s="98">
        <v>0</v>
      </c>
      <c r="M9" s="98">
        <v>918.58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2429.58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1091.95</v>
      </c>
      <c r="F11" s="98">
        <v>540</v>
      </c>
      <c r="G11" s="98">
        <v>1011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4874.8899999999994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16.920000000000002</v>
      </c>
      <c r="D12" s="98">
        <v>0</v>
      </c>
      <c r="E12" s="98">
        <v>1152.0999999999999</v>
      </c>
      <c r="F12" s="98">
        <v>85.01</v>
      </c>
      <c r="G12" s="98">
        <v>0</v>
      </c>
      <c r="H12" s="98">
        <v>0</v>
      </c>
      <c r="I12" s="98">
        <v>540</v>
      </c>
      <c r="J12" s="98">
        <v>0</v>
      </c>
      <c r="K12" s="98">
        <v>0</v>
      </c>
      <c r="L12" s="98">
        <v>0</v>
      </c>
      <c r="M12" s="98">
        <v>57.25</v>
      </c>
      <c r="N12" s="98">
        <v>19.43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1870.71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1003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3120.04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8133.04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550.12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4242.42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21.23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0</v>
      </c>
      <c r="E22" s="98">
        <v>0</v>
      </c>
      <c r="F22" s="98">
        <v>0</v>
      </c>
      <c r="G22" s="98">
        <v>456</v>
      </c>
      <c r="H22" s="98">
        <v>0</v>
      </c>
      <c r="I22" s="98">
        <v>0</v>
      </c>
      <c r="J22" s="98">
        <v>54.82</v>
      </c>
      <c r="K22" s="98">
        <v>0</v>
      </c>
      <c r="L22" s="98">
        <v>739.82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13.77</v>
      </c>
      <c r="S22" s="98">
        <v>0</v>
      </c>
      <c r="T22" s="194">
        <f t="shared" si="0"/>
        <v>1250.6400000000001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540.25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1724.82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1146.8499999999999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1753.7105543536509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562.42999999999995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1069.7142030049818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1850</v>
      </c>
      <c r="R31" s="98">
        <v>0</v>
      </c>
      <c r="S31" s="98">
        <v>50</v>
      </c>
      <c r="T31" s="194">
        <f>SUM(C31:S31)</f>
        <v>1900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1180.4599999999998</v>
      </c>
      <c r="D32" s="98">
        <f t="shared" si="1"/>
        <v>716.62</v>
      </c>
      <c r="E32" s="98">
        <f t="shared" si="1"/>
        <v>9653</v>
      </c>
      <c r="F32" s="98">
        <f t="shared" si="1"/>
        <v>1938.75</v>
      </c>
      <c r="G32" s="98">
        <f t="shared" si="1"/>
        <v>7205.07</v>
      </c>
      <c r="H32" s="98">
        <f t="shared" si="1"/>
        <v>0</v>
      </c>
      <c r="I32" s="98">
        <f t="shared" si="1"/>
        <v>10502.12</v>
      </c>
      <c r="J32" s="98">
        <f t="shared" si="1"/>
        <v>3398.89</v>
      </c>
      <c r="K32" s="98">
        <f t="shared" si="1"/>
        <v>2054.4299999999998</v>
      </c>
      <c r="L32" s="98">
        <f t="shared" si="1"/>
        <v>1663.0700000000002</v>
      </c>
      <c r="M32" s="98">
        <f t="shared" si="1"/>
        <v>19571.98</v>
      </c>
      <c r="N32" s="98">
        <f t="shared" si="1"/>
        <v>154.12</v>
      </c>
      <c r="O32" s="98">
        <f t="shared" si="1"/>
        <v>0</v>
      </c>
      <c r="P32" s="98">
        <f t="shared" si="1"/>
        <v>225</v>
      </c>
      <c r="Q32" s="98">
        <f t="shared" si="1"/>
        <v>1850</v>
      </c>
      <c r="R32" s="98">
        <f t="shared" si="1"/>
        <v>405.55</v>
      </c>
      <c r="S32" s="98">
        <f t="shared" si="1"/>
        <v>50</v>
      </c>
      <c r="T32" s="194">
        <f t="shared" si="1"/>
        <v>60163.51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view="pageBreakPreview" topLeftCell="A37" zoomScale="55" zoomScaleNormal="85" zoomScaleSheetLayoutView="55" workbookViewId="0">
      <selection activeCell="K61" sqref="K61"/>
    </sheetView>
  </sheetViews>
  <sheetFormatPr defaultRowHeight="14.4" x14ac:dyDescent="0.3"/>
  <cols>
    <col min="1" max="1" width="29.33203125" style="321" customWidth="1"/>
    <col min="2" max="2" width="13.33203125" style="321" customWidth="1"/>
    <col min="3" max="3" width="14.44140625" style="321" customWidth="1"/>
    <col min="4" max="4" width="14.109375" style="321" customWidth="1"/>
    <col min="5" max="5" width="15.6640625" style="321" customWidth="1"/>
    <col min="6" max="6" width="13.33203125" style="321" customWidth="1"/>
    <col min="7" max="7" width="12.44140625" style="321" customWidth="1"/>
    <col min="8" max="8" width="9.5546875" style="321" customWidth="1"/>
    <col min="9" max="9" width="21.33203125" style="321" customWidth="1"/>
    <col min="10" max="10" width="17.109375" style="321" customWidth="1"/>
    <col min="11" max="11" width="17" style="321" customWidth="1"/>
    <col min="12" max="12" width="15.5546875" style="321" customWidth="1"/>
    <col min="13" max="13" width="19.6640625" style="321" customWidth="1"/>
    <col min="14" max="14" width="14.5546875" style="321" customWidth="1"/>
    <col min="15" max="15" width="13.109375" style="321" customWidth="1"/>
    <col min="16" max="16" width="17.109375" style="321" customWidth="1"/>
    <col min="17" max="17" width="15.5546875" style="321" customWidth="1"/>
    <col min="18" max="18" width="14.6640625" style="321" customWidth="1"/>
    <col min="19" max="19" width="13.44140625" style="321" customWidth="1"/>
    <col min="20" max="20" width="9.5546875" style="321" customWidth="1"/>
    <col min="21" max="21" width="9.33203125" style="321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5">
        <v>0</v>
      </c>
      <c r="D2" s="275">
        <v>0</v>
      </c>
      <c r="E2" s="275">
        <v>0</v>
      </c>
      <c r="F2" s="275">
        <v>0</v>
      </c>
      <c r="G2" s="275">
        <v>0</v>
      </c>
      <c r="H2" s="275">
        <v>0</v>
      </c>
      <c r="I2" s="275">
        <v>0</v>
      </c>
      <c r="J2" s="275">
        <v>11.551</v>
      </c>
      <c r="K2" s="275">
        <v>0</v>
      </c>
      <c r="L2" s="275">
        <v>0</v>
      </c>
      <c r="M2" s="275">
        <v>0</v>
      </c>
      <c r="N2" s="275">
        <v>0</v>
      </c>
      <c r="O2" s="275">
        <v>0</v>
      </c>
      <c r="P2" s="275">
        <v>0</v>
      </c>
      <c r="Q2" s="275">
        <v>0</v>
      </c>
      <c r="R2" s="275">
        <v>13</v>
      </c>
      <c r="S2" s="275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5">
        <v>0</v>
      </c>
      <c r="D3" s="275">
        <v>0</v>
      </c>
      <c r="E3" s="275">
        <v>1</v>
      </c>
      <c r="F3" s="275">
        <v>0</v>
      </c>
      <c r="G3" s="275">
        <v>0</v>
      </c>
      <c r="H3" s="275">
        <v>0</v>
      </c>
      <c r="I3" s="275">
        <v>11.095000000000001</v>
      </c>
      <c r="J3" s="275">
        <v>0</v>
      </c>
      <c r="K3" s="275">
        <v>0</v>
      </c>
      <c r="L3" s="275">
        <v>0</v>
      </c>
      <c r="M3" s="275">
        <v>0.315</v>
      </c>
      <c r="N3" s="275">
        <v>0</v>
      </c>
      <c r="O3" s="275">
        <v>0</v>
      </c>
      <c r="P3" s="275">
        <v>0</v>
      </c>
      <c r="Q3" s="275">
        <v>0</v>
      </c>
      <c r="R3" s="275">
        <v>0</v>
      </c>
      <c r="S3" s="275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5">
        <v>0</v>
      </c>
      <c r="D4" s="275">
        <v>0</v>
      </c>
      <c r="E4" s="275">
        <v>1</v>
      </c>
      <c r="F4" s="275">
        <v>0</v>
      </c>
      <c r="G4" s="275">
        <v>0</v>
      </c>
      <c r="H4" s="275">
        <v>0</v>
      </c>
      <c r="I4" s="275">
        <v>0</v>
      </c>
      <c r="J4" s="275">
        <v>0</v>
      </c>
      <c r="K4" s="275">
        <v>0</v>
      </c>
      <c r="L4" s="275">
        <v>0</v>
      </c>
      <c r="M4" s="275">
        <v>10.382999999999999</v>
      </c>
      <c r="N4" s="275">
        <v>0</v>
      </c>
      <c r="O4" s="275">
        <v>0</v>
      </c>
      <c r="P4" s="275">
        <v>0</v>
      </c>
      <c r="Q4" s="275">
        <v>0</v>
      </c>
      <c r="R4" s="275">
        <v>0</v>
      </c>
      <c r="S4" s="275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5">
        <v>0</v>
      </c>
      <c r="D5" s="275">
        <v>0</v>
      </c>
      <c r="E5" s="275">
        <v>3</v>
      </c>
      <c r="F5" s="275">
        <v>0</v>
      </c>
      <c r="G5" s="275">
        <v>0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6.4710000000000001</v>
      </c>
      <c r="N5" s="275">
        <v>0</v>
      </c>
      <c r="O5" s="275">
        <v>0</v>
      </c>
      <c r="P5" s="275">
        <v>0</v>
      </c>
      <c r="Q5" s="275">
        <v>0</v>
      </c>
      <c r="R5" s="275">
        <v>0</v>
      </c>
      <c r="S5" s="275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5">
        <v>0</v>
      </c>
      <c r="D6" s="275">
        <v>0</v>
      </c>
      <c r="E6" s="275">
        <v>1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12.214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5">
        <v>0</v>
      </c>
      <c r="D7" s="275">
        <v>0</v>
      </c>
      <c r="E7" s="275">
        <v>1</v>
      </c>
      <c r="F7" s="275">
        <v>0</v>
      </c>
      <c r="G7" s="275">
        <v>0</v>
      </c>
      <c r="H7" s="275">
        <v>0</v>
      </c>
      <c r="I7" s="275">
        <v>20</v>
      </c>
      <c r="J7" s="275">
        <v>0</v>
      </c>
      <c r="K7" s="275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75">
        <v>0</v>
      </c>
      <c r="S7" s="275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5">
        <v>0</v>
      </c>
      <c r="D8" s="275">
        <v>0</v>
      </c>
      <c r="E8" s="275">
        <v>0</v>
      </c>
      <c r="F8" s="275">
        <v>0</v>
      </c>
      <c r="G8" s="275">
        <v>0</v>
      </c>
      <c r="H8" s="275">
        <v>0</v>
      </c>
      <c r="I8" s="275">
        <v>25.7</v>
      </c>
      <c r="J8" s="275">
        <v>0</v>
      </c>
      <c r="K8" s="275">
        <v>0</v>
      </c>
      <c r="L8" s="275">
        <v>0</v>
      </c>
      <c r="M8" s="275">
        <v>0.8</v>
      </c>
      <c r="N8" s="275">
        <v>0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5">
        <v>0</v>
      </c>
      <c r="D9" s="275">
        <v>0</v>
      </c>
      <c r="E9" s="275">
        <v>0</v>
      </c>
      <c r="F9" s="275">
        <v>1</v>
      </c>
      <c r="G9" s="275">
        <v>3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>
        <v>0</v>
      </c>
      <c r="R9" s="275">
        <v>0</v>
      </c>
      <c r="S9" s="275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5">
        <v>0</v>
      </c>
      <c r="D10" s="275">
        <v>0</v>
      </c>
      <c r="E10" s="275">
        <v>1</v>
      </c>
      <c r="F10" s="275">
        <v>0</v>
      </c>
      <c r="G10" s="275">
        <v>1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11.98</v>
      </c>
      <c r="N10" s="275">
        <v>0</v>
      </c>
      <c r="O10" s="275">
        <v>0</v>
      </c>
      <c r="P10" s="275">
        <v>0</v>
      </c>
      <c r="Q10" s="275">
        <v>0</v>
      </c>
      <c r="R10" s="275">
        <v>0</v>
      </c>
      <c r="S10" s="275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5">
        <v>0</v>
      </c>
      <c r="D11" s="275">
        <v>0</v>
      </c>
      <c r="E11" s="275">
        <v>1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10.86</v>
      </c>
      <c r="N11" s="275">
        <v>0</v>
      </c>
      <c r="O11" s="275">
        <v>0</v>
      </c>
      <c r="P11" s="275">
        <v>0</v>
      </c>
      <c r="Q11" s="275">
        <v>0</v>
      </c>
      <c r="R11" s="275">
        <v>0</v>
      </c>
      <c r="S11" s="275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5">
        <v>0</v>
      </c>
      <c r="D12" s="275">
        <v>0</v>
      </c>
      <c r="E12" s="275">
        <v>2</v>
      </c>
      <c r="F12" s="275">
        <v>0</v>
      </c>
      <c r="G12" s="275">
        <v>0</v>
      </c>
      <c r="H12" s="275">
        <v>0</v>
      </c>
      <c r="I12" s="275">
        <v>10.757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5">
        <v>0</v>
      </c>
      <c r="R12" s="275">
        <v>0</v>
      </c>
      <c r="S12" s="275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5">
        <v>0</v>
      </c>
      <c r="D13" s="275">
        <v>0</v>
      </c>
      <c r="E13" s="275">
        <v>2</v>
      </c>
      <c r="F13" s="275">
        <v>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10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5">
        <v>0</v>
      </c>
      <c r="D14" s="275">
        <v>0</v>
      </c>
      <c r="E14" s="275">
        <v>1</v>
      </c>
      <c r="F14" s="275">
        <v>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16.899999999999999</v>
      </c>
      <c r="N14" s="275">
        <v>0</v>
      </c>
      <c r="O14" s="275">
        <v>0</v>
      </c>
      <c r="P14" s="275">
        <v>0</v>
      </c>
      <c r="Q14" s="275">
        <v>0</v>
      </c>
      <c r="R14" s="275">
        <v>0</v>
      </c>
      <c r="S14" s="275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5">
        <v>0</v>
      </c>
      <c r="D15" s="275">
        <v>0</v>
      </c>
      <c r="E15" s="275">
        <v>0</v>
      </c>
      <c r="F15" s="275">
        <v>0</v>
      </c>
      <c r="G15" s="275">
        <v>1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9</v>
      </c>
      <c r="N15" s="275">
        <v>0</v>
      </c>
      <c r="O15" s="275">
        <v>0</v>
      </c>
      <c r="P15" s="275">
        <v>0</v>
      </c>
      <c r="Q15" s="275">
        <v>0</v>
      </c>
      <c r="R15" s="275">
        <v>0</v>
      </c>
      <c r="S15" s="275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5">
        <v>0</v>
      </c>
      <c r="D16" s="275">
        <v>0</v>
      </c>
      <c r="E16" s="275">
        <v>1</v>
      </c>
      <c r="F16" s="275">
        <v>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14.12</v>
      </c>
      <c r="N16" s="275">
        <v>0</v>
      </c>
      <c r="O16" s="275">
        <v>0</v>
      </c>
      <c r="P16" s="275">
        <v>0</v>
      </c>
      <c r="Q16" s="275">
        <v>0</v>
      </c>
      <c r="R16" s="275">
        <v>0</v>
      </c>
      <c r="S16" s="275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5">
        <v>25</v>
      </c>
      <c r="D17" s="275">
        <v>0</v>
      </c>
      <c r="E17" s="275">
        <v>2</v>
      </c>
      <c r="F17" s="275">
        <v>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13.17</v>
      </c>
      <c r="N17" s="275">
        <v>0</v>
      </c>
      <c r="O17" s="275">
        <v>0</v>
      </c>
      <c r="P17" s="275">
        <v>0</v>
      </c>
      <c r="Q17" s="275">
        <v>0</v>
      </c>
      <c r="R17" s="275">
        <v>0</v>
      </c>
      <c r="S17" s="275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5">
        <v>0</v>
      </c>
      <c r="D18" s="275">
        <v>0</v>
      </c>
      <c r="E18" s="275">
        <v>0</v>
      </c>
      <c r="F18" s="275">
        <v>0</v>
      </c>
      <c r="G18" s="275">
        <v>2</v>
      </c>
      <c r="H18" s="275">
        <v>0</v>
      </c>
      <c r="I18" s="275">
        <v>26.035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5">
        <v>0</v>
      </c>
      <c r="R18" s="275">
        <v>0</v>
      </c>
      <c r="S18" s="275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5">
        <v>0</v>
      </c>
      <c r="D19" s="275">
        <v>0</v>
      </c>
      <c r="E19" s="275">
        <v>0</v>
      </c>
      <c r="F19" s="275">
        <v>0</v>
      </c>
      <c r="G19" s="275">
        <v>0</v>
      </c>
      <c r="H19" s="275">
        <v>0</v>
      </c>
      <c r="I19" s="275">
        <v>22.933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5">
        <v>0</v>
      </c>
      <c r="R19" s="275">
        <v>0</v>
      </c>
      <c r="S19" s="275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5">
        <v>36</v>
      </c>
      <c r="D20" s="275">
        <v>0</v>
      </c>
      <c r="E20" s="275">
        <v>0</v>
      </c>
      <c r="F20" s="275">
        <v>4</v>
      </c>
      <c r="G20" s="275">
        <v>4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5">
        <v>0</v>
      </c>
      <c r="R20" s="275">
        <v>0</v>
      </c>
      <c r="S20" s="275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5">
        <v>0</v>
      </c>
      <c r="D21" s="275">
        <v>0</v>
      </c>
      <c r="E21" s="275">
        <v>2</v>
      </c>
      <c r="F21" s="275">
        <v>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10</v>
      </c>
      <c r="N21" s="275">
        <v>5</v>
      </c>
      <c r="O21" s="275">
        <v>0</v>
      </c>
      <c r="P21" s="275">
        <v>0</v>
      </c>
      <c r="Q21" s="275">
        <v>0</v>
      </c>
      <c r="R21" s="275">
        <v>0</v>
      </c>
      <c r="S21" s="275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5">
        <v>6</v>
      </c>
      <c r="D22" s="275">
        <v>0</v>
      </c>
      <c r="E22" s="275">
        <v>0</v>
      </c>
      <c r="F22" s="275">
        <v>3</v>
      </c>
      <c r="G22" s="275">
        <v>1</v>
      </c>
      <c r="H22" s="275">
        <v>0</v>
      </c>
      <c r="I22" s="275">
        <v>9.92</v>
      </c>
      <c r="J22" s="275">
        <v>0</v>
      </c>
      <c r="K22" s="275">
        <v>0</v>
      </c>
      <c r="L22" s="275">
        <v>0</v>
      </c>
      <c r="M22" s="275">
        <v>11</v>
      </c>
      <c r="N22" s="275">
        <v>0</v>
      </c>
      <c r="O22" s="275">
        <v>0</v>
      </c>
      <c r="P22" s="275">
        <v>0</v>
      </c>
      <c r="Q22" s="275">
        <v>0</v>
      </c>
      <c r="R22" s="275">
        <v>0</v>
      </c>
      <c r="S22" s="275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5">
        <v>4</v>
      </c>
      <c r="D23" s="275">
        <v>0</v>
      </c>
      <c r="E23" s="275">
        <v>2</v>
      </c>
      <c r="F23" s="275">
        <v>1</v>
      </c>
      <c r="G23" s="275">
        <v>0</v>
      </c>
      <c r="H23" s="275">
        <v>0</v>
      </c>
      <c r="I23" s="275">
        <v>1.925</v>
      </c>
      <c r="J23" s="275">
        <v>0</v>
      </c>
      <c r="K23" s="275">
        <v>0</v>
      </c>
      <c r="L23" s="275">
        <v>0</v>
      </c>
      <c r="M23" s="275">
        <v>4.51</v>
      </c>
      <c r="N23" s="275">
        <v>0</v>
      </c>
      <c r="O23" s="275">
        <v>0</v>
      </c>
      <c r="P23" s="275">
        <v>0</v>
      </c>
      <c r="Q23" s="275">
        <v>0</v>
      </c>
      <c r="R23" s="275">
        <v>0</v>
      </c>
      <c r="S23" s="275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5">
        <v>0</v>
      </c>
      <c r="D24" s="275">
        <v>0</v>
      </c>
      <c r="E24" s="275">
        <v>0</v>
      </c>
      <c r="F24" s="275">
        <v>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19.843</v>
      </c>
      <c r="N24" s="275">
        <v>0</v>
      </c>
      <c r="O24" s="275">
        <v>0</v>
      </c>
      <c r="P24" s="275">
        <v>0</v>
      </c>
      <c r="Q24" s="275">
        <v>0</v>
      </c>
      <c r="R24" s="275">
        <v>0</v>
      </c>
      <c r="S24" s="275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5">
        <v>15</v>
      </c>
      <c r="D25" s="275">
        <v>0</v>
      </c>
      <c r="E25" s="275">
        <v>1</v>
      </c>
      <c r="F25" s="275">
        <v>1</v>
      </c>
      <c r="G25" s="275">
        <v>2</v>
      </c>
      <c r="H25" s="275">
        <v>0</v>
      </c>
      <c r="I25" s="275">
        <v>11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5">
        <v>0</v>
      </c>
      <c r="R25" s="275">
        <v>0</v>
      </c>
      <c r="S25" s="275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22.7</v>
      </c>
      <c r="J26" s="275">
        <v>0</v>
      </c>
      <c r="K26" s="275">
        <v>0</v>
      </c>
      <c r="L26" s="275">
        <v>0</v>
      </c>
      <c r="M26" s="275">
        <v>0.54</v>
      </c>
      <c r="N26" s="275">
        <v>0</v>
      </c>
      <c r="O26" s="275">
        <v>0</v>
      </c>
      <c r="P26" s="275">
        <v>0</v>
      </c>
      <c r="Q26" s="275">
        <v>0</v>
      </c>
      <c r="R26" s="275">
        <v>0</v>
      </c>
      <c r="S26" s="275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5">
        <v>0</v>
      </c>
      <c r="D27" s="275">
        <v>0</v>
      </c>
      <c r="E27" s="275">
        <v>2</v>
      </c>
      <c r="F27" s="275">
        <v>4</v>
      </c>
      <c r="G27" s="275">
        <v>2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5">
        <v>0</v>
      </c>
      <c r="R27" s="275">
        <v>0</v>
      </c>
      <c r="S27" s="275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5">
        <v>0</v>
      </c>
      <c r="D28" s="275">
        <v>0</v>
      </c>
      <c r="E28" s="275">
        <v>0</v>
      </c>
      <c r="F28" s="275">
        <v>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5">
        <v>55</v>
      </c>
      <c r="R28" s="275">
        <v>0</v>
      </c>
      <c r="S28" s="275">
        <v>0</v>
      </c>
      <c r="T28" s="75"/>
      <c r="U28" s="75">
        <v>28</v>
      </c>
    </row>
    <row r="29" spans="1:21" ht="24" customHeight="1" x14ac:dyDescent="0.6">
      <c r="A29" s="97" t="s">
        <v>329</v>
      </c>
      <c r="B29" s="75"/>
      <c r="C29" s="275">
        <v>0</v>
      </c>
      <c r="D29" s="275">
        <v>0</v>
      </c>
      <c r="E29" s="275">
        <v>0</v>
      </c>
      <c r="F29" s="275">
        <v>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>
        <v>0</v>
      </c>
      <c r="R29" s="275">
        <v>0</v>
      </c>
      <c r="S29" s="275">
        <v>1</v>
      </c>
      <c r="T29" s="75"/>
      <c r="U29" s="75">
        <v>29</v>
      </c>
    </row>
    <row r="30" spans="1:21" s="115" customFormat="1" ht="24" customHeight="1" x14ac:dyDescent="0.6">
      <c r="A30" s="276" t="s">
        <v>330</v>
      </c>
      <c r="B30" s="215"/>
      <c r="C30" s="279">
        <v>0</v>
      </c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4.4809999999999999</v>
      </c>
      <c r="N30" s="279">
        <v>0</v>
      </c>
      <c r="O30" s="279">
        <v>0</v>
      </c>
      <c r="P30" s="279">
        <v>0</v>
      </c>
      <c r="Q30" s="279">
        <v>0</v>
      </c>
      <c r="R30" s="279">
        <v>0</v>
      </c>
      <c r="S30" s="279">
        <v>0</v>
      </c>
      <c r="T30" s="215"/>
      <c r="U30" s="215">
        <v>30</v>
      </c>
    </row>
    <row r="31" spans="1:21" s="115" customFormat="1" ht="24" customHeight="1" x14ac:dyDescent="0.6">
      <c r="A31" s="276" t="s">
        <v>331</v>
      </c>
      <c r="B31" s="215"/>
      <c r="C31" s="279">
        <v>0</v>
      </c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2.649</v>
      </c>
      <c r="N31" s="279">
        <v>0</v>
      </c>
      <c r="O31" s="279">
        <v>0</v>
      </c>
      <c r="P31" s="279">
        <v>0</v>
      </c>
      <c r="Q31" s="279">
        <v>0</v>
      </c>
      <c r="R31" s="279">
        <v>0</v>
      </c>
      <c r="S31" s="279">
        <v>0</v>
      </c>
      <c r="T31" s="215"/>
      <c r="U31" s="215">
        <v>31</v>
      </c>
    </row>
    <row r="32" spans="1:21" ht="24" customHeight="1" x14ac:dyDescent="0.6">
      <c r="A32" s="276" t="s">
        <v>332</v>
      </c>
      <c r="B32" s="215"/>
      <c r="C32" s="279">
        <v>0</v>
      </c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2.2749999999999999</v>
      </c>
      <c r="N32" s="279">
        <v>0</v>
      </c>
      <c r="O32" s="279">
        <v>0</v>
      </c>
      <c r="P32" s="279">
        <v>0</v>
      </c>
      <c r="Q32" s="279">
        <v>0</v>
      </c>
      <c r="R32" s="279">
        <v>0</v>
      </c>
      <c r="S32" s="279">
        <v>0</v>
      </c>
      <c r="T32" s="215"/>
      <c r="U32" s="215">
        <v>32</v>
      </c>
    </row>
    <row r="33" spans="1:21" ht="24" customHeight="1" x14ac:dyDescent="0.6">
      <c r="A33" s="276" t="s">
        <v>333</v>
      </c>
      <c r="B33" s="215"/>
      <c r="C33" s="279">
        <v>0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2.1909999999999998</v>
      </c>
      <c r="N33" s="279">
        <v>0</v>
      </c>
      <c r="O33" s="279">
        <v>0</v>
      </c>
      <c r="P33" s="279">
        <v>0</v>
      </c>
      <c r="Q33" s="279">
        <v>0</v>
      </c>
      <c r="R33" s="279">
        <v>0</v>
      </c>
      <c r="S33" s="279">
        <v>0</v>
      </c>
      <c r="T33" s="215"/>
      <c r="U33" s="215">
        <v>33</v>
      </c>
    </row>
    <row r="34" spans="1:21" s="115" customFormat="1" ht="24" customHeight="1" x14ac:dyDescent="0.6">
      <c r="A34" s="276" t="s">
        <v>334</v>
      </c>
      <c r="B34" s="215"/>
      <c r="C34" s="279">
        <v>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4.8449999999999998</v>
      </c>
      <c r="N34" s="279">
        <v>0</v>
      </c>
      <c r="O34" s="279">
        <v>0</v>
      </c>
      <c r="P34" s="279">
        <v>0</v>
      </c>
      <c r="Q34" s="279">
        <v>0</v>
      </c>
      <c r="R34" s="279">
        <v>0</v>
      </c>
      <c r="S34" s="279">
        <v>0</v>
      </c>
      <c r="T34" s="215"/>
      <c r="U34" s="215">
        <v>34</v>
      </c>
    </row>
    <row r="35" spans="1:21" ht="24" customHeight="1" x14ac:dyDescent="0.6">
      <c r="A35" s="97" t="s">
        <v>134</v>
      </c>
      <c r="B35" s="75"/>
      <c r="C35" s="275">
        <v>0</v>
      </c>
      <c r="D35" s="275">
        <v>0</v>
      </c>
      <c r="E35" s="275">
        <v>0</v>
      </c>
      <c r="F35" s="275">
        <v>0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20</v>
      </c>
      <c r="Q35" s="275">
        <v>0</v>
      </c>
      <c r="R35" s="275">
        <v>0</v>
      </c>
      <c r="S35" s="275">
        <v>0</v>
      </c>
      <c r="T35" s="75"/>
      <c r="U35" s="75">
        <v>35</v>
      </c>
    </row>
    <row r="36" spans="1:21" ht="24" customHeight="1" x14ac:dyDescent="0.6">
      <c r="A36" s="97" t="s">
        <v>135</v>
      </c>
      <c r="B36" s="75"/>
      <c r="C36" s="275">
        <v>0</v>
      </c>
      <c r="D36" s="275">
        <v>2</v>
      </c>
      <c r="E36" s="275"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19.695</v>
      </c>
      <c r="K36" s="275">
        <v>0</v>
      </c>
      <c r="L36" s="275">
        <v>16.760000000000002</v>
      </c>
      <c r="M36" s="275">
        <v>0</v>
      </c>
      <c r="N36" s="275">
        <v>0</v>
      </c>
      <c r="O36" s="275">
        <v>0</v>
      </c>
      <c r="P36" s="275">
        <v>0</v>
      </c>
      <c r="Q36" s="275">
        <v>0</v>
      </c>
      <c r="R36" s="275">
        <v>0</v>
      </c>
      <c r="S36" s="275">
        <v>0</v>
      </c>
      <c r="T36" s="75"/>
      <c r="U36" s="75">
        <v>36</v>
      </c>
    </row>
    <row r="37" spans="1:21" ht="24" customHeight="1" x14ac:dyDescent="0.6">
      <c r="A37" s="97" t="s">
        <v>137</v>
      </c>
      <c r="B37" s="75"/>
      <c r="C37" s="275">
        <v>0</v>
      </c>
      <c r="D37" s="275">
        <v>0</v>
      </c>
      <c r="E37" s="275">
        <v>0</v>
      </c>
      <c r="F37" s="275">
        <v>0</v>
      </c>
      <c r="G37" s="275">
        <v>2</v>
      </c>
      <c r="H37" s="275">
        <v>0</v>
      </c>
      <c r="I37" s="275">
        <v>0</v>
      </c>
      <c r="J37" s="275">
        <v>3.3119999999999998</v>
      </c>
      <c r="K37" s="275">
        <v>0</v>
      </c>
      <c r="L37" s="275">
        <v>32.591999999999999</v>
      </c>
      <c r="M37" s="275">
        <v>0</v>
      </c>
      <c r="N37" s="275">
        <v>0</v>
      </c>
      <c r="O37" s="275">
        <v>0</v>
      </c>
      <c r="P37" s="275">
        <v>0</v>
      </c>
      <c r="Q37" s="275">
        <v>0</v>
      </c>
      <c r="R37" s="275">
        <v>13</v>
      </c>
      <c r="S37" s="275">
        <v>0</v>
      </c>
      <c r="T37" s="75"/>
      <c r="U37" s="75">
        <v>37</v>
      </c>
    </row>
    <row r="38" spans="1:21" ht="24" customHeight="1" x14ac:dyDescent="0.6">
      <c r="A38" s="97" t="s">
        <v>138</v>
      </c>
      <c r="B38" s="75"/>
      <c r="C38" s="275">
        <v>0</v>
      </c>
      <c r="D38" s="275">
        <v>0</v>
      </c>
      <c r="E38" s="275">
        <v>0</v>
      </c>
      <c r="F38" s="275">
        <v>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23.815000000000001</v>
      </c>
      <c r="N38" s="275">
        <v>0</v>
      </c>
      <c r="O38" s="275">
        <v>0</v>
      </c>
      <c r="P38" s="275">
        <v>0</v>
      </c>
      <c r="Q38" s="275">
        <v>0</v>
      </c>
      <c r="R38" s="275">
        <v>0</v>
      </c>
      <c r="S38" s="275">
        <v>0</v>
      </c>
      <c r="T38" s="75"/>
      <c r="U38" s="75">
        <v>38</v>
      </c>
    </row>
    <row r="39" spans="1:21" ht="24" customHeight="1" x14ac:dyDescent="0.6">
      <c r="A39" s="97" t="s">
        <v>139</v>
      </c>
      <c r="B39" s="75"/>
      <c r="C39" s="275">
        <v>0</v>
      </c>
      <c r="D39" s="275">
        <v>0</v>
      </c>
      <c r="E39" s="275">
        <v>6</v>
      </c>
      <c r="F39" s="275">
        <v>0</v>
      </c>
      <c r="G39" s="275">
        <v>1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5">
        <v>0</v>
      </c>
      <c r="R39" s="275">
        <v>0</v>
      </c>
      <c r="S39" s="275">
        <v>0</v>
      </c>
      <c r="T39" s="75"/>
      <c r="U39" s="75">
        <v>39</v>
      </c>
    </row>
    <row r="40" spans="1:21" ht="24" customHeight="1" x14ac:dyDescent="0.6">
      <c r="A40" s="97" t="s">
        <v>140</v>
      </c>
      <c r="B40" s="75"/>
      <c r="C40" s="275">
        <v>15</v>
      </c>
      <c r="D40" s="275">
        <v>0</v>
      </c>
      <c r="E40" s="275">
        <v>0</v>
      </c>
      <c r="F40" s="275">
        <v>9</v>
      </c>
      <c r="G40" s="275">
        <v>4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5">
        <v>0</v>
      </c>
      <c r="R40" s="275">
        <v>0</v>
      </c>
      <c r="S40" s="275">
        <v>0</v>
      </c>
      <c r="T40" s="75"/>
      <c r="U40" s="75">
        <v>40</v>
      </c>
    </row>
    <row r="41" spans="1:21" ht="24" customHeight="1" x14ac:dyDescent="0.6">
      <c r="A41" s="97" t="s">
        <v>335</v>
      </c>
      <c r="B41" s="75"/>
      <c r="C41" s="275">
        <v>0</v>
      </c>
      <c r="D41" s="275">
        <v>0</v>
      </c>
      <c r="E41" s="275">
        <v>0</v>
      </c>
      <c r="F41" s="275">
        <v>0</v>
      </c>
      <c r="G41" s="275">
        <v>0</v>
      </c>
      <c r="H41" s="275">
        <v>0</v>
      </c>
      <c r="I41" s="275">
        <v>30.058</v>
      </c>
      <c r="J41" s="275">
        <v>0</v>
      </c>
      <c r="K41" s="275">
        <v>0</v>
      </c>
      <c r="L41" s="275">
        <v>0</v>
      </c>
      <c r="M41" s="275">
        <v>0</v>
      </c>
      <c r="N41" s="275">
        <v>1</v>
      </c>
      <c r="O41" s="275">
        <v>0</v>
      </c>
      <c r="P41" s="275">
        <v>0</v>
      </c>
      <c r="Q41" s="275">
        <v>0</v>
      </c>
      <c r="R41" s="275">
        <v>0</v>
      </c>
      <c r="S41" s="275">
        <v>0</v>
      </c>
      <c r="T41" s="75"/>
      <c r="U41" s="75">
        <v>41</v>
      </c>
    </row>
    <row r="42" spans="1:21" ht="24" customHeight="1" x14ac:dyDescent="0.6">
      <c r="A42" s="97" t="s">
        <v>141</v>
      </c>
      <c r="B42" s="75"/>
      <c r="C42" s="275">
        <v>0</v>
      </c>
      <c r="D42" s="275">
        <v>0</v>
      </c>
      <c r="E42" s="275">
        <v>0</v>
      </c>
      <c r="F42" s="275">
        <v>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5">
        <v>0</v>
      </c>
      <c r="R42" s="275">
        <v>0</v>
      </c>
      <c r="S42" s="275">
        <v>0</v>
      </c>
      <c r="T42" s="75"/>
      <c r="U42" s="75">
        <v>42</v>
      </c>
    </row>
    <row r="43" spans="1:21" ht="24" customHeight="1" x14ac:dyDescent="0.6">
      <c r="A43" s="97" t="s">
        <v>142</v>
      </c>
      <c r="B43" s="75"/>
      <c r="C43" s="275">
        <v>0</v>
      </c>
      <c r="D43" s="275">
        <v>0</v>
      </c>
      <c r="E43" s="275">
        <v>0</v>
      </c>
      <c r="F43" s="275">
        <v>0</v>
      </c>
      <c r="G43" s="275">
        <v>0</v>
      </c>
      <c r="H43" s="275">
        <v>0</v>
      </c>
      <c r="I43" s="275">
        <v>0</v>
      </c>
      <c r="J43" s="275">
        <v>0</v>
      </c>
      <c r="K43" s="275">
        <v>46.21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5">
        <v>0</v>
      </c>
      <c r="R43" s="275">
        <v>0</v>
      </c>
      <c r="S43" s="275">
        <v>0</v>
      </c>
      <c r="T43" s="75"/>
      <c r="U43" s="75">
        <v>43</v>
      </c>
    </row>
    <row r="44" spans="1:21" ht="24" customHeight="1" x14ac:dyDescent="0.6">
      <c r="A44" s="97" t="s">
        <v>143</v>
      </c>
      <c r="B44" s="75"/>
      <c r="C44" s="275">
        <v>0</v>
      </c>
      <c r="D44" s="275">
        <v>0</v>
      </c>
      <c r="E44" s="275">
        <v>0</v>
      </c>
      <c r="F44" s="275">
        <v>0</v>
      </c>
      <c r="G44" s="275">
        <v>0</v>
      </c>
      <c r="H44" s="275">
        <v>0</v>
      </c>
      <c r="I44" s="275">
        <v>0</v>
      </c>
      <c r="J44" s="275">
        <v>50.383000000000003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5">
        <v>0</v>
      </c>
      <c r="R44" s="275">
        <v>0</v>
      </c>
      <c r="S44" s="275">
        <v>0</v>
      </c>
      <c r="T44" s="75"/>
      <c r="U44" s="75">
        <v>44</v>
      </c>
    </row>
    <row r="45" spans="1:21" ht="24" customHeight="1" x14ac:dyDescent="0.6">
      <c r="A45" s="97" t="s">
        <v>144</v>
      </c>
      <c r="B45" s="75"/>
      <c r="C45" s="275">
        <v>0</v>
      </c>
      <c r="D45" s="275">
        <v>1</v>
      </c>
      <c r="E45" s="275">
        <v>0</v>
      </c>
      <c r="F45" s="275">
        <v>0</v>
      </c>
      <c r="G45" s="275">
        <v>0</v>
      </c>
      <c r="H45" s="275">
        <v>0</v>
      </c>
      <c r="I45" s="275">
        <v>0</v>
      </c>
      <c r="J45" s="275">
        <v>0</v>
      </c>
      <c r="K45" s="275">
        <v>20.9</v>
      </c>
      <c r="L45" s="275">
        <v>3.56</v>
      </c>
      <c r="M45" s="275">
        <v>0</v>
      </c>
      <c r="N45" s="275">
        <v>0</v>
      </c>
      <c r="O45" s="275">
        <v>0</v>
      </c>
      <c r="P45" s="275">
        <v>0</v>
      </c>
      <c r="Q45" s="275">
        <v>0</v>
      </c>
      <c r="R45" s="275">
        <v>32</v>
      </c>
      <c r="S45" s="275">
        <v>0</v>
      </c>
      <c r="T45" s="75"/>
      <c r="U45" s="75">
        <v>45</v>
      </c>
    </row>
    <row r="46" spans="1:21" ht="24" customHeight="1" x14ac:dyDescent="0.6">
      <c r="A46" s="97" t="s">
        <v>145</v>
      </c>
      <c r="B46" s="75"/>
      <c r="C46" s="275">
        <v>0</v>
      </c>
      <c r="D46" s="275">
        <v>0</v>
      </c>
      <c r="E46" s="275">
        <v>0</v>
      </c>
      <c r="F46" s="275">
        <v>0</v>
      </c>
      <c r="G46" s="275">
        <v>0</v>
      </c>
      <c r="H46" s="275">
        <v>0</v>
      </c>
      <c r="I46" s="275">
        <v>0</v>
      </c>
      <c r="J46" s="275">
        <v>24.033000000000001</v>
      </c>
      <c r="K46" s="275">
        <v>0</v>
      </c>
      <c r="L46" s="275">
        <v>9.75</v>
      </c>
      <c r="M46" s="275">
        <v>0</v>
      </c>
      <c r="N46" s="275">
        <v>0</v>
      </c>
      <c r="O46" s="275">
        <v>0</v>
      </c>
      <c r="P46" s="275">
        <v>0</v>
      </c>
      <c r="Q46" s="275">
        <v>0</v>
      </c>
      <c r="R46" s="275">
        <v>24</v>
      </c>
      <c r="S46" s="275">
        <v>0</v>
      </c>
      <c r="T46" s="75"/>
      <c r="U46" s="75">
        <v>46</v>
      </c>
    </row>
    <row r="47" spans="1:21" ht="24" customHeight="1" x14ac:dyDescent="0.6">
      <c r="A47" s="97" t="s">
        <v>146</v>
      </c>
      <c r="B47" s="75"/>
      <c r="C47" s="275">
        <v>0</v>
      </c>
      <c r="D47" s="275">
        <v>0</v>
      </c>
      <c r="E47" s="275">
        <v>4</v>
      </c>
      <c r="F47" s="275">
        <v>0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3.0710000000000002</v>
      </c>
      <c r="N47" s="275">
        <v>0</v>
      </c>
      <c r="O47" s="275">
        <v>0</v>
      </c>
      <c r="P47" s="275">
        <v>0</v>
      </c>
      <c r="Q47" s="275">
        <v>0</v>
      </c>
      <c r="R47" s="275">
        <v>0</v>
      </c>
      <c r="S47" s="275">
        <v>0</v>
      </c>
      <c r="T47" s="75"/>
      <c r="U47" s="75">
        <v>47</v>
      </c>
    </row>
    <row r="48" spans="1:21" ht="24" customHeight="1" x14ac:dyDescent="0.6">
      <c r="A48" s="97" t="s">
        <v>147</v>
      </c>
      <c r="B48" s="75"/>
      <c r="C48" s="275">
        <v>2</v>
      </c>
      <c r="D48" s="275">
        <v>0</v>
      </c>
      <c r="E48" s="275">
        <v>0</v>
      </c>
      <c r="F48" s="275">
        <v>2</v>
      </c>
      <c r="G48" s="275">
        <v>0</v>
      </c>
      <c r="H48" s="275">
        <v>0</v>
      </c>
      <c r="I48" s="275">
        <v>13.37</v>
      </c>
      <c r="J48" s="275">
        <v>0</v>
      </c>
      <c r="K48" s="275">
        <v>0</v>
      </c>
      <c r="L48" s="275">
        <v>0</v>
      </c>
      <c r="M48" s="275">
        <v>0</v>
      </c>
      <c r="N48" s="275">
        <v>1</v>
      </c>
      <c r="O48" s="275">
        <v>0</v>
      </c>
      <c r="P48" s="275">
        <v>0</v>
      </c>
      <c r="Q48" s="275">
        <v>0</v>
      </c>
      <c r="R48" s="275">
        <v>0</v>
      </c>
      <c r="S48" s="275">
        <v>0</v>
      </c>
      <c r="T48" s="75"/>
      <c r="U48" s="75">
        <v>48</v>
      </c>
    </row>
    <row r="49" spans="1:26" ht="24" customHeight="1" x14ac:dyDescent="0.6">
      <c r="A49" s="97" t="s">
        <v>148</v>
      </c>
      <c r="B49" s="75"/>
      <c r="C49" s="275">
        <v>0</v>
      </c>
      <c r="D49" s="275">
        <v>0</v>
      </c>
      <c r="E49" s="275">
        <v>0</v>
      </c>
      <c r="F49" s="275">
        <v>0</v>
      </c>
      <c r="G49" s="275">
        <v>0</v>
      </c>
      <c r="H49" s="275">
        <v>0</v>
      </c>
      <c r="I49" s="275">
        <v>21.94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5">
        <v>0</v>
      </c>
      <c r="R49" s="275">
        <v>0</v>
      </c>
      <c r="S49" s="275">
        <v>0</v>
      </c>
      <c r="T49" s="75"/>
      <c r="U49" s="75">
        <v>49</v>
      </c>
    </row>
    <row r="50" spans="1:26" ht="24" customHeight="1" x14ac:dyDescent="0.6">
      <c r="A50" s="97" t="s">
        <v>149</v>
      </c>
      <c r="B50" s="75"/>
      <c r="C50" s="275">
        <v>3</v>
      </c>
      <c r="D50" s="275">
        <v>0</v>
      </c>
      <c r="E50" s="275">
        <v>2</v>
      </c>
      <c r="F50" s="275">
        <v>5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5">
        <v>0</v>
      </c>
      <c r="R50" s="275">
        <v>0</v>
      </c>
      <c r="S50" s="275">
        <v>0</v>
      </c>
      <c r="T50" s="75"/>
      <c r="U50" s="75">
        <v>50</v>
      </c>
      <c r="Y50" t="s">
        <v>336</v>
      </c>
      <c r="Z50" t="s">
        <v>337</v>
      </c>
    </row>
    <row r="51" spans="1:26" ht="24" customHeight="1" x14ac:dyDescent="0.6">
      <c r="A51" s="97" t="s">
        <v>150</v>
      </c>
      <c r="B51" s="75"/>
      <c r="C51" s="275">
        <v>9</v>
      </c>
      <c r="D51" s="275">
        <v>0</v>
      </c>
      <c r="E51" s="275">
        <v>0</v>
      </c>
      <c r="F51" s="275">
        <v>7</v>
      </c>
      <c r="G51" s="275">
        <v>0</v>
      </c>
      <c r="H51" s="275">
        <v>0</v>
      </c>
      <c r="I51" s="275">
        <v>13.928000000000001</v>
      </c>
      <c r="J51" s="275">
        <v>0</v>
      </c>
      <c r="K51" s="275">
        <v>0</v>
      </c>
      <c r="L51" s="275">
        <v>0</v>
      </c>
      <c r="M51" s="275">
        <v>16.54</v>
      </c>
      <c r="N51" s="275">
        <v>0</v>
      </c>
      <c r="O51" s="275">
        <v>0</v>
      </c>
      <c r="P51" s="275">
        <v>0</v>
      </c>
      <c r="Q51" s="275">
        <v>0</v>
      </c>
      <c r="R51" s="275">
        <v>0</v>
      </c>
      <c r="S51" s="275">
        <v>0</v>
      </c>
      <c r="T51" s="75"/>
      <c r="U51" s="75">
        <v>51</v>
      </c>
    </row>
    <row r="52" spans="1:26" ht="24" customHeight="1" x14ac:dyDescent="0.6">
      <c r="A52" s="97" t="s">
        <v>151</v>
      </c>
      <c r="B52" s="75"/>
      <c r="C52" s="275">
        <v>0</v>
      </c>
      <c r="D52" s="275">
        <v>0</v>
      </c>
      <c r="E52" s="275">
        <v>0</v>
      </c>
      <c r="F52" s="275">
        <v>0</v>
      </c>
      <c r="G52" s="275">
        <v>0</v>
      </c>
      <c r="H52" s="275">
        <v>0</v>
      </c>
      <c r="I52" s="275">
        <v>36.58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5">
        <v>0</v>
      </c>
      <c r="R52" s="275">
        <v>0</v>
      </c>
      <c r="S52" s="275">
        <v>0</v>
      </c>
      <c r="T52" s="75"/>
      <c r="U52" s="75">
        <v>52</v>
      </c>
    </row>
    <row r="53" spans="1:26" ht="24" customHeight="1" x14ac:dyDescent="0.6">
      <c r="A53" s="97" t="s">
        <v>152</v>
      </c>
      <c r="B53" s="75"/>
      <c r="C53" s="275">
        <v>0</v>
      </c>
      <c r="D53" s="275">
        <v>0</v>
      </c>
      <c r="E53" s="275">
        <v>2</v>
      </c>
      <c r="F53" s="275">
        <v>0</v>
      </c>
      <c r="G53" s="275">
        <v>4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5">
        <v>0</v>
      </c>
      <c r="R53" s="275">
        <v>0</v>
      </c>
      <c r="S53" s="275">
        <v>0</v>
      </c>
      <c r="T53" s="75"/>
      <c r="U53" s="75">
        <v>53</v>
      </c>
    </row>
    <row r="54" spans="1:26" ht="24" customHeight="1" x14ac:dyDescent="0.6">
      <c r="A54" s="97" t="s">
        <v>153</v>
      </c>
      <c r="B54" s="75"/>
      <c r="C54" s="275">
        <v>0</v>
      </c>
      <c r="D54" s="275">
        <v>0</v>
      </c>
      <c r="E54" s="275">
        <v>0</v>
      </c>
      <c r="F54" s="275">
        <v>0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34.94</v>
      </c>
      <c r="N54" s="275">
        <v>0</v>
      </c>
      <c r="O54" s="275">
        <v>0</v>
      </c>
      <c r="P54" s="275">
        <v>0</v>
      </c>
      <c r="Q54" s="275">
        <v>0</v>
      </c>
      <c r="R54" s="275">
        <v>0</v>
      </c>
      <c r="S54" s="275">
        <v>0</v>
      </c>
      <c r="T54" s="75"/>
      <c r="U54" s="75">
        <v>54</v>
      </c>
    </row>
    <row r="55" spans="1:26" ht="24" customHeight="1" x14ac:dyDescent="0.6">
      <c r="A55" s="97" t="s">
        <v>154</v>
      </c>
      <c r="B55" s="75"/>
      <c r="C55" s="275">
        <v>0</v>
      </c>
      <c r="D55" s="275">
        <v>0</v>
      </c>
      <c r="E55" s="275">
        <v>2</v>
      </c>
      <c r="F55" s="275">
        <v>0</v>
      </c>
      <c r="G55" s="275">
        <v>4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5">
        <v>0</v>
      </c>
      <c r="R55" s="275">
        <v>0</v>
      </c>
      <c r="S55" s="275">
        <v>0</v>
      </c>
      <c r="T55" s="75"/>
      <c r="U55" s="75">
        <v>55</v>
      </c>
    </row>
    <row r="56" spans="1:26" ht="24" customHeight="1" x14ac:dyDescent="0.6">
      <c r="A56" s="97" t="s">
        <v>338</v>
      </c>
      <c r="B56" s="75"/>
      <c r="C56" s="275">
        <v>12</v>
      </c>
      <c r="D56" s="275">
        <v>0</v>
      </c>
      <c r="E56" s="275">
        <v>0</v>
      </c>
      <c r="F56" s="275">
        <v>1</v>
      </c>
      <c r="G56" s="275">
        <v>0</v>
      </c>
      <c r="H56" s="275">
        <v>0</v>
      </c>
      <c r="I56" s="275">
        <v>66.043000000000006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75"/>
      <c r="U56" s="75">
        <v>56</v>
      </c>
    </row>
    <row r="57" spans="1:26" ht="24" customHeight="1" x14ac:dyDescent="0.6">
      <c r="A57" s="277" t="s">
        <v>339</v>
      </c>
      <c r="B57" s="270"/>
      <c r="C57" s="280">
        <v>0</v>
      </c>
      <c r="D57" s="280">
        <v>0</v>
      </c>
      <c r="E57" s="280">
        <v>0</v>
      </c>
      <c r="F57" s="280">
        <v>0</v>
      </c>
      <c r="G57" s="280">
        <v>0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3.4049999999999998</v>
      </c>
      <c r="N57" s="280">
        <v>0</v>
      </c>
      <c r="O57" s="280">
        <v>0</v>
      </c>
      <c r="P57" s="280">
        <v>0</v>
      </c>
      <c r="Q57" s="280">
        <v>0</v>
      </c>
      <c r="R57" s="280">
        <v>0</v>
      </c>
      <c r="S57" s="280">
        <v>0</v>
      </c>
      <c r="T57" s="271"/>
      <c r="U57">
        <v>57</v>
      </c>
    </row>
    <row r="58" spans="1:26" ht="31.5" customHeight="1" x14ac:dyDescent="0.6">
      <c r="A58" s="299" t="s">
        <v>155</v>
      </c>
      <c r="B58" s="181"/>
      <c r="C58" s="278">
        <v>0</v>
      </c>
      <c r="D58" s="278">
        <v>0</v>
      </c>
      <c r="E58" s="278">
        <v>0</v>
      </c>
      <c r="F58" s="278">
        <v>0</v>
      </c>
      <c r="G58" s="278">
        <v>0</v>
      </c>
      <c r="H58" s="278">
        <v>0</v>
      </c>
      <c r="I58" s="281">
        <v>0</v>
      </c>
      <c r="J58" s="281">
        <v>0</v>
      </c>
      <c r="K58" s="281">
        <v>0</v>
      </c>
      <c r="L58" s="281">
        <v>0</v>
      </c>
      <c r="M58" s="281">
        <v>0</v>
      </c>
      <c r="N58" s="281">
        <v>0</v>
      </c>
      <c r="O58" s="281">
        <v>0</v>
      </c>
      <c r="P58" s="281">
        <v>0</v>
      </c>
      <c r="Q58" s="281">
        <v>0</v>
      </c>
      <c r="R58" s="281">
        <v>4</v>
      </c>
      <c r="S58" s="281">
        <v>0</v>
      </c>
      <c r="T58" s="326"/>
      <c r="U58" s="181"/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view="pageBreakPreview" topLeftCell="A40" zoomScale="25" zoomScaleNormal="70" zoomScaleSheetLayoutView="25" workbookViewId="0">
      <selection activeCell="K8" sqref="K8"/>
    </sheetView>
  </sheetViews>
  <sheetFormatPr defaultColWidth="9.109375" defaultRowHeight="14.4" x14ac:dyDescent="0.3"/>
  <cols>
    <col min="1" max="1" width="65.6640625" style="321" customWidth="1"/>
    <col min="2" max="8" width="32.44140625" style="321" customWidth="1"/>
    <col min="9" max="9" width="34.33203125" style="321" customWidth="1"/>
    <col min="10" max="10" width="33.5546875" style="321" customWidth="1"/>
    <col min="11" max="11" width="32.44140625" style="321" customWidth="1"/>
    <col min="12" max="13" width="35.33203125" style="321" customWidth="1"/>
    <col min="14" max="14" width="32.44140625" style="321" customWidth="1"/>
    <col min="15" max="15" width="38.6640625" style="321" customWidth="1"/>
    <col min="16" max="16" width="37.5546875" style="321" customWidth="1"/>
    <col min="17" max="17" width="35.88671875" style="321" customWidth="1"/>
    <col min="18" max="18" width="32.44140625" style="321" customWidth="1"/>
    <col min="19" max="19" width="36.44140625" style="321" customWidth="1"/>
    <col min="20" max="20" width="40" style="321" customWidth="1"/>
    <col min="21" max="21" width="12.5546875" style="321" customWidth="1"/>
    <col min="22" max="233" width="9.109375" style="321" customWidth="1"/>
    <col min="234" max="16384" width="9.109375" style="321"/>
  </cols>
  <sheetData>
    <row r="1" spans="1:21" s="70" customFormat="1" ht="180.75" customHeight="1" x14ac:dyDescent="0.7">
      <c r="A1" s="213" t="s">
        <v>251</v>
      </c>
      <c r="B1" s="213" t="s">
        <v>252</v>
      </c>
      <c r="C1" s="213" t="s">
        <v>253</v>
      </c>
      <c r="D1" s="213" t="s">
        <v>254</v>
      </c>
      <c r="E1" s="213" t="s">
        <v>255</v>
      </c>
      <c r="F1" s="213" t="s">
        <v>256</v>
      </c>
      <c r="G1" s="213" t="s">
        <v>160</v>
      </c>
      <c r="H1" s="213" t="s">
        <v>161</v>
      </c>
      <c r="I1" s="213" t="s">
        <v>257</v>
      </c>
      <c r="J1" s="213" t="s">
        <v>258</v>
      </c>
      <c r="K1" s="213" t="s">
        <v>259</v>
      </c>
      <c r="L1" s="213" t="s">
        <v>260</v>
      </c>
      <c r="M1" s="213" t="s">
        <v>261</v>
      </c>
      <c r="N1" s="213" t="s">
        <v>262</v>
      </c>
      <c r="O1" s="213" t="s">
        <v>263</v>
      </c>
      <c r="P1" s="214" t="s">
        <v>264</v>
      </c>
      <c r="Q1" s="213" t="s">
        <v>265</v>
      </c>
      <c r="R1" s="213" t="s">
        <v>266</v>
      </c>
      <c r="S1" s="213" t="s">
        <v>73</v>
      </c>
      <c r="T1" s="213" t="s">
        <v>155</v>
      </c>
      <c r="U1" s="198" t="s">
        <v>267</v>
      </c>
    </row>
    <row r="2" spans="1:21" ht="66" customHeight="1" x14ac:dyDescent="0.3">
      <c r="A2" s="209" t="s">
        <v>106</v>
      </c>
      <c r="B2" s="212"/>
      <c r="C2" s="212">
        <v>0</v>
      </c>
      <c r="D2" s="212">
        <v>0</v>
      </c>
      <c r="E2" s="212">
        <v>0</v>
      </c>
      <c r="F2" s="212">
        <v>0</v>
      </c>
      <c r="G2" s="212">
        <v>0</v>
      </c>
      <c r="H2" s="212">
        <v>0</v>
      </c>
      <c r="I2" s="212">
        <v>0</v>
      </c>
      <c r="J2" s="212">
        <v>496.55</v>
      </c>
      <c r="K2" s="212">
        <v>0</v>
      </c>
      <c r="L2" s="212">
        <v>0</v>
      </c>
      <c r="M2" s="212">
        <v>0</v>
      </c>
      <c r="N2" s="212">
        <v>0</v>
      </c>
      <c r="O2" s="212">
        <v>0</v>
      </c>
      <c r="P2" s="212">
        <v>0</v>
      </c>
      <c r="Q2" s="212">
        <v>0</v>
      </c>
      <c r="R2" s="212">
        <v>55.55</v>
      </c>
      <c r="S2" s="204">
        <v>0</v>
      </c>
      <c r="T2" s="205">
        <f t="shared" ref="T2:T33" si="0">SUM(B2:S2)</f>
        <v>552.1</v>
      </c>
      <c r="U2" s="197">
        <v>2</v>
      </c>
    </row>
    <row r="3" spans="1:21" ht="66" customHeight="1" x14ac:dyDescent="0.3">
      <c r="A3" s="210" t="s">
        <v>107</v>
      </c>
      <c r="B3" s="204"/>
      <c r="C3" s="204">
        <v>0</v>
      </c>
      <c r="D3" s="204">
        <v>0</v>
      </c>
      <c r="E3" s="204">
        <v>123.45</v>
      </c>
      <c r="F3" s="204">
        <v>0</v>
      </c>
      <c r="G3" s="204">
        <v>0</v>
      </c>
      <c r="H3" s="204">
        <v>0</v>
      </c>
      <c r="I3" s="204">
        <v>211.74</v>
      </c>
      <c r="J3" s="204">
        <v>0</v>
      </c>
      <c r="K3" s="204">
        <v>0</v>
      </c>
      <c r="L3" s="204">
        <v>0</v>
      </c>
      <c r="M3" s="204">
        <v>14.81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5">
        <f t="shared" si="0"/>
        <v>350</v>
      </c>
      <c r="U3" s="197">
        <v>3</v>
      </c>
    </row>
    <row r="4" spans="1:21" ht="66" customHeight="1" x14ac:dyDescent="0.3">
      <c r="A4" s="210" t="s">
        <v>108</v>
      </c>
      <c r="B4" s="204"/>
      <c r="C4" s="204">
        <v>0</v>
      </c>
      <c r="D4" s="204">
        <v>0</v>
      </c>
      <c r="E4" s="204">
        <v>155.52000000000001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554.48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5">
        <f t="shared" si="0"/>
        <v>710</v>
      </c>
      <c r="U4" s="197">
        <v>4</v>
      </c>
    </row>
    <row r="5" spans="1:21" ht="66" customHeight="1" x14ac:dyDescent="0.3">
      <c r="A5" s="211" t="s">
        <v>109</v>
      </c>
      <c r="B5" s="205"/>
      <c r="C5" s="205">
        <v>0</v>
      </c>
      <c r="D5" s="205">
        <v>0</v>
      </c>
      <c r="E5" s="205">
        <v>454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264</v>
      </c>
      <c r="N5" s="205">
        <v>0</v>
      </c>
      <c r="O5" s="205">
        <v>0</v>
      </c>
      <c r="P5" s="205">
        <v>0</v>
      </c>
      <c r="Q5" s="205">
        <v>0</v>
      </c>
      <c r="R5" s="205">
        <v>0</v>
      </c>
      <c r="S5" s="205">
        <v>0</v>
      </c>
      <c r="T5" s="205">
        <f t="shared" si="0"/>
        <v>718</v>
      </c>
      <c r="U5" s="197">
        <v>5</v>
      </c>
    </row>
    <row r="6" spans="1:21" ht="66" customHeight="1" x14ac:dyDescent="0.3">
      <c r="A6" s="210" t="s">
        <v>110</v>
      </c>
      <c r="B6" s="204"/>
      <c r="C6" s="204">
        <v>0</v>
      </c>
      <c r="D6" s="204">
        <v>0</v>
      </c>
      <c r="E6" s="204">
        <v>220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580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5">
        <f t="shared" si="0"/>
        <v>800</v>
      </c>
      <c r="U6" s="197">
        <v>6</v>
      </c>
    </row>
    <row r="7" spans="1:21" ht="66" customHeight="1" x14ac:dyDescent="0.3">
      <c r="A7" s="210" t="s">
        <v>111</v>
      </c>
      <c r="B7" s="204"/>
      <c r="C7" s="204">
        <v>0</v>
      </c>
      <c r="D7" s="204">
        <v>0</v>
      </c>
      <c r="E7" s="204">
        <v>243</v>
      </c>
      <c r="F7" s="204">
        <v>0</v>
      </c>
      <c r="G7" s="204">
        <v>0</v>
      </c>
      <c r="H7" s="204">
        <v>0</v>
      </c>
      <c r="I7" s="204">
        <v>597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5">
        <f t="shared" si="0"/>
        <v>840</v>
      </c>
      <c r="U7" s="197">
        <v>7</v>
      </c>
    </row>
    <row r="8" spans="1:21" ht="66" customHeight="1" x14ac:dyDescent="0.3">
      <c r="A8" s="210" t="s">
        <v>112</v>
      </c>
      <c r="B8" s="204"/>
      <c r="C8" s="204">
        <v>0</v>
      </c>
      <c r="D8" s="204">
        <v>0</v>
      </c>
      <c r="E8" s="204">
        <v>0</v>
      </c>
      <c r="F8" s="204">
        <v>0</v>
      </c>
      <c r="G8" s="204">
        <v>0</v>
      </c>
      <c r="H8" s="204">
        <v>0</v>
      </c>
      <c r="I8" s="204">
        <v>680</v>
      </c>
      <c r="J8" s="204">
        <v>0</v>
      </c>
      <c r="K8" s="204">
        <v>0</v>
      </c>
      <c r="L8" s="204">
        <v>0</v>
      </c>
      <c r="M8" s="204">
        <v>23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5">
        <f t="shared" si="0"/>
        <v>703</v>
      </c>
      <c r="U8" s="197">
        <v>8</v>
      </c>
    </row>
    <row r="9" spans="1:21" ht="66" customHeight="1" x14ac:dyDescent="0.3">
      <c r="A9" s="210" t="s">
        <v>114</v>
      </c>
      <c r="B9" s="204"/>
      <c r="C9" s="204">
        <v>0</v>
      </c>
      <c r="D9" s="204">
        <v>0</v>
      </c>
      <c r="E9" s="204">
        <v>0</v>
      </c>
      <c r="F9" s="204">
        <v>70</v>
      </c>
      <c r="G9" s="204">
        <v>645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5">
        <f t="shared" si="0"/>
        <v>715</v>
      </c>
      <c r="U9" s="197">
        <v>9</v>
      </c>
    </row>
    <row r="10" spans="1:21" ht="66" customHeight="1" x14ac:dyDescent="0.3">
      <c r="A10" s="210" t="s">
        <v>115</v>
      </c>
      <c r="B10" s="204"/>
      <c r="C10" s="204">
        <v>0</v>
      </c>
      <c r="D10" s="204">
        <v>0</v>
      </c>
      <c r="E10" s="204">
        <v>150</v>
      </c>
      <c r="F10" s="204">
        <v>0</v>
      </c>
      <c r="G10" s="204">
        <v>243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623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5">
        <f t="shared" si="0"/>
        <v>1016</v>
      </c>
      <c r="U10" s="197">
        <v>10</v>
      </c>
    </row>
    <row r="11" spans="1:21" ht="66" customHeight="1" x14ac:dyDescent="0.3">
      <c r="A11" s="210" t="s">
        <v>116</v>
      </c>
      <c r="B11" s="204"/>
      <c r="C11" s="204">
        <v>0</v>
      </c>
      <c r="D11" s="204">
        <v>0</v>
      </c>
      <c r="E11" s="204">
        <v>326.37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540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5">
        <f t="shared" si="0"/>
        <v>866.37</v>
      </c>
      <c r="U11" s="197">
        <v>11</v>
      </c>
    </row>
    <row r="12" spans="1:21" ht="66" customHeight="1" x14ac:dyDescent="0.3">
      <c r="A12" s="210" t="s">
        <v>117</v>
      </c>
      <c r="B12" s="204"/>
      <c r="C12" s="204">
        <v>0</v>
      </c>
      <c r="D12" s="204">
        <v>0</v>
      </c>
      <c r="E12" s="204">
        <v>530.81999999999994</v>
      </c>
      <c r="F12" s="204">
        <v>0</v>
      </c>
      <c r="G12" s="204">
        <v>0</v>
      </c>
      <c r="H12" s="204">
        <v>0</v>
      </c>
      <c r="I12" s="204">
        <v>422.65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5">
        <f t="shared" si="0"/>
        <v>953.46999999999991</v>
      </c>
      <c r="U12" s="197">
        <v>12</v>
      </c>
    </row>
    <row r="13" spans="1:21" ht="66" customHeight="1" x14ac:dyDescent="0.3">
      <c r="A13" s="210" t="s">
        <v>118</v>
      </c>
      <c r="B13" s="204"/>
      <c r="C13" s="204">
        <v>0</v>
      </c>
      <c r="D13" s="204">
        <v>0</v>
      </c>
      <c r="E13" s="204">
        <v>410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490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5">
        <f t="shared" si="0"/>
        <v>900</v>
      </c>
      <c r="U13" s="197">
        <v>13</v>
      </c>
    </row>
    <row r="14" spans="1:21" ht="66" customHeight="1" x14ac:dyDescent="0.3">
      <c r="A14" s="210" t="s">
        <v>119</v>
      </c>
      <c r="B14" s="204"/>
      <c r="C14" s="204">
        <v>0</v>
      </c>
      <c r="D14" s="204">
        <v>0</v>
      </c>
      <c r="E14" s="204">
        <v>219.6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705.4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5">
        <f t="shared" si="0"/>
        <v>925</v>
      </c>
      <c r="U14" s="197">
        <v>14</v>
      </c>
    </row>
    <row r="15" spans="1:21" ht="66" customHeight="1" x14ac:dyDescent="0.3">
      <c r="A15" s="210" t="s">
        <v>120</v>
      </c>
      <c r="B15" s="204"/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600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5">
        <f t="shared" si="0"/>
        <v>600</v>
      </c>
      <c r="U15" s="197">
        <v>15</v>
      </c>
    </row>
    <row r="16" spans="1:21" ht="66" customHeight="1" x14ac:dyDescent="0.3">
      <c r="A16" s="210" t="s">
        <v>121</v>
      </c>
      <c r="B16" s="204"/>
      <c r="C16" s="204">
        <v>0</v>
      </c>
      <c r="D16" s="204">
        <v>0</v>
      </c>
      <c r="E16" s="204">
        <v>404.5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531.29999999999995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5">
        <f t="shared" si="0"/>
        <v>935.8</v>
      </c>
      <c r="U16" s="197">
        <v>16</v>
      </c>
    </row>
    <row r="17" spans="1:21" ht="66" customHeight="1" x14ac:dyDescent="0.3">
      <c r="A17" s="210" t="s">
        <v>122</v>
      </c>
      <c r="B17" s="204"/>
      <c r="C17" s="204">
        <v>274.32</v>
      </c>
      <c r="D17" s="204">
        <v>0</v>
      </c>
      <c r="E17" s="204">
        <v>790.24</v>
      </c>
      <c r="F17" s="204">
        <v>177.44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561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5">
        <f t="shared" si="0"/>
        <v>1803</v>
      </c>
      <c r="U17" s="197">
        <v>17</v>
      </c>
    </row>
    <row r="18" spans="1:21" ht="66" customHeight="1" x14ac:dyDescent="0.3">
      <c r="A18" s="210" t="s">
        <v>123</v>
      </c>
      <c r="B18" s="204"/>
      <c r="C18" s="204">
        <v>0</v>
      </c>
      <c r="D18" s="204">
        <v>0</v>
      </c>
      <c r="E18" s="204">
        <v>0</v>
      </c>
      <c r="F18" s="204">
        <v>0</v>
      </c>
      <c r="G18" s="204">
        <v>982</v>
      </c>
      <c r="H18" s="204">
        <v>0</v>
      </c>
      <c r="I18" s="204">
        <v>615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5">
        <f t="shared" si="0"/>
        <v>1597</v>
      </c>
      <c r="U18" s="197">
        <v>18</v>
      </c>
    </row>
    <row r="19" spans="1:21" ht="66" customHeight="1" x14ac:dyDescent="0.3">
      <c r="A19" s="210" t="s">
        <v>124</v>
      </c>
      <c r="B19" s="204"/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1065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5">
        <f t="shared" si="0"/>
        <v>1065</v>
      </c>
      <c r="U19" s="197">
        <v>19</v>
      </c>
    </row>
    <row r="20" spans="1:21" ht="66" customHeight="1" x14ac:dyDescent="0.3">
      <c r="A20" s="210" t="s">
        <v>125</v>
      </c>
      <c r="B20" s="204"/>
      <c r="C20" s="204">
        <v>240</v>
      </c>
      <c r="D20" s="204">
        <v>0</v>
      </c>
      <c r="E20" s="204">
        <v>0</v>
      </c>
      <c r="F20" s="204">
        <v>171</v>
      </c>
      <c r="G20" s="204">
        <v>712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5">
        <f t="shared" si="0"/>
        <v>1123</v>
      </c>
      <c r="U20" s="197">
        <v>20</v>
      </c>
    </row>
    <row r="21" spans="1:21" ht="66" customHeight="1" x14ac:dyDescent="0.3">
      <c r="A21" s="210" t="s">
        <v>126</v>
      </c>
      <c r="B21" s="204"/>
      <c r="C21" s="204">
        <v>0</v>
      </c>
      <c r="D21" s="204">
        <v>0</v>
      </c>
      <c r="E21" s="204">
        <v>385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463.48</v>
      </c>
      <c r="N21" s="204">
        <v>125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5">
        <f t="shared" si="0"/>
        <v>973.48</v>
      </c>
      <c r="U21" s="197">
        <v>21</v>
      </c>
    </row>
    <row r="22" spans="1:21" ht="66" customHeight="1" x14ac:dyDescent="0.3">
      <c r="A22" s="210" t="s">
        <v>127</v>
      </c>
      <c r="B22" s="204"/>
      <c r="C22" s="204">
        <v>73</v>
      </c>
      <c r="D22" s="204">
        <v>0</v>
      </c>
      <c r="E22" s="204">
        <v>0</v>
      </c>
      <c r="F22" s="204">
        <v>116</v>
      </c>
      <c r="G22" s="204">
        <v>195</v>
      </c>
      <c r="H22" s="204">
        <v>0</v>
      </c>
      <c r="I22" s="204">
        <v>210</v>
      </c>
      <c r="J22" s="204">
        <v>0</v>
      </c>
      <c r="K22" s="204">
        <v>0</v>
      </c>
      <c r="L22" s="204">
        <v>0</v>
      </c>
      <c r="M22" s="204">
        <v>290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5">
        <f t="shared" si="0"/>
        <v>884</v>
      </c>
      <c r="U22" s="197">
        <v>22</v>
      </c>
    </row>
    <row r="23" spans="1:21" ht="66" customHeight="1" x14ac:dyDescent="0.3">
      <c r="A23" s="210" t="s">
        <v>128</v>
      </c>
      <c r="B23" s="204"/>
      <c r="C23" s="204">
        <v>41.87</v>
      </c>
      <c r="D23" s="204">
        <v>0</v>
      </c>
      <c r="E23" s="204">
        <v>640.66999999999996</v>
      </c>
      <c r="F23" s="204">
        <v>39.54</v>
      </c>
      <c r="G23" s="204">
        <v>0</v>
      </c>
      <c r="H23" s="204">
        <v>0</v>
      </c>
      <c r="I23" s="204">
        <v>32.630000000000003</v>
      </c>
      <c r="J23" s="204">
        <v>0</v>
      </c>
      <c r="K23" s="204">
        <v>0</v>
      </c>
      <c r="L23" s="204">
        <v>0</v>
      </c>
      <c r="M23" s="204">
        <v>105.29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5">
        <f t="shared" si="0"/>
        <v>859.99999999999989</v>
      </c>
      <c r="U23" s="197">
        <v>23</v>
      </c>
    </row>
    <row r="24" spans="1:21" ht="66" customHeight="1" x14ac:dyDescent="0.3">
      <c r="A24" s="210" t="s">
        <v>129</v>
      </c>
      <c r="B24" s="204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918.58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5">
        <f t="shared" si="0"/>
        <v>918.58</v>
      </c>
      <c r="U24" s="197">
        <v>24</v>
      </c>
    </row>
    <row r="25" spans="1:21" ht="66" customHeight="1" x14ac:dyDescent="0.3">
      <c r="A25" s="210" t="s">
        <v>130</v>
      </c>
      <c r="B25" s="204"/>
      <c r="C25" s="204">
        <v>125</v>
      </c>
      <c r="D25" s="204">
        <v>0</v>
      </c>
      <c r="E25" s="204">
        <v>397</v>
      </c>
      <c r="F25" s="204">
        <v>44</v>
      </c>
      <c r="G25" s="204">
        <v>520</v>
      </c>
      <c r="H25" s="204">
        <v>0</v>
      </c>
      <c r="I25" s="204">
        <v>425</v>
      </c>
      <c r="J25" s="204">
        <v>0</v>
      </c>
      <c r="K25" s="204">
        <v>0</v>
      </c>
      <c r="L25" s="204">
        <v>0</v>
      </c>
      <c r="M25" s="204">
        <v>0</v>
      </c>
      <c r="N25" s="204">
        <v>0</v>
      </c>
      <c r="O25" s="204">
        <v>0</v>
      </c>
      <c r="P25" s="204">
        <v>0</v>
      </c>
      <c r="Q25" s="204">
        <v>0</v>
      </c>
      <c r="R25" s="204">
        <v>0</v>
      </c>
      <c r="S25" s="204">
        <v>0</v>
      </c>
      <c r="T25" s="205">
        <f t="shared" si="0"/>
        <v>1511</v>
      </c>
      <c r="U25" s="197">
        <v>25</v>
      </c>
    </row>
    <row r="26" spans="1:21" ht="66" customHeight="1" x14ac:dyDescent="0.3">
      <c r="A26" s="210" t="s">
        <v>131</v>
      </c>
      <c r="B26" s="204"/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479</v>
      </c>
      <c r="J26" s="204">
        <v>0</v>
      </c>
      <c r="K26" s="204">
        <v>0</v>
      </c>
      <c r="L26" s="204">
        <v>0</v>
      </c>
      <c r="M26" s="204">
        <v>23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5">
        <f t="shared" si="0"/>
        <v>502</v>
      </c>
      <c r="U26" s="197">
        <v>26</v>
      </c>
    </row>
    <row r="27" spans="1:21" ht="66" customHeight="1" x14ac:dyDescent="0.3">
      <c r="A27" s="210" t="s">
        <v>132</v>
      </c>
      <c r="B27" s="204"/>
      <c r="C27" s="204">
        <v>0</v>
      </c>
      <c r="D27" s="204">
        <v>0</v>
      </c>
      <c r="E27" s="204">
        <v>314</v>
      </c>
      <c r="F27" s="204">
        <v>49</v>
      </c>
      <c r="G27" s="204">
        <v>600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5">
        <f t="shared" si="0"/>
        <v>963</v>
      </c>
      <c r="U27" s="197">
        <v>27</v>
      </c>
    </row>
    <row r="28" spans="1:21" ht="66" customHeight="1" x14ac:dyDescent="0.3">
      <c r="A28" s="210" t="s">
        <v>133</v>
      </c>
      <c r="B28" s="204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O28" s="204">
        <v>0</v>
      </c>
      <c r="P28" s="204">
        <v>0</v>
      </c>
      <c r="Q28" s="204">
        <v>1850</v>
      </c>
      <c r="R28" s="204">
        <v>0</v>
      </c>
      <c r="S28" s="204">
        <v>0</v>
      </c>
      <c r="T28" s="205">
        <f t="shared" si="0"/>
        <v>1850</v>
      </c>
      <c r="U28" s="197">
        <v>28</v>
      </c>
    </row>
    <row r="29" spans="1:21" ht="66" customHeight="1" x14ac:dyDescent="0.3">
      <c r="A29" s="210" t="s">
        <v>329</v>
      </c>
      <c r="B29" s="204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50</v>
      </c>
      <c r="T29" s="205">
        <f t="shared" si="0"/>
        <v>50</v>
      </c>
      <c r="U29" s="197">
        <v>29</v>
      </c>
    </row>
    <row r="30" spans="1:21" ht="66" customHeight="1" x14ac:dyDescent="0.3">
      <c r="A30" s="211" t="s">
        <v>330</v>
      </c>
      <c r="B30" s="205"/>
      <c r="C30" s="205">
        <v>0</v>
      </c>
      <c r="D30" s="205">
        <v>0</v>
      </c>
      <c r="E30" s="205">
        <v>0</v>
      </c>
      <c r="F30" s="205">
        <v>0</v>
      </c>
      <c r="G30" s="205">
        <v>0</v>
      </c>
      <c r="H30" s="205">
        <v>0</v>
      </c>
      <c r="I30" s="205">
        <v>0</v>
      </c>
      <c r="J30" s="205">
        <v>0</v>
      </c>
      <c r="K30" s="205">
        <v>0</v>
      </c>
      <c r="L30" s="205">
        <v>0</v>
      </c>
      <c r="M30" s="282">
        <v>1566</v>
      </c>
      <c r="N30" s="205">
        <v>0</v>
      </c>
      <c r="O30" s="205">
        <v>0</v>
      </c>
      <c r="P30" s="205">
        <v>0</v>
      </c>
      <c r="Q30" s="205">
        <v>0</v>
      </c>
      <c r="R30" s="205">
        <v>0</v>
      </c>
      <c r="S30" s="205">
        <v>0</v>
      </c>
      <c r="T30" s="205">
        <f t="shared" si="0"/>
        <v>1566</v>
      </c>
      <c r="U30" s="197">
        <v>30</v>
      </c>
    </row>
    <row r="31" spans="1:21" ht="66" customHeight="1" x14ac:dyDescent="0.3">
      <c r="A31" s="211" t="s">
        <v>331</v>
      </c>
      <c r="B31" s="205"/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1674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f t="shared" si="0"/>
        <v>1674</v>
      </c>
      <c r="U31" s="197">
        <v>31</v>
      </c>
    </row>
    <row r="32" spans="1:21" ht="66" customHeight="1" x14ac:dyDescent="0.3">
      <c r="A32" s="211" t="s">
        <v>332</v>
      </c>
      <c r="B32" s="205"/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1701.95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f t="shared" si="0"/>
        <v>1701.95</v>
      </c>
      <c r="U32" s="197">
        <v>32</v>
      </c>
    </row>
    <row r="33" spans="1:21" ht="66" customHeight="1" x14ac:dyDescent="0.3">
      <c r="A33" s="211" t="s">
        <v>333</v>
      </c>
      <c r="B33" s="205"/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1036.79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f t="shared" si="0"/>
        <v>1036.79</v>
      </c>
      <c r="U33" s="197">
        <v>33</v>
      </c>
    </row>
    <row r="34" spans="1:21" ht="66" customHeight="1" x14ac:dyDescent="0.3">
      <c r="A34" s="211" t="s">
        <v>334</v>
      </c>
      <c r="B34" s="205"/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1417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f t="shared" ref="T34:T65" si="1">SUM(B34:S34)</f>
        <v>1417</v>
      </c>
      <c r="U34" s="197">
        <v>34</v>
      </c>
    </row>
    <row r="35" spans="1:21" ht="66" customHeight="1" x14ac:dyDescent="0.3">
      <c r="A35" s="210" t="s">
        <v>134</v>
      </c>
      <c r="B35" s="204"/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225</v>
      </c>
      <c r="Q35" s="204">
        <v>0</v>
      </c>
      <c r="R35" s="204">
        <v>0</v>
      </c>
      <c r="S35" s="204">
        <v>0</v>
      </c>
      <c r="T35" s="205">
        <f t="shared" si="1"/>
        <v>225</v>
      </c>
      <c r="U35" s="197">
        <v>35</v>
      </c>
    </row>
    <row r="36" spans="1:21" ht="66" customHeight="1" x14ac:dyDescent="0.3">
      <c r="A36" s="210" t="s">
        <v>135</v>
      </c>
      <c r="B36" s="204"/>
      <c r="C36" s="204">
        <v>0</v>
      </c>
      <c r="D36" s="204">
        <v>327.05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857.52</v>
      </c>
      <c r="K36" s="204">
        <v>0</v>
      </c>
      <c r="L36" s="204">
        <v>385.43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  <c r="R36" s="204">
        <v>0</v>
      </c>
      <c r="S36" s="204">
        <v>0</v>
      </c>
      <c r="T36" s="205">
        <f t="shared" si="1"/>
        <v>1570</v>
      </c>
      <c r="U36" s="197">
        <v>36</v>
      </c>
    </row>
    <row r="37" spans="1:21" ht="66" customHeight="1" x14ac:dyDescent="0.3">
      <c r="A37" s="210" t="s">
        <v>137</v>
      </c>
      <c r="B37" s="204"/>
      <c r="C37" s="204">
        <v>0</v>
      </c>
      <c r="D37" s="204">
        <v>0</v>
      </c>
      <c r="E37" s="204">
        <v>0</v>
      </c>
      <c r="F37" s="204">
        <v>0</v>
      </c>
      <c r="G37" s="204">
        <v>456</v>
      </c>
      <c r="H37" s="204">
        <v>0</v>
      </c>
      <c r="I37" s="204">
        <v>0</v>
      </c>
      <c r="J37" s="204">
        <v>54.82</v>
      </c>
      <c r="K37" s="204">
        <v>0</v>
      </c>
      <c r="L37" s="204">
        <v>894.6400000000001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  <c r="R37" s="204">
        <v>35</v>
      </c>
      <c r="S37" s="204">
        <v>0</v>
      </c>
      <c r="T37" s="205">
        <f t="shared" si="1"/>
        <v>1440.46</v>
      </c>
      <c r="U37" s="197">
        <v>37</v>
      </c>
    </row>
    <row r="38" spans="1:21" ht="66" customHeight="1" x14ac:dyDescent="0.3">
      <c r="A38" s="210" t="s">
        <v>138</v>
      </c>
      <c r="B38" s="204"/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1161.49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</v>
      </c>
      <c r="T38" s="205">
        <f t="shared" si="1"/>
        <v>1161.49</v>
      </c>
      <c r="U38" s="197">
        <v>38</v>
      </c>
    </row>
    <row r="39" spans="1:21" ht="66" customHeight="1" x14ac:dyDescent="0.3">
      <c r="A39" s="210" t="s">
        <v>139</v>
      </c>
      <c r="B39" s="204"/>
      <c r="C39" s="204">
        <v>0</v>
      </c>
      <c r="D39" s="204">
        <v>0</v>
      </c>
      <c r="E39" s="204">
        <v>1091.95</v>
      </c>
      <c r="F39" s="204">
        <v>0</v>
      </c>
      <c r="G39" s="204">
        <v>125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O39" s="204">
        <v>0</v>
      </c>
      <c r="P39" s="204">
        <v>0</v>
      </c>
      <c r="Q39" s="204">
        <v>0</v>
      </c>
      <c r="R39" s="204">
        <v>0</v>
      </c>
      <c r="S39" s="204">
        <v>0</v>
      </c>
      <c r="T39" s="205">
        <f t="shared" si="1"/>
        <v>1216.95</v>
      </c>
      <c r="U39" s="197">
        <v>39</v>
      </c>
    </row>
    <row r="40" spans="1:21" ht="66" customHeight="1" x14ac:dyDescent="0.3">
      <c r="A40" s="210" t="s">
        <v>140</v>
      </c>
      <c r="B40" s="204"/>
      <c r="C40" s="204">
        <v>134</v>
      </c>
      <c r="D40" s="204">
        <v>0</v>
      </c>
      <c r="E40" s="204">
        <v>0</v>
      </c>
      <c r="F40" s="204">
        <v>540</v>
      </c>
      <c r="G40" s="204">
        <v>886</v>
      </c>
      <c r="H40" s="204">
        <v>0</v>
      </c>
      <c r="I40" s="204">
        <v>0</v>
      </c>
      <c r="J40" s="204">
        <v>0</v>
      </c>
      <c r="K40" s="204">
        <v>0</v>
      </c>
      <c r="L40" s="204">
        <v>0</v>
      </c>
      <c r="M40" s="204">
        <v>0</v>
      </c>
      <c r="N40" s="204">
        <v>0</v>
      </c>
      <c r="O40" s="204">
        <v>0</v>
      </c>
      <c r="P40" s="204">
        <v>0</v>
      </c>
      <c r="Q40" s="204">
        <v>0</v>
      </c>
      <c r="R40" s="204">
        <v>0</v>
      </c>
      <c r="S40" s="204">
        <v>0</v>
      </c>
      <c r="T40" s="205">
        <f t="shared" si="1"/>
        <v>1560</v>
      </c>
      <c r="U40" s="197">
        <v>40</v>
      </c>
    </row>
    <row r="41" spans="1:21" ht="66" customHeight="1" x14ac:dyDescent="0.3">
      <c r="A41" s="210" t="s">
        <v>335</v>
      </c>
      <c r="B41" s="204"/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926.76</v>
      </c>
      <c r="J41" s="204">
        <v>0</v>
      </c>
      <c r="K41" s="204">
        <v>0</v>
      </c>
      <c r="L41" s="204">
        <v>0</v>
      </c>
      <c r="M41" s="204">
        <v>0</v>
      </c>
      <c r="N41" s="204">
        <v>9.69</v>
      </c>
      <c r="O41" s="204">
        <v>0</v>
      </c>
      <c r="P41" s="204">
        <v>0</v>
      </c>
      <c r="Q41" s="204">
        <v>0</v>
      </c>
      <c r="R41" s="204">
        <v>0</v>
      </c>
      <c r="S41" s="204">
        <v>0</v>
      </c>
      <c r="T41" s="205">
        <f t="shared" si="1"/>
        <v>936.45</v>
      </c>
      <c r="U41" s="197">
        <v>41</v>
      </c>
    </row>
    <row r="42" spans="1:21" ht="66" customHeight="1" x14ac:dyDescent="0.3">
      <c r="A42" s="210" t="s">
        <v>141</v>
      </c>
      <c r="B42" s="204"/>
      <c r="C42" s="204">
        <v>0</v>
      </c>
      <c r="D42" s="204">
        <v>0</v>
      </c>
      <c r="E42" s="204">
        <v>0</v>
      </c>
      <c r="F42" s="204">
        <v>0</v>
      </c>
      <c r="G42" s="204">
        <v>0</v>
      </c>
      <c r="H42" s="204">
        <v>0</v>
      </c>
      <c r="I42" s="204">
        <v>0</v>
      </c>
      <c r="J42" s="204">
        <v>0</v>
      </c>
      <c r="K42" s="204">
        <v>0</v>
      </c>
      <c r="L42" s="204">
        <v>0</v>
      </c>
      <c r="M42" s="204">
        <v>0</v>
      </c>
      <c r="N42" s="204">
        <v>0</v>
      </c>
      <c r="O42" s="204">
        <v>0</v>
      </c>
      <c r="P42" s="204">
        <v>0</v>
      </c>
      <c r="Q42" s="204">
        <v>0</v>
      </c>
      <c r="R42" s="204">
        <v>0</v>
      </c>
      <c r="S42" s="204">
        <v>0</v>
      </c>
      <c r="T42" s="205">
        <f t="shared" si="1"/>
        <v>0</v>
      </c>
      <c r="U42" s="197">
        <v>42</v>
      </c>
    </row>
    <row r="43" spans="1:21" ht="66" customHeight="1" x14ac:dyDescent="0.3">
      <c r="A43" s="210" t="s">
        <v>142</v>
      </c>
      <c r="B43" s="204"/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1492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5">
        <f t="shared" si="1"/>
        <v>1492</v>
      </c>
      <c r="U43" s="197">
        <v>43</v>
      </c>
    </row>
    <row r="44" spans="1:21" ht="66" customHeight="1" x14ac:dyDescent="0.3">
      <c r="A44" s="210" t="s">
        <v>143</v>
      </c>
      <c r="B44" s="204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825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5">
        <f t="shared" si="1"/>
        <v>825</v>
      </c>
      <c r="U44" s="197">
        <v>44</v>
      </c>
    </row>
    <row r="45" spans="1:21" ht="66" customHeight="1" x14ac:dyDescent="0.3">
      <c r="A45" s="210" t="s">
        <v>144</v>
      </c>
      <c r="B45" s="204"/>
      <c r="C45" s="204">
        <v>0</v>
      </c>
      <c r="D45" s="204">
        <v>389.57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562.42999999999995</v>
      </c>
      <c r="L45" s="204">
        <v>68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80</v>
      </c>
      <c r="S45" s="204">
        <v>0</v>
      </c>
      <c r="T45" s="205">
        <f t="shared" si="1"/>
        <v>1100</v>
      </c>
      <c r="U45" s="197">
        <v>45</v>
      </c>
    </row>
    <row r="46" spans="1:21" ht="66" customHeight="1" x14ac:dyDescent="0.3">
      <c r="A46" s="210" t="s">
        <v>145</v>
      </c>
      <c r="B46" s="204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1165</v>
      </c>
      <c r="K46" s="204">
        <v>0</v>
      </c>
      <c r="L46" s="204">
        <v>315</v>
      </c>
      <c r="M46" s="204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60</v>
      </c>
      <c r="S46" s="204">
        <v>0</v>
      </c>
      <c r="T46" s="205">
        <f t="shared" si="1"/>
        <v>1540</v>
      </c>
      <c r="U46" s="197">
        <v>46</v>
      </c>
    </row>
    <row r="47" spans="1:21" ht="66" customHeight="1" x14ac:dyDescent="0.3">
      <c r="A47" s="210" t="s">
        <v>146</v>
      </c>
      <c r="B47" s="204"/>
      <c r="C47" s="204">
        <v>0</v>
      </c>
      <c r="D47" s="204">
        <v>0</v>
      </c>
      <c r="E47" s="204">
        <v>1152.0999999999999</v>
      </c>
      <c r="F47" s="204">
        <v>0</v>
      </c>
      <c r="G47" s="204">
        <v>0</v>
      </c>
      <c r="H47" s="204">
        <v>0</v>
      </c>
      <c r="I47" s="205">
        <v>0</v>
      </c>
      <c r="J47" s="204">
        <v>0</v>
      </c>
      <c r="K47" s="204">
        <v>0</v>
      </c>
      <c r="L47" s="204">
        <v>0</v>
      </c>
      <c r="M47" s="204">
        <v>57.25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5">
        <f t="shared" si="1"/>
        <v>1209.3499999999999</v>
      </c>
      <c r="U47" s="197">
        <v>47</v>
      </c>
    </row>
    <row r="48" spans="1:21" ht="66" customHeight="1" x14ac:dyDescent="0.3">
      <c r="A48" s="210" t="s">
        <v>147</v>
      </c>
      <c r="B48" s="204"/>
      <c r="C48" s="204">
        <v>16.920000000000002</v>
      </c>
      <c r="D48" s="204">
        <v>0</v>
      </c>
      <c r="E48" s="204">
        <v>0</v>
      </c>
      <c r="F48" s="204">
        <v>85.01</v>
      </c>
      <c r="G48" s="204">
        <v>0</v>
      </c>
      <c r="H48" s="204">
        <v>0</v>
      </c>
      <c r="I48" s="204">
        <v>540</v>
      </c>
      <c r="J48" s="204">
        <v>0</v>
      </c>
      <c r="K48" s="204">
        <v>0</v>
      </c>
      <c r="L48" s="204">
        <v>0</v>
      </c>
      <c r="M48" s="204">
        <v>0</v>
      </c>
      <c r="N48" s="204">
        <v>19.43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5">
        <f t="shared" si="1"/>
        <v>661.36</v>
      </c>
      <c r="U48" s="197">
        <v>48</v>
      </c>
    </row>
    <row r="49" spans="1:21" ht="66" customHeight="1" x14ac:dyDescent="0.3">
      <c r="A49" s="210" t="s">
        <v>148</v>
      </c>
      <c r="B49" s="204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995</v>
      </c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5">
        <f t="shared" si="1"/>
        <v>995</v>
      </c>
      <c r="U49" s="197">
        <v>49</v>
      </c>
    </row>
    <row r="50" spans="1:21" ht="66" customHeight="1" x14ac:dyDescent="0.3">
      <c r="A50" s="210" t="s">
        <v>149</v>
      </c>
      <c r="B50" s="204"/>
      <c r="C50" s="204">
        <v>37</v>
      </c>
      <c r="D50" s="204">
        <v>0</v>
      </c>
      <c r="E50" s="204">
        <v>490</v>
      </c>
      <c r="F50" s="204">
        <v>300</v>
      </c>
      <c r="G50" s="204">
        <v>0</v>
      </c>
      <c r="H50" s="204">
        <v>0</v>
      </c>
      <c r="I50" s="204">
        <v>0</v>
      </c>
      <c r="J50" s="204">
        <v>0</v>
      </c>
      <c r="K50" s="204">
        <v>0</v>
      </c>
      <c r="L50" s="204">
        <v>0</v>
      </c>
      <c r="M50" s="204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5">
        <f t="shared" si="1"/>
        <v>827</v>
      </c>
      <c r="U50" s="197">
        <v>50</v>
      </c>
    </row>
    <row r="51" spans="1:21" ht="66" customHeight="1" x14ac:dyDescent="0.3">
      <c r="A51" s="210" t="s">
        <v>150</v>
      </c>
      <c r="B51" s="204"/>
      <c r="C51" s="204">
        <v>107.07</v>
      </c>
      <c r="D51" s="204">
        <v>0</v>
      </c>
      <c r="E51" s="204">
        <v>0</v>
      </c>
      <c r="F51" s="204">
        <v>301.63</v>
      </c>
      <c r="G51" s="204">
        <v>0</v>
      </c>
      <c r="H51" s="204">
        <v>0</v>
      </c>
      <c r="I51" s="204">
        <v>603.75</v>
      </c>
      <c r="J51" s="204">
        <v>0</v>
      </c>
      <c r="K51" s="204">
        <v>0</v>
      </c>
      <c r="L51" s="204">
        <v>0</v>
      </c>
      <c r="M51" s="204">
        <v>550.12</v>
      </c>
      <c r="N51" s="204">
        <v>0</v>
      </c>
      <c r="O51" s="204">
        <v>0</v>
      </c>
      <c r="P51" s="204">
        <v>0</v>
      </c>
      <c r="Q51" s="204">
        <v>0</v>
      </c>
      <c r="R51" s="204">
        <v>0</v>
      </c>
      <c r="S51" s="204">
        <v>0</v>
      </c>
      <c r="T51" s="205">
        <f t="shared" si="1"/>
        <v>1562.5700000000002</v>
      </c>
      <c r="U51" s="197">
        <v>51</v>
      </c>
    </row>
    <row r="52" spans="1:21" ht="66" customHeight="1" x14ac:dyDescent="0.3">
      <c r="A52" s="210" t="s">
        <v>151</v>
      </c>
      <c r="B52" s="204"/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1275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5">
        <f t="shared" si="1"/>
        <v>1275</v>
      </c>
      <c r="U52" s="197">
        <v>52</v>
      </c>
    </row>
    <row r="53" spans="1:21" ht="66" customHeight="1" x14ac:dyDescent="0.3">
      <c r="A53" s="210" t="s">
        <v>152</v>
      </c>
      <c r="B53" s="204"/>
      <c r="C53" s="204">
        <v>0</v>
      </c>
      <c r="D53" s="204">
        <v>0</v>
      </c>
      <c r="E53" s="204">
        <v>566.78</v>
      </c>
      <c r="F53" s="204">
        <v>0</v>
      </c>
      <c r="G53" s="204">
        <v>838.07</v>
      </c>
      <c r="H53" s="204">
        <v>0</v>
      </c>
      <c r="I53" s="204">
        <v>0</v>
      </c>
      <c r="J53" s="204">
        <v>0</v>
      </c>
      <c r="K53" s="204">
        <v>0</v>
      </c>
      <c r="L53" s="204">
        <v>0</v>
      </c>
      <c r="M53" s="204">
        <v>0</v>
      </c>
      <c r="N53" s="204">
        <v>0</v>
      </c>
      <c r="O53" s="204">
        <v>0</v>
      </c>
      <c r="P53" s="204">
        <v>0</v>
      </c>
      <c r="Q53" s="204">
        <v>0</v>
      </c>
      <c r="R53" s="204">
        <v>0</v>
      </c>
      <c r="S53" s="204">
        <v>0</v>
      </c>
      <c r="T53" s="205">
        <f t="shared" si="1"/>
        <v>1404.85</v>
      </c>
      <c r="U53" s="197">
        <v>53</v>
      </c>
    </row>
    <row r="54" spans="1:21" ht="66" customHeight="1" x14ac:dyDescent="0.3">
      <c r="A54" s="210" t="s">
        <v>153</v>
      </c>
      <c r="B54" s="204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1564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5">
        <f t="shared" si="1"/>
        <v>1564</v>
      </c>
      <c r="U54" s="197">
        <v>54</v>
      </c>
    </row>
    <row r="55" spans="1:21" ht="66" customHeight="1" x14ac:dyDescent="0.3">
      <c r="A55" s="210" t="s">
        <v>154</v>
      </c>
      <c r="B55" s="204"/>
      <c r="C55" s="204">
        <v>0</v>
      </c>
      <c r="D55" s="204">
        <v>0</v>
      </c>
      <c r="E55" s="204">
        <v>588</v>
      </c>
      <c r="F55" s="204">
        <v>0</v>
      </c>
      <c r="G55" s="204">
        <v>1003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5">
        <f t="shared" si="1"/>
        <v>1591</v>
      </c>
      <c r="U55" s="197">
        <v>55</v>
      </c>
    </row>
    <row r="56" spans="1:21" ht="66" customHeight="1" x14ac:dyDescent="0.3">
      <c r="A56" s="211" t="s">
        <v>338</v>
      </c>
      <c r="B56" s="205"/>
      <c r="C56" s="205">
        <v>131.28</v>
      </c>
      <c r="D56" s="205">
        <v>0</v>
      </c>
      <c r="E56" s="205">
        <v>0</v>
      </c>
      <c r="F56" s="205">
        <v>45.13</v>
      </c>
      <c r="G56" s="205">
        <v>0</v>
      </c>
      <c r="H56" s="205">
        <v>0</v>
      </c>
      <c r="I56" s="205">
        <v>1423.59</v>
      </c>
      <c r="J56" s="205">
        <v>0</v>
      </c>
      <c r="K56" s="205">
        <v>0</v>
      </c>
      <c r="L56" s="205">
        <v>0</v>
      </c>
      <c r="M56" s="205">
        <v>0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</v>
      </c>
      <c r="T56" s="205">
        <f t="shared" si="1"/>
        <v>1600</v>
      </c>
      <c r="U56" s="197">
        <v>56</v>
      </c>
    </row>
    <row r="57" spans="1:21" ht="66" customHeight="1" x14ac:dyDescent="0.3">
      <c r="A57" s="210" t="s">
        <v>339</v>
      </c>
      <c r="B57" s="204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1556.04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5">
        <f t="shared" si="1"/>
        <v>1556.04</v>
      </c>
      <c r="U57" s="197">
        <v>57</v>
      </c>
    </row>
    <row r="58" spans="1:21" ht="46.5" customHeight="1" x14ac:dyDescent="0.85">
      <c r="A58" s="272" t="s">
        <v>155</v>
      </c>
      <c r="B58" s="273"/>
      <c r="C58" s="273">
        <v>0</v>
      </c>
      <c r="D58" s="273">
        <v>0</v>
      </c>
      <c r="E58" s="273">
        <v>0</v>
      </c>
      <c r="F58" s="273">
        <v>0</v>
      </c>
      <c r="G58" s="273">
        <v>0</v>
      </c>
      <c r="H58" s="273">
        <v>0</v>
      </c>
      <c r="I58" s="274">
        <v>0</v>
      </c>
      <c r="J58" s="274">
        <v>0</v>
      </c>
      <c r="K58" s="274">
        <v>0</v>
      </c>
      <c r="L58" s="274">
        <v>0</v>
      </c>
      <c r="M58" s="274">
        <v>0</v>
      </c>
      <c r="N58" s="274">
        <v>0</v>
      </c>
      <c r="O58" s="274">
        <v>0</v>
      </c>
      <c r="P58" s="274">
        <v>0</v>
      </c>
      <c r="Q58" s="274">
        <v>0</v>
      </c>
      <c r="R58" s="274">
        <v>175</v>
      </c>
      <c r="S58" s="274">
        <v>0</v>
      </c>
      <c r="T58" s="274"/>
    </row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40" zoomScale="85" zoomScaleNormal="85" workbookViewId="0">
      <selection activeCell="C34" sqref="C34"/>
    </sheetView>
  </sheetViews>
  <sheetFormatPr defaultColWidth="9.109375" defaultRowHeight="14.4" x14ac:dyDescent="0.3"/>
  <cols>
    <col min="1" max="1" width="30.88671875" style="321" customWidth="1"/>
    <col min="2" max="2" width="15" style="321" customWidth="1"/>
    <col min="3" max="3" width="15.44140625" style="321" customWidth="1"/>
    <col min="4" max="4" width="14.33203125" style="321" customWidth="1"/>
    <col min="5" max="5" width="14.8867187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7" width="12.88671875" style="321" customWidth="1"/>
    <col min="18" max="233" width="9.109375" style="321" customWidth="1"/>
    <col min="234" max="16384" width="9.109375" style="321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9" t="s">
        <v>106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>
        <v>2</v>
      </c>
    </row>
    <row r="3" spans="1:21" ht="18.75" customHeight="1" x14ac:dyDescent="0.35">
      <c r="A3" s="299" t="s">
        <v>107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>
        <v>3</v>
      </c>
    </row>
    <row r="4" spans="1:21" ht="18.75" customHeight="1" x14ac:dyDescent="0.35">
      <c r="A4" s="299" t="s">
        <v>108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>
        <v>4</v>
      </c>
    </row>
    <row r="5" spans="1:21" ht="18.75" customHeight="1" x14ac:dyDescent="0.35">
      <c r="A5" s="299" t="s">
        <v>109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>
        <v>5</v>
      </c>
    </row>
    <row r="6" spans="1:21" ht="18.75" customHeight="1" x14ac:dyDescent="0.35">
      <c r="A6" s="299" t="s">
        <v>110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>
        <v>6</v>
      </c>
    </row>
    <row r="7" spans="1:21" ht="18.75" customHeight="1" x14ac:dyDescent="0.35">
      <c r="A7" s="299" t="s">
        <v>111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>
        <v>7</v>
      </c>
    </row>
    <row r="8" spans="1:21" ht="18.75" customHeight="1" x14ac:dyDescent="0.35">
      <c r="A8" s="299" t="s">
        <v>112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>
        <v>8</v>
      </c>
    </row>
    <row r="9" spans="1:21" ht="18.75" customHeight="1" x14ac:dyDescent="0.35">
      <c r="A9" s="299" t="s">
        <v>114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>
        <v>9</v>
      </c>
    </row>
    <row r="10" spans="1:21" ht="18.75" customHeight="1" x14ac:dyDescent="0.35">
      <c r="A10" s="299" t="s">
        <v>115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>
        <v>10</v>
      </c>
    </row>
    <row r="11" spans="1:21" ht="18.75" customHeight="1" x14ac:dyDescent="0.35">
      <c r="A11" s="299" t="s">
        <v>116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>
        <v>11</v>
      </c>
    </row>
    <row r="12" spans="1:21" ht="18.75" customHeight="1" x14ac:dyDescent="0.35">
      <c r="A12" s="299" t="s">
        <v>117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>
        <v>12</v>
      </c>
    </row>
    <row r="13" spans="1:21" ht="18.75" customHeight="1" x14ac:dyDescent="0.35">
      <c r="A13" s="299" t="s">
        <v>118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>
        <v>13</v>
      </c>
    </row>
    <row r="14" spans="1:21" ht="18.75" customHeight="1" x14ac:dyDescent="0.35">
      <c r="A14" s="299" t="s">
        <v>119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>
        <v>14</v>
      </c>
    </row>
    <row r="15" spans="1:21" ht="18.75" customHeight="1" x14ac:dyDescent="0.35">
      <c r="A15" s="299" t="s">
        <v>120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>
        <v>15</v>
      </c>
    </row>
    <row r="16" spans="1:21" ht="18.75" customHeight="1" x14ac:dyDescent="0.35">
      <c r="A16" s="299" t="s">
        <v>121</v>
      </c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>
        <v>16</v>
      </c>
    </row>
    <row r="17" spans="1:21" ht="18.75" customHeight="1" x14ac:dyDescent="0.35">
      <c r="A17" s="299" t="s">
        <v>122</v>
      </c>
      <c r="B17" s="299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>
        <v>17</v>
      </c>
    </row>
    <row r="18" spans="1:21" ht="18.75" customHeight="1" x14ac:dyDescent="0.35">
      <c r="A18" s="299" t="s">
        <v>123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>
        <v>18</v>
      </c>
    </row>
    <row r="19" spans="1:21" ht="18.75" customHeight="1" x14ac:dyDescent="0.35">
      <c r="A19" s="299" t="s">
        <v>124</v>
      </c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>
        <v>19</v>
      </c>
    </row>
    <row r="20" spans="1:21" ht="18.75" customHeight="1" x14ac:dyDescent="0.35">
      <c r="A20" s="299" t="s">
        <v>125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>
        <v>20</v>
      </c>
    </row>
    <row r="21" spans="1:21" ht="18.75" customHeight="1" x14ac:dyDescent="0.35">
      <c r="A21" s="299" t="s">
        <v>126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>
        <v>21</v>
      </c>
    </row>
    <row r="22" spans="1:21" ht="18.75" customHeight="1" x14ac:dyDescent="0.35">
      <c r="A22" s="299" t="s">
        <v>127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>
        <v>22</v>
      </c>
    </row>
    <row r="23" spans="1:21" ht="18.75" customHeight="1" x14ac:dyDescent="0.35">
      <c r="A23" s="299" t="s">
        <v>128</v>
      </c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>
        <v>23</v>
      </c>
    </row>
    <row r="24" spans="1:21" ht="18.75" customHeight="1" x14ac:dyDescent="0.35">
      <c r="A24" s="299" t="s">
        <v>129</v>
      </c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>
        <v>24</v>
      </c>
    </row>
    <row r="25" spans="1:21" ht="18.75" customHeight="1" x14ac:dyDescent="0.35">
      <c r="A25" s="299" t="s">
        <v>130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>
        <v>25</v>
      </c>
    </row>
    <row r="26" spans="1:21" ht="18.75" customHeight="1" x14ac:dyDescent="0.35">
      <c r="A26" s="299" t="s">
        <v>131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>
        <v>26</v>
      </c>
    </row>
    <row r="27" spans="1:21" ht="18.75" customHeight="1" x14ac:dyDescent="0.35">
      <c r="A27" s="299" t="s">
        <v>132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>
        <v>27</v>
      </c>
    </row>
    <row r="28" spans="1:21" ht="18.75" customHeight="1" x14ac:dyDescent="0.35">
      <c r="A28" s="299" t="s">
        <v>133</v>
      </c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>
        <v>28</v>
      </c>
    </row>
    <row r="29" spans="1:21" ht="18.75" customHeight="1" x14ac:dyDescent="0.35">
      <c r="A29" s="299" t="s">
        <v>329</v>
      </c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>
        <v>29</v>
      </c>
    </row>
    <row r="30" spans="1:21" ht="18.75" customHeight="1" x14ac:dyDescent="0.35">
      <c r="A30" s="299" t="s">
        <v>330</v>
      </c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>
        <v>30</v>
      </c>
    </row>
    <row r="31" spans="1:21" ht="18.75" customHeight="1" x14ac:dyDescent="0.35">
      <c r="A31" s="299" t="s">
        <v>331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>
        <v>31</v>
      </c>
    </row>
    <row r="32" spans="1:21" ht="18.75" customHeight="1" x14ac:dyDescent="0.35">
      <c r="A32" s="299" t="s">
        <v>332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>
        <v>32</v>
      </c>
    </row>
    <row r="33" spans="1:21" ht="18.75" customHeight="1" x14ac:dyDescent="0.35">
      <c r="A33" s="299" t="s">
        <v>340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>
        <v>33</v>
      </c>
    </row>
    <row r="34" spans="1:21" ht="18.75" customHeight="1" x14ac:dyDescent="0.35">
      <c r="A34" s="299" t="s">
        <v>341</v>
      </c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>
        <v>34</v>
      </c>
    </row>
    <row r="35" spans="1:21" ht="18.75" customHeight="1" x14ac:dyDescent="0.35">
      <c r="A35" s="299" t="s">
        <v>334</v>
      </c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>
        <v>35</v>
      </c>
    </row>
    <row r="36" spans="1:21" ht="18.75" customHeight="1" x14ac:dyDescent="0.35">
      <c r="A36" s="299" t="s">
        <v>134</v>
      </c>
      <c r="B36" s="299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>
        <v>36</v>
      </c>
    </row>
    <row r="37" spans="1:21" ht="18.75" customHeight="1" x14ac:dyDescent="0.35">
      <c r="A37" s="299" t="s">
        <v>135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>
        <v>37</v>
      </c>
    </row>
    <row r="38" spans="1:21" ht="18.75" customHeight="1" x14ac:dyDescent="0.35">
      <c r="A38" s="299" t="s">
        <v>137</v>
      </c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>
        <v>38</v>
      </c>
    </row>
    <row r="39" spans="1:21" ht="18.75" customHeight="1" x14ac:dyDescent="0.35">
      <c r="A39" s="299" t="s">
        <v>138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>
        <v>39</v>
      </c>
    </row>
    <row r="40" spans="1:21" ht="18.75" customHeight="1" x14ac:dyDescent="0.35">
      <c r="A40" s="299" t="s">
        <v>139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>
        <v>40</v>
      </c>
    </row>
    <row r="41" spans="1:21" ht="18.75" customHeight="1" x14ac:dyDescent="0.35">
      <c r="A41" s="299" t="s">
        <v>140</v>
      </c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>
        <v>41</v>
      </c>
    </row>
    <row r="42" spans="1:21" ht="18.75" customHeight="1" x14ac:dyDescent="0.35">
      <c r="A42" s="299" t="s">
        <v>335</v>
      </c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>
        <v>42</v>
      </c>
    </row>
    <row r="43" spans="1:21" ht="18.75" customHeight="1" x14ac:dyDescent="0.35">
      <c r="A43" s="299" t="s">
        <v>141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>
        <v>43</v>
      </c>
    </row>
    <row r="44" spans="1:21" ht="18.75" customHeight="1" x14ac:dyDescent="0.35">
      <c r="A44" s="299" t="s">
        <v>142</v>
      </c>
      <c r="B44" s="299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>
        <v>44</v>
      </c>
    </row>
    <row r="45" spans="1:21" ht="18.75" customHeight="1" x14ac:dyDescent="0.35">
      <c r="A45" s="299" t="s">
        <v>143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>
        <v>45</v>
      </c>
    </row>
    <row r="46" spans="1:21" ht="18.75" customHeight="1" x14ac:dyDescent="0.35">
      <c r="A46" s="299" t="s">
        <v>144</v>
      </c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>
        <v>46</v>
      </c>
    </row>
    <row r="47" spans="1:21" ht="18.75" customHeight="1" x14ac:dyDescent="0.35">
      <c r="A47" s="299" t="s">
        <v>145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>
        <v>47</v>
      </c>
    </row>
    <row r="48" spans="1:21" ht="18.75" customHeight="1" x14ac:dyDescent="0.35">
      <c r="A48" s="299" t="s">
        <v>146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>
        <v>48</v>
      </c>
    </row>
    <row r="49" spans="1:21" ht="18.75" customHeight="1" x14ac:dyDescent="0.35">
      <c r="A49" s="299" t="s">
        <v>147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>
        <v>49</v>
      </c>
    </row>
    <row r="50" spans="1:21" ht="18.75" customHeight="1" x14ac:dyDescent="0.35">
      <c r="A50" s="299" t="s">
        <v>148</v>
      </c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>
        <v>50</v>
      </c>
    </row>
    <row r="51" spans="1:21" ht="18.75" customHeight="1" x14ac:dyDescent="0.35">
      <c r="A51" s="299" t="s">
        <v>149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>
        <v>51</v>
      </c>
    </row>
    <row r="52" spans="1:21" ht="18.75" customHeight="1" x14ac:dyDescent="0.35">
      <c r="A52" s="299" t="s">
        <v>150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>
        <v>52</v>
      </c>
    </row>
    <row r="53" spans="1:21" ht="18.75" customHeight="1" x14ac:dyDescent="0.35">
      <c r="A53" s="299" t="s">
        <v>151</v>
      </c>
      <c r="B53" s="299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>
        <v>53</v>
      </c>
    </row>
    <row r="54" spans="1:21" ht="18.75" customHeight="1" x14ac:dyDescent="0.35">
      <c r="A54" s="299" t="s">
        <v>152</v>
      </c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>
        <v>54</v>
      </c>
    </row>
    <row r="55" spans="1:21" ht="18.75" customHeight="1" x14ac:dyDescent="0.35">
      <c r="A55" s="299" t="s">
        <v>153</v>
      </c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>
        <v>55</v>
      </c>
    </row>
    <row r="56" spans="1:21" ht="18.75" customHeight="1" x14ac:dyDescent="0.35">
      <c r="A56" s="299" t="s">
        <v>154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>
        <v>56</v>
      </c>
    </row>
    <row r="57" spans="1:21" ht="18.75" customHeight="1" x14ac:dyDescent="0.35">
      <c r="A57" s="299" t="s">
        <v>338</v>
      </c>
      <c r="B57" s="299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>
        <v>57</v>
      </c>
    </row>
    <row r="58" spans="1:21" ht="18.75" customHeight="1" x14ac:dyDescent="0.35">
      <c r="A58" s="299" t="s">
        <v>339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>
        <v>58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21" customWidth="1"/>
    <col min="2" max="2" width="10.5546875" style="321" customWidth="1"/>
    <col min="3" max="3" width="14.6640625" style="321" customWidth="1"/>
    <col min="4" max="5" width="11.33203125" style="321" customWidth="1"/>
    <col min="6" max="9" width="12.44140625" style="321" customWidth="1"/>
    <col min="10" max="10" width="19" style="321" customWidth="1"/>
    <col min="11" max="11" width="18.88671875" style="321" customWidth="1"/>
  </cols>
  <sheetData>
    <row r="1" spans="1:11" s="70" customFormat="1" ht="33.9" customHeight="1" x14ac:dyDescent="0.3">
      <c r="A1" s="100" t="s">
        <v>342</v>
      </c>
      <c r="B1" s="196" t="s">
        <v>343</v>
      </c>
      <c r="C1" s="100" t="s">
        <v>344</v>
      </c>
      <c r="D1" s="196" t="s">
        <v>238</v>
      </c>
      <c r="E1" s="196" t="s">
        <v>101</v>
      </c>
      <c r="F1" s="153" t="s">
        <v>345</v>
      </c>
      <c r="G1" s="153" t="s">
        <v>3</v>
      </c>
      <c r="H1" s="153" t="s">
        <v>4</v>
      </c>
      <c r="I1" s="153" t="s">
        <v>155</v>
      </c>
      <c r="J1" s="153" t="s">
        <v>346</v>
      </c>
      <c r="K1" s="153" t="s">
        <v>347</v>
      </c>
    </row>
    <row r="2" spans="1:11" x14ac:dyDescent="0.3">
      <c r="A2" s="99" t="s">
        <v>253</v>
      </c>
      <c r="B2" s="195">
        <v>1</v>
      </c>
      <c r="C2" s="326">
        <v>1</v>
      </c>
      <c r="D2" s="326" t="s">
        <v>88</v>
      </c>
      <c r="E2" s="326"/>
      <c r="F2" s="326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26">
        <v>2</v>
      </c>
      <c r="D3" s="326" t="s">
        <v>88</v>
      </c>
      <c r="E3" s="326"/>
      <c r="F3" s="326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26">
        <v>3</v>
      </c>
      <c r="D4" s="326" t="s">
        <v>88</v>
      </c>
      <c r="E4" s="326"/>
      <c r="F4" s="326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26">
        <v>3</v>
      </c>
      <c r="D5" s="326" t="s">
        <v>88</v>
      </c>
      <c r="E5" s="326"/>
      <c r="F5" s="326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26">
        <v>3</v>
      </c>
      <c r="D6" s="326" t="s">
        <v>88</v>
      </c>
      <c r="E6" s="326"/>
      <c r="F6" s="326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26">
        <v>3</v>
      </c>
      <c r="D7" s="326" t="s">
        <v>88</v>
      </c>
      <c r="E7" s="326"/>
      <c r="F7" s="326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26">
        <v>4</v>
      </c>
      <c r="D8" s="326" t="s">
        <v>94</v>
      </c>
      <c r="E8" s="326"/>
      <c r="F8" s="326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26">
        <v>5</v>
      </c>
      <c r="D9" s="326" t="s">
        <v>94</v>
      </c>
      <c r="E9" s="326"/>
      <c r="F9" s="326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26">
        <v>6</v>
      </c>
      <c r="D10" s="326" t="s">
        <v>94</v>
      </c>
      <c r="E10" s="326"/>
      <c r="F10" s="326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26">
        <v>7</v>
      </c>
      <c r="D11" s="326" t="s">
        <v>94</v>
      </c>
      <c r="E11" s="326"/>
      <c r="F11" s="326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26">
        <v>8</v>
      </c>
      <c r="D12" s="326" t="s">
        <v>94</v>
      </c>
      <c r="E12" s="326"/>
      <c r="F12" s="326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26">
        <v>9</v>
      </c>
      <c r="D13" s="326" t="s">
        <v>88</v>
      </c>
      <c r="E13" s="326"/>
      <c r="F13" s="326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26">
        <v>8</v>
      </c>
      <c r="D14" s="326" t="s">
        <v>94</v>
      </c>
      <c r="E14" s="326"/>
      <c r="F14" s="326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26">
        <v>10</v>
      </c>
      <c r="D15" s="326" t="s">
        <v>88</v>
      </c>
      <c r="E15" s="326"/>
      <c r="F15" s="326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26">
        <v>11</v>
      </c>
      <c r="D16" s="326" t="s">
        <v>88</v>
      </c>
      <c r="E16" s="326"/>
      <c r="F16" s="326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26">
        <v>12</v>
      </c>
      <c r="D17" s="195" t="s">
        <v>88</v>
      </c>
      <c r="E17" s="181"/>
      <c r="F17" s="326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26">
        <v>13</v>
      </c>
      <c r="D18" s="326" t="s">
        <v>90</v>
      </c>
      <c r="E18" s="181"/>
      <c r="F18" s="326"/>
      <c r="G18" s="181"/>
      <c r="H18" s="181"/>
      <c r="I18" s="181"/>
      <c r="J18" s="181"/>
      <c r="K18" s="181"/>
    </row>
    <row r="19" spans="1:11" x14ac:dyDescent="0.3">
      <c r="A19" s="199"/>
      <c r="B19" s="200"/>
      <c r="C19" s="199"/>
      <c r="D19" s="200"/>
      <c r="E19" s="199"/>
      <c r="F19" s="200"/>
      <c r="G19" s="199"/>
      <c r="H19" s="200"/>
      <c r="I19" s="199"/>
      <c r="J19" s="200"/>
      <c r="K19" s="199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6" max="8" width="9.109375" style="321" customWidth="1"/>
    <col min="9" max="9" width="18.44140625" style="321" customWidth="1"/>
    <col min="10" max="105" width="9.109375" style="321" customWidth="1"/>
    <col min="106" max="16384" width="9.109375" style="32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26"/>
      <c r="J2" s="326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26"/>
      <c r="J3" s="326"/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26"/>
      <c r="J4" s="326"/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26"/>
      <c r="J5" s="326"/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26"/>
      <c r="J6" s="326"/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26"/>
      <c r="J7" s="326"/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26"/>
      <c r="J8" s="326"/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26"/>
      <c r="J9" s="326"/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26"/>
      <c r="J10" s="326"/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26"/>
      <c r="J11" s="326"/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26"/>
      <c r="J12" s="326"/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199"/>
      <c r="M14" s="199"/>
    </row>
    <row r="15" spans="1:13" x14ac:dyDescent="0.3"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2.88671875" style="321" customWidth="1"/>
    <col min="4" max="4" width="12.44140625" style="321" customWidth="1"/>
    <col min="5" max="5" width="11.33203125" style="321" customWidth="1"/>
    <col min="6" max="6" width="12.6640625" style="321" customWidth="1"/>
    <col min="7" max="7" width="12.88671875" style="321" customWidth="1"/>
    <col min="8" max="8" width="13.6640625" style="321" customWidth="1"/>
    <col min="9" max="9" width="14.4414062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3.6640625" style="321" customWidth="1"/>
    <col min="14" max="14" width="14.109375" style="321" customWidth="1"/>
    <col min="15" max="15" width="13.88671875" style="321" customWidth="1"/>
    <col min="16" max="16" width="15.33203125" style="321" customWidth="1"/>
    <col min="17" max="19" width="14.6640625" style="321" customWidth="1"/>
    <col min="20" max="20" width="9.109375" style="321" customWidth="1"/>
    <col min="21" max="21" width="12" style="321" customWidth="1"/>
    <col min="22" max="235" width="9.109375" style="321" customWidth="1"/>
    <col min="236" max="16384" width="9.109375" style="321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348</v>
      </c>
    </row>
    <row r="2" spans="1:21" ht="27" customHeight="1" x14ac:dyDescent="0.3">
      <c r="A2" s="181" t="s">
        <v>349</v>
      </c>
      <c r="B2" s="326" t="s">
        <v>350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26">
        <v>2</v>
      </c>
    </row>
    <row r="3" spans="1:21" ht="27" customHeight="1" x14ac:dyDescent="0.3">
      <c r="A3" s="181" t="s">
        <v>351</v>
      </c>
      <c r="B3" s="326" t="s">
        <v>352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26">
        <v>3</v>
      </c>
    </row>
    <row r="4" spans="1:21" ht="27" customHeight="1" x14ac:dyDescent="0.3">
      <c r="A4" s="181" t="s">
        <v>353</v>
      </c>
      <c r="B4" s="326" t="s">
        <v>354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26">
        <v>4</v>
      </c>
    </row>
    <row r="5" spans="1:21" ht="27" customHeight="1" x14ac:dyDescent="0.3">
      <c r="A5" s="181" t="s">
        <v>355</v>
      </c>
      <c r="B5" s="326" t="s">
        <v>356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26">
        <v>5</v>
      </c>
    </row>
    <row r="6" spans="1:21" ht="27" customHeight="1" x14ac:dyDescent="0.3">
      <c r="A6" s="181" t="s">
        <v>357</v>
      </c>
      <c r="B6" s="326" t="s">
        <v>358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2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M19" sqref="M19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109375" style="321" customWidth="1"/>
    <col min="4" max="4" width="15" style="321" customWidth="1"/>
    <col min="5" max="5" width="11.33203125" style="321" customWidth="1"/>
    <col min="6" max="6" width="14.88671875" style="321" customWidth="1"/>
    <col min="7" max="7" width="12.88671875" style="321" customWidth="1"/>
    <col min="8" max="8" width="13.6640625" style="321" customWidth="1"/>
    <col min="9" max="9" width="16.88671875" style="321" customWidth="1"/>
    <col min="10" max="10" width="15.33203125" style="321" customWidth="1"/>
    <col min="11" max="11" width="13.5546875" style="321" customWidth="1"/>
    <col min="12" max="12" width="14.5546875" style="321" customWidth="1"/>
    <col min="13" max="13" width="15.44140625" style="321" customWidth="1"/>
    <col min="14" max="14" width="16.88671875" style="321" customWidth="1"/>
    <col min="15" max="16" width="12.88671875" style="321" customWidth="1"/>
    <col min="17" max="19" width="14.88671875" style="321" customWidth="1"/>
    <col min="20" max="20" width="9.109375" style="321" customWidth="1"/>
    <col min="21" max="21" width="13.33203125" style="321" customWidth="1"/>
    <col min="22" max="235" width="9.109375" style="321" customWidth="1"/>
    <col min="236" max="16384" width="9.109375" style="321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359</v>
      </c>
    </row>
    <row r="2" spans="1:21" ht="21" customHeight="1" x14ac:dyDescent="0.5">
      <c r="A2" s="95" t="s">
        <v>349</v>
      </c>
      <c r="B2" s="97" t="s">
        <v>350</v>
      </c>
      <c r="C2" s="97">
        <v>86</v>
      </c>
      <c r="D2" s="97">
        <v>0</v>
      </c>
      <c r="E2" s="97">
        <v>24</v>
      </c>
      <c r="F2" s="97">
        <v>19</v>
      </c>
      <c r="G2" s="97">
        <v>16</v>
      </c>
      <c r="H2" s="97">
        <v>0</v>
      </c>
      <c r="I2" s="97">
        <v>162.065</v>
      </c>
      <c r="J2" s="97">
        <v>11.551</v>
      </c>
      <c r="K2" s="97">
        <v>0</v>
      </c>
      <c r="L2" s="97">
        <v>0</v>
      </c>
      <c r="M2" s="97">
        <v>178.547</v>
      </c>
      <c r="N2" s="97">
        <v>5</v>
      </c>
      <c r="O2" s="97">
        <v>0</v>
      </c>
      <c r="P2" s="97">
        <v>20</v>
      </c>
      <c r="Q2" s="97">
        <v>55</v>
      </c>
      <c r="R2" s="97"/>
      <c r="S2" s="97"/>
      <c r="T2" s="97">
        <f>SUM(C2:Q2)</f>
        <v>577.16300000000001</v>
      </c>
      <c r="U2" s="97">
        <v>2</v>
      </c>
    </row>
    <row r="3" spans="1:21" ht="21" customHeight="1" x14ac:dyDescent="0.5">
      <c r="A3" s="95" t="s">
        <v>351</v>
      </c>
      <c r="B3" s="97" t="s">
        <v>352</v>
      </c>
      <c r="C3" s="97">
        <v>15</v>
      </c>
      <c r="D3" s="97">
        <v>2</v>
      </c>
      <c r="E3" s="97">
        <v>6</v>
      </c>
      <c r="F3" s="97">
        <v>9</v>
      </c>
      <c r="G3" s="97">
        <v>7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49.351999999999997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/>
      <c r="S3" s="97"/>
      <c r="T3" s="97">
        <f>SUM(C3:Q3)</f>
        <v>166.232</v>
      </c>
      <c r="U3" s="97">
        <v>3</v>
      </c>
    </row>
    <row r="4" spans="1:21" ht="21" customHeight="1" x14ac:dyDescent="0.5">
      <c r="A4" s="95" t="s">
        <v>353</v>
      </c>
      <c r="B4" s="97" t="s">
        <v>354</v>
      </c>
      <c r="C4" s="97">
        <v>5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35.31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/>
      <c r="S4" s="97"/>
      <c r="T4" s="97">
        <f>SUM(C4:Q4)</f>
        <v>213.21700000000001</v>
      </c>
      <c r="U4" s="97">
        <v>4</v>
      </c>
    </row>
    <row r="5" spans="1:21" ht="21" customHeight="1" x14ac:dyDescent="0.5">
      <c r="A5" s="95" t="s">
        <v>355</v>
      </c>
      <c r="B5" s="97" t="s">
        <v>356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54.884999999999998</v>
      </c>
      <c r="N5" s="97">
        <v>0</v>
      </c>
      <c r="O5" s="97">
        <v>0</v>
      </c>
      <c r="P5" s="97">
        <v>0</v>
      </c>
      <c r="Q5" s="97">
        <v>0</v>
      </c>
      <c r="R5" s="97"/>
      <c r="S5" s="97"/>
      <c r="T5" s="97">
        <f>SUM(C5:Q5)</f>
        <v>212.43599999999998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/>
      <c r="S6" s="97"/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127</v>
      </c>
      <c r="D7" s="97">
        <f t="shared" si="0"/>
        <v>3</v>
      </c>
      <c r="E7" s="97">
        <f t="shared" si="0"/>
        <v>40</v>
      </c>
      <c r="F7" s="97">
        <f t="shared" si="0"/>
        <v>43</v>
      </c>
      <c r="G7" s="97">
        <f t="shared" si="0"/>
        <v>31</v>
      </c>
      <c r="H7" s="97">
        <f t="shared" si="0"/>
        <v>0</v>
      </c>
      <c r="I7" s="97">
        <f t="shared" si="0"/>
        <v>343.98399999999998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62.661999999999999</v>
      </c>
      <c r="M7" s="97">
        <f t="shared" si="0"/>
        <v>260.31799999999998</v>
      </c>
      <c r="N7" s="97">
        <f t="shared" si="0"/>
        <v>7</v>
      </c>
      <c r="O7" s="97">
        <f t="shared" si="0"/>
        <v>0</v>
      </c>
      <c r="P7" s="97">
        <f t="shared" si="0"/>
        <v>20</v>
      </c>
      <c r="Q7" s="97">
        <f t="shared" si="0"/>
        <v>55</v>
      </c>
      <c r="R7" s="97"/>
      <c r="S7" s="97"/>
      <c r="T7" s="97">
        <f>SUM(T2:T5)</f>
        <v>1169.048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topLeftCell="A4" zoomScale="85" zoomScaleNormal="70" zoomScaleSheetLayoutView="85" workbookViewId="0">
      <selection activeCell="L10" sqref="L9:L10"/>
    </sheetView>
  </sheetViews>
  <sheetFormatPr defaultColWidth="9.109375" defaultRowHeight="14.4" x14ac:dyDescent="0.3"/>
  <cols>
    <col min="1" max="1" width="16.5546875" style="321" customWidth="1"/>
    <col min="2" max="2" width="15" style="321" customWidth="1"/>
    <col min="3" max="3" width="16.88671875" style="321" customWidth="1"/>
    <col min="4" max="4" width="15.33203125" style="321" customWidth="1"/>
    <col min="5" max="5" width="18.44140625" style="321" customWidth="1"/>
    <col min="6" max="6" width="17.44140625" style="321" customWidth="1"/>
    <col min="7" max="7" width="17.109375" style="321" customWidth="1"/>
    <col min="8" max="8" width="13.6640625" style="321" customWidth="1"/>
    <col min="9" max="9" width="18.109375" style="321" customWidth="1"/>
    <col min="10" max="10" width="15.33203125" style="321" customWidth="1"/>
    <col min="11" max="11" width="21.33203125" style="321" customWidth="1"/>
    <col min="12" max="12" width="20.88671875" style="321" customWidth="1"/>
    <col min="13" max="13" width="20.44140625" style="321" customWidth="1"/>
    <col min="14" max="14" width="14.109375" style="321" customWidth="1"/>
    <col min="15" max="15" width="15.44140625" style="321" customWidth="1"/>
    <col min="16" max="16" width="16.5546875" style="321" customWidth="1"/>
    <col min="17" max="19" width="12.88671875" style="321" customWidth="1"/>
    <col min="20" max="20" width="17.44140625" style="321" customWidth="1"/>
    <col min="21" max="21" width="11.88671875" style="321" customWidth="1"/>
    <col min="22" max="235" width="9.109375" style="321" customWidth="1"/>
    <col min="236" max="16384" width="9.109375" style="321"/>
  </cols>
  <sheetData>
    <row r="1" spans="1:21" s="94" customFormat="1" ht="99" customHeight="1" x14ac:dyDescent="0.3">
      <c r="A1" s="185" t="s">
        <v>360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348</v>
      </c>
    </row>
    <row r="2" spans="1:21" ht="21" customHeight="1" x14ac:dyDescent="0.3">
      <c r="A2" s="96" t="s">
        <v>349</v>
      </c>
      <c r="B2" s="96" t="s">
        <v>350</v>
      </c>
      <c r="C2" s="96">
        <v>754.19</v>
      </c>
      <c r="D2" s="96">
        <v>0</v>
      </c>
      <c r="E2" s="96">
        <v>5764.17</v>
      </c>
      <c r="F2" s="96">
        <v>666.98</v>
      </c>
      <c r="G2" s="96">
        <v>3897</v>
      </c>
      <c r="H2" s="96">
        <v>0</v>
      </c>
      <c r="I2" s="96">
        <v>4738.0200000000004</v>
      </c>
      <c r="J2" s="96">
        <v>496.55</v>
      </c>
      <c r="K2" s="96">
        <v>0</v>
      </c>
      <c r="L2" s="96">
        <v>0</v>
      </c>
      <c r="M2" s="96">
        <v>14683.08</v>
      </c>
      <c r="N2" s="96">
        <v>125</v>
      </c>
      <c r="O2" s="96">
        <v>0</v>
      </c>
      <c r="P2" s="96">
        <v>225</v>
      </c>
      <c r="Q2" s="96">
        <v>1850</v>
      </c>
      <c r="R2" s="96"/>
      <c r="S2" s="96"/>
      <c r="T2" s="96">
        <f>SUM(C2:S2)</f>
        <v>33199.99</v>
      </c>
      <c r="U2" s="96">
        <v>2</v>
      </c>
    </row>
    <row r="3" spans="1:21" ht="21" customHeight="1" x14ac:dyDescent="0.3">
      <c r="A3" s="96" t="s">
        <v>351</v>
      </c>
      <c r="B3" s="96" t="s">
        <v>352</v>
      </c>
      <c r="C3" s="96">
        <v>134</v>
      </c>
      <c r="D3" s="96">
        <v>327.05</v>
      </c>
      <c r="E3" s="96">
        <v>1091.95</v>
      </c>
      <c r="F3" s="96">
        <v>540</v>
      </c>
      <c r="G3" s="96">
        <v>1467</v>
      </c>
      <c r="H3" s="96">
        <v>0</v>
      </c>
      <c r="I3" s="96">
        <v>926.76</v>
      </c>
      <c r="J3" s="96">
        <v>912.34</v>
      </c>
      <c r="K3" s="96">
        <v>0</v>
      </c>
      <c r="L3" s="96">
        <v>1280.07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/>
      <c r="S3" s="96"/>
      <c r="T3" s="96">
        <f>SUM(C3:S3)</f>
        <v>7850.3499999999995</v>
      </c>
      <c r="U3" s="96">
        <v>3</v>
      </c>
    </row>
    <row r="4" spans="1:21" ht="21" customHeight="1" x14ac:dyDescent="0.3">
      <c r="A4" s="96" t="s">
        <v>353</v>
      </c>
      <c r="B4" s="96" t="s">
        <v>354</v>
      </c>
      <c r="C4" s="96">
        <v>53.92</v>
      </c>
      <c r="D4" s="96">
        <v>389.57</v>
      </c>
      <c r="E4" s="96">
        <v>1642.1</v>
      </c>
      <c r="F4" s="96">
        <v>385.01</v>
      </c>
      <c r="G4" s="96">
        <v>0</v>
      </c>
      <c r="H4" s="96">
        <v>0</v>
      </c>
      <c r="I4" s="96">
        <v>1535</v>
      </c>
      <c r="J4" s="96">
        <v>1990</v>
      </c>
      <c r="K4" s="96">
        <v>2054.4299999999998</v>
      </c>
      <c r="L4" s="96">
        <v>383</v>
      </c>
      <c r="M4" s="96">
        <v>57.25</v>
      </c>
      <c r="N4" s="96">
        <v>19.43</v>
      </c>
      <c r="O4" s="96">
        <v>0</v>
      </c>
      <c r="P4" s="96">
        <v>0</v>
      </c>
      <c r="Q4" s="96">
        <v>0</v>
      </c>
      <c r="R4" s="96"/>
      <c r="S4" s="96"/>
      <c r="T4" s="96">
        <f>SUM(C4:S4)</f>
        <v>8509.7100000000009</v>
      </c>
      <c r="U4" s="96">
        <v>4</v>
      </c>
    </row>
    <row r="5" spans="1:21" ht="21" customHeight="1" x14ac:dyDescent="0.3">
      <c r="A5" s="96" t="s">
        <v>355</v>
      </c>
      <c r="B5" s="96" t="s">
        <v>356</v>
      </c>
      <c r="C5" s="96">
        <v>238.35</v>
      </c>
      <c r="D5" s="96">
        <v>0</v>
      </c>
      <c r="E5" s="96">
        <v>1154.78</v>
      </c>
      <c r="F5" s="96">
        <v>346.76</v>
      </c>
      <c r="G5" s="96">
        <v>1841.07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3670.16</v>
      </c>
      <c r="N5" s="96">
        <v>0</v>
      </c>
      <c r="O5" s="96">
        <v>0</v>
      </c>
      <c r="P5" s="96">
        <v>0</v>
      </c>
      <c r="Q5" s="96">
        <v>0</v>
      </c>
      <c r="R5" s="96"/>
      <c r="S5" s="96"/>
      <c r="T5" s="96">
        <f>SUM(C5:S5)</f>
        <v>10553.46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/>
      <c r="S6" s="96"/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1180.46</v>
      </c>
      <c r="D7" s="96">
        <f t="shared" si="0"/>
        <v>716.62</v>
      </c>
      <c r="E7" s="96">
        <f t="shared" si="0"/>
        <v>9653</v>
      </c>
      <c r="F7" s="96">
        <f t="shared" si="0"/>
        <v>1938.75</v>
      </c>
      <c r="G7" s="96">
        <f t="shared" si="0"/>
        <v>7205.07</v>
      </c>
      <c r="H7" s="96">
        <f t="shared" si="0"/>
        <v>0</v>
      </c>
      <c r="I7" s="96">
        <f t="shared" si="0"/>
        <v>10502.12</v>
      </c>
      <c r="J7" s="96">
        <f t="shared" si="0"/>
        <v>3398.8900000000003</v>
      </c>
      <c r="K7" s="96">
        <f t="shared" si="0"/>
        <v>2054.4299999999998</v>
      </c>
      <c r="L7" s="96">
        <f t="shared" si="0"/>
        <v>1663.07</v>
      </c>
      <c r="M7" s="96">
        <f t="shared" si="0"/>
        <v>19571.98</v>
      </c>
      <c r="N7" s="96">
        <f t="shared" si="0"/>
        <v>154.12</v>
      </c>
      <c r="O7" s="96">
        <f t="shared" si="0"/>
        <v>0</v>
      </c>
      <c r="P7" s="96">
        <f t="shared" si="0"/>
        <v>225</v>
      </c>
      <c r="Q7" s="96">
        <f t="shared" si="0"/>
        <v>1850</v>
      </c>
      <c r="R7" s="96"/>
      <c r="S7" s="96"/>
      <c r="T7" s="96"/>
      <c r="U7" s="96"/>
    </row>
    <row r="8" spans="1:21" x14ac:dyDescent="0.3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zoomScale="115" zoomScaleNormal="115" workbookViewId="0">
      <selection activeCell="J70" sqref="J70"/>
    </sheetView>
  </sheetViews>
  <sheetFormatPr defaultRowHeight="28.5" customHeight="1" x14ac:dyDescent="0.3"/>
  <cols>
    <col min="2" max="2" width="51.109375" style="321" customWidth="1"/>
    <col min="3" max="3" width="14.6640625" style="321" customWidth="1"/>
    <col min="6" max="6" width="11.88671875" style="321" customWidth="1"/>
    <col min="7" max="7" width="9.109375" style="199" customWidth="1"/>
    <col min="8" max="8" width="15.33203125" style="321" customWidth="1"/>
    <col min="11" max="11" width="60.109375" style="321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228">
        <v>5</v>
      </c>
      <c r="D2" s="228"/>
      <c r="E2" s="232"/>
      <c r="F2" s="228">
        <v>5</v>
      </c>
      <c r="G2" s="22">
        <v>12</v>
      </c>
      <c r="H2" s="22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228">
        <v>10</v>
      </c>
      <c r="D3" s="228"/>
      <c r="E3" s="232"/>
      <c r="F3" s="228">
        <v>10</v>
      </c>
      <c r="G3" s="22">
        <v>13</v>
      </c>
      <c r="H3" s="22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228">
        <v>140</v>
      </c>
      <c r="D4" s="228"/>
      <c r="E4" s="232"/>
      <c r="F4" s="228">
        <v>140</v>
      </c>
      <c r="G4" s="22">
        <v>14</v>
      </c>
      <c r="H4" s="22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228">
        <v>120</v>
      </c>
      <c r="D5" s="228"/>
      <c r="E5" s="232"/>
      <c r="F5" s="228">
        <v>120</v>
      </c>
      <c r="G5" s="22">
        <v>16</v>
      </c>
      <c r="H5" s="22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228">
        <v>245</v>
      </c>
      <c r="D6" s="228"/>
      <c r="E6" s="232"/>
      <c r="F6" s="228">
        <v>245</v>
      </c>
      <c r="G6" s="22">
        <v>17</v>
      </c>
      <c r="H6" s="22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228">
        <v>2596.27</v>
      </c>
      <c r="D7" s="228"/>
      <c r="E7" s="232"/>
      <c r="F7" s="228">
        <v>2596.27</v>
      </c>
      <c r="G7" s="22">
        <v>18</v>
      </c>
      <c r="H7" s="22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228">
        <v>5</v>
      </c>
      <c r="D8" s="228"/>
      <c r="E8" s="232"/>
      <c r="F8" s="228">
        <v>5</v>
      </c>
      <c r="G8" s="22">
        <v>19</v>
      </c>
      <c r="H8" s="22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228">
        <v>5</v>
      </c>
      <c r="D9" s="228"/>
      <c r="E9" s="232"/>
      <c r="F9" s="228">
        <v>5</v>
      </c>
      <c r="G9" s="22">
        <v>20</v>
      </c>
      <c r="H9" s="22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228">
        <v>5</v>
      </c>
      <c r="D10" s="228"/>
      <c r="E10" s="232"/>
      <c r="F10" s="228">
        <v>5</v>
      </c>
      <c r="G10" s="22">
        <v>21</v>
      </c>
      <c r="H10" s="22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228">
        <v>20</v>
      </c>
      <c r="D11" s="228"/>
      <c r="E11" s="232"/>
      <c r="F11" s="228">
        <v>20</v>
      </c>
      <c r="G11" s="22">
        <v>22</v>
      </c>
      <c r="H11" s="22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228">
        <v>5</v>
      </c>
      <c r="D12" s="228"/>
      <c r="E12" s="232"/>
      <c r="F12" s="228">
        <v>5</v>
      </c>
      <c r="G12" s="22">
        <v>23</v>
      </c>
      <c r="H12" s="22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228">
        <v>20</v>
      </c>
      <c r="D13" s="228"/>
      <c r="E13" s="232"/>
      <c r="F13" s="228">
        <v>20</v>
      </c>
      <c r="G13" s="22">
        <v>24</v>
      </c>
      <c r="H13" s="22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288">
        <v>3243102</v>
      </c>
      <c r="B14" s="289" t="s">
        <v>19</v>
      </c>
      <c r="C14" s="290">
        <v>40</v>
      </c>
      <c r="D14" s="290"/>
      <c r="E14" s="291"/>
      <c r="F14" s="290">
        <v>40</v>
      </c>
      <c r="G14" s="292">
        <v>25</v>
      </c>
      <c r="H14" s="292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288">
        <v>3243101</v>
      </c>
      <c r="B15" s="289" t="s">
        <v>20</v>
      </c>
      <c r="C15" s="290">
        <v>170</v>
      </c>
      <c r="D15" s="290"/>
      <c r="E15" s="291"/>
      <c r="F15" s="290">
        <v>170</v>
      </c>
      <c r="G15" s="292">
        <v>26</v>
      </c>
      <c r="H15" s="292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228">
        <v>3</v>
      </c>
      <c r="D16" s="228"/>
      <c r="E16" s="232"/>
      <c r="F16" s="228">
        <v>3</v>
      </c>
      <c r="G16" s="22">
        <v>27</v>
      </c>
      <c r="H16" s="22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228">
        <v>50</v>
      </c>
      <c r="D17" s="228"/>
      <c r="E17" s="232"/>
      <c r="F17" s="228">
        <v>50</v>
      </c>
      <c r="G17" s="22">
        <v>28</v>
      </c>
      <c r="H17" s="22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228">
        <v>120</v>
      </c>
      <c r="D18" s="228"/>
      <c r="E18" s="232"/>
      <c r="F18" s="228">
        <v>120</v>
      </c>
      <c r="G18" s="22">
        <v>29</v>
      </c>
      <c r="H18" s="22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228">
        <v>2</v>
      </c>
      <c r="D19" s="228"/>
      <c r="E19" s="232"/>
      <c r="F19" s="228">
        <v>2</v>
      </c>
      <c r="G19" s="22">
        <v>30</v>
      </c>
      <c r="H19" s="22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293">
        <v>3231201</v>
      </c>
      <c r="B20" s="289" t="s">
        <v>25</v>
      </c>
      <c r="C20" s="294">
        <v>0</v>
      </c>
      <c r="D20" s="294">
        <v>238.54</v>
      </c>
      <c r="E20" s="295"/>
      <c r="F20" s="294">
        <v>238.54</v>
      </c>
      <c r="G20" s="292">
        <v>32</v>
      </c>
      <c r="H20" s="292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293"/>
      <c r="B21" s="298" t="s">
        <v>26</v>
      </c>
      <c r="C21" s="294">
        <v>64.400000000000006</v>
      </c>
      <c r="D21" s="294">
        <v>472.3</v>
      </c>
      <c r="E21" s="295">
        <v>0</v>
      </c>
      <c r="F21" s="294">
        <v>536.70000000000005</v>
      </c>
      <c r="G21" s="292">
        <v>33</v>
      </c>
      <c r="H21" s="292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293"/>
      <c r="B22" s="298" t="s">
        <v>27</v>
      </c>
      <c r="C22" s="294">
        <v>373.9</v>
      </c>
      <c r="D22" s="294">
        <v>2756.2</v>
      </c>
      <c r="E22" s="295">
        <v>0</v>
      </c>
      <c r="F22" s="294">
        <v>3130.1</v>
      </c>
      <c r="G22" s="292">
        <v>34</v>
      </c>
      <c r="H22" s="292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293"/>
      <c r="B23" s="298" t="s">
        <v>28</v>
      </c>
      <c r="C23" s="294">
        <v>159.69999999999999</v>
      </c>
      <c r="D23" s="294">
        <v>1171.5</v>
      </c>
      <c r="E23" s="295">
        <v>0</v>
      </c>
      <c r="F23" s="294">
        <v>1331.2</v>
      </c>
      <c r="G23" s="292">
        <v>35</v>
      </c>
      <c r="H23" s="292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228">
        <v>22</v>
      </c>
      <c r="D24" s="228"/>
      <c r="E24" s="232"/>
      <c r="F24" s="228">
        <v>22</v>
      </c>
      <c r="G24" s="22">
        <v>36</v>
      </c>
      <c r="H24" s="22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228">
        <v>15</v>
      </c>
      <c r="D25" s="228"/>
      <c r="E25" s="232"/>
      <c r="F25" s="228">
        <v>15</v>
      </c>
      <c r="G25" s="22">
        <v>37</v>
      </c>
      <c r="H25" s="22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97</v>
      </c>
      <c r="C26" s="228">
        <v>0</v>
      </c>
      <c r="D26" s="228"/>
      <c r="E26" s="232">
        <v>7901.4</v>
      </c>
      <c r="F26" s="228">
        <v>7901.4</v>
      </c>
      <c r="G26" s="22">
        <v>38</v>
      </c>
      <c r="H26" s="22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4" t="s">
        <v>32</v>
      </c>
      <c r="C27" s="228">
        <v>30</v>
      </c>
      <c r="D27" s="228"/>
      <c r="E27" s="232"/>
      <c r="F27" s="228">
        <v>30</v>
      </c>
      <c r="G27" s="22">
        <v>39</v>
      </c>
      <c r="H27" s="22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4" t="s">
        <v>33</v>
      </c>
      <c r="C28" s="228">
        <v>10</v>
      </c>
      <c r="D28" s="228"/>
      <c r="E28" s="232"/>
      <c r="F28" s="228">
        <v>10</v>
      </c>
      <c r="G28" s="22">
        <v>40</v>
      </c>
      <c r="H28" s="22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4" t="s">
        <v>34</v>
      </c>
      <c r="C29" s="228">
        <v>10</v>
      </c>
      <c r="D29" s="228"/>
      <c r="E29" s="232"/>
      <c r="F29" s="228">
        <v>10</v>
      </c>
      <c r="G29" s="22">
        <v>41</v>
      </c>
      <c r="H29" s="22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207">
        <v>3257104</v>
      </c>
      <c r="B30" s="246" t="s">
        <v>35</v>
      </c>
      <c r="C30" s="233">
        <v>162</v>
      </c>
      <c r="D30" s="233"/>
      <c r="E30" s="234"/>
      <c r="F30" s="233">
        <v>162</v>
      </c>
      <c r="G30" s="235">
        <v>42</v>
      </c>
      <c r="H30" s="235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228">
        <v>60</v>
      </c>
      <c r="D31" s="228"/>
      <c r="E31" s="232"/>
      <c r="F31" s="228">
        <v>60</v>
      </c>
      <c r="G31" s="22">
        <v>43</v>
      </c>
      <c r="H31" s="22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207">
        <v>3256101</v>
      </c>
      <c r="B32" s="208" t="s">
        <v>37</v>
      </c>
      <c r="C32" s="233">
        <v>1700</v>
      </c>
      <c r="D32" s="233"/>
      <c r="E32" s="234"/>
      <c r="F32" s="233">
        <v>1700</v>
      </c>
      <c r="G32" s="235">
        <v>44</v>
      </c>
      <c r="H32" s="235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228">
        <v>125</v>
      </c>
      <c r="D33" s="228"/>
      <c r="E33" s="232"/>
      <c r="F33" s="228">
        <v>125</v>
      </c>
      <c r="G33" s="22">
        <v>46</v>
      </c>
      <c r="H33" s="22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228">
        <v>10</v>
      </c>
      <c r="D34" s="228"/>
      <c r="E34" s="232"/>
      <c r="F34" s="228">
        <v>10</v>
      </c>
      <c r="G34" s="22">
        <v>47</v>
      </c>
      <c r="H34" s="22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228">
        <v>15</v>
      </c>
      <c r="D35" s="228"/>
      <c r="E35" s="232"/>
      <c r="F35" s="228">
        <v>15</v>
      </c>
      <c r="G35" s="22">
        <v>48</v>
      </c>
      <c r="H35" s="22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228">
        <v>10</v>
      </c>
      <c r="D36" s="228"/>
      <c r="E36" s="232"/>
      <c r="F36" s="228">
        <v>10</v>
      </c>
      <c r="G36" s="22">
        <v>49</v>
      </c>
      <c r="H36" s="22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228">
        <v>25</v>
      </c>
      <c r="D37" s="228"/>
      <c r="E37" s="232"/>
      <c r="F37" s="228">
        <v>25</v>
      </c>
      <c r="G37" s="22">
        <v>50</v>
      </c>
      <c r="H37" s="22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228">
        <v>40</v>
      </c>
      <c r="D38" s="228"/>
      <c r="E38" s="232"/>
      <c r="F38" s="228">
        <v>40</v>
      </c>
      <c r="G38" s="22">
        <v>51</v>
      </c>
      <c r="H38" s="22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228">
        <v>20</v>
      </c>
      <c r="D39" s="228"/>
      <c r="E39" s="232"/>
      <c r="F39" s="228">
        <v>20</v>
      </c>
      <c r="G39" s="22">
        <v>52</v>
      </c>
      <c r="H39" s="22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236">
        <v>56.777000000000008</v>
      </c>
      <c r="D40" s="236">
        <v>348.77300000000002</v>
      </c>
      <c r="E40" s="237">
        <v>0</v>
      </c>
      <c r="F40" s="236">
        <v>405.55</v>
      </c>
      <c r="G40" s="22">
        <v>54</v>
      </c>
      <c r="H40" s="22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228">
        <v>5</v>
      </c>
      <c r="D41" s="228"/>
      <c r="E41" s="232"/>
      <c r="F41" s="228">
        <v>5</v>
      </c>
      <c r="G41" s="22">
        <v>55</v>
      </c>
      <c r="H41" s="22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228">
        <v>40</v>
      </c>
      <c r="D42" s="228"/>
      <c r="E42" s="232"/>
      <c r="F42" s="228">
        <v>40</v>
      </c>
      <c r="G42" s="22">
        <v>56</v>
      </c>
      <c r="H42" s="22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228">
        <v>702.5</v>
      </c>
      <c r="D43" s="223"/>
      <c r="E43" s="229"/>
      <c r="F43" s="228">
        <v>702.5</v>
      </c>
      <c r="G43" s="22">
        <v>68</v>
      </c>
      <c r="H43" s="22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228">
        <v>68.25</v>
      </c>
      <c r="D44" s="223"/>
      <c r="E44" s="229"/>
      <c r="F44" s="228">
        <v>68.25</v>
      </c>
      <c r="G44" s="22">
        <v>69</v>
      </c>
      <c r="H44" s="22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228">
        <v>90</v>
      </c>
      <c r="D45" s="223"/>
      <c r="E45" s="229"/>
      <c r="F45" s="228">
        <v>90</v>
      </c>
      <c r="G45" s="22">
        <v>71</v>
      </c>
      <c r="H45" s="22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228">
        <v>8.9700000000000006</v>
      </c>
      <c r="D46" s="223"/>
      <c r="E46" s="229"/>
      <c r="F46" s="228">
        <v>8.9700000000000006</v>
      </c>
      <c r="G46" s="22">
        <v>73</v>
      </c>
      <c r="H46" s="22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228">
        <v>1</v>
      </c>
      <c r="D47" s="223"/>
      <c r="E47" s="229"/>
      <c r="F47" s="228">
        <v>1</v>
      </c>
      <c r="G47" s="22">
        <v>74</v>
      </c>
      <c r="H47" s="22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224">
        <v>4112304</v>
      </c>
      <c r="B48" s="225" t="s">
        <v>53</v>
      </c>
      <c r="C48" s="238">
        <v>20.5</v>
      </c>
      <c r="D48" s="238"/>
      <c r="E48" s="238"/>
      <c r="F48" s="238">
        <v>20.5</v>
      </c>
      <c r="G48" s="226">
        <v>76</v>
      </c>
      <c r="H48" s="2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227">
        <v>4112304</v>
      </c>
      <c r="B49" s="217" t="s">
        <v>54</v>
      </c>
      <c r="C49" s="228">
        <v>3</v>
      </c>
      <c r="D49" s="223"/>
      <c r="E49" s="229"/>
      <c r="F49" s="228">
        <v>3</v>
      </c>
      <c r="G49" s="22">
        <v>77</v>
      </c>
      <c r="H49" s="22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227">
        <v>4112304</v>
      </c>
      <c r="B50" s="217" t="s">
        <v>55</v>
      </c>
      <c r="C50" s="228">
        <v>50</v>
      </c>
      <c r="D50" s="223"/>
      <c r="E50" s="229"/>
      <c r="F50" s="228">
        <v>50</v>
      </c>
      <c r="G50" s="22">
        <v>78</v>
      </c>
      <c r="H50" s="22">
        <v>50</v>
      </c>
      <c r="J50" s="332"/>
      <c r="K50" s="107"/>
      <c r="L50" s="57"/>
      <c r="M50" s="56"/>
      <c r="N50" s="30"/>
      <c r="O50" s="57"/>
      <c r="P50" s="199"/>
    </row>
    <row r="51" spans="1:16" ht="44.25" customHeight="1" x14ac:dyDescent="0.3">
      <c r="A51" s="230">
        <v>4112202</v>
      </c>
      <c r="B51" s="231" t="s">
        <v>56</v>
      </c>
      <c r="C51" s="228">
        <v>24.5</v>
      </c>
      <c r="D51" s="223"/>
      <c r="E51" s="229"/>
      <c r="F51" s="228">
        <v>24.5</v>
      </c>
      <c r="G51" s="22">
        <v>80</v>
      </c>
      <c r="H51" s="22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228">
        <v>13.75</v>
      </c>
      <c r="D52" s="223"/>
      <c r="E52" s="229"/>
      <c r="F52" s="228">
        <v>13.75</v>
      </c>
      <c r="G52" s="22">
        <v>81</v>
      </c>
      <c r="H52" s="22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228">
        <v>1.5</v>
      </c>
      <c r="D53" s="223"/>
      <c r="E53" s="229"/>
      <c r="F53" s="228">
        <v>1.5</v>
      </c>
      <c r="G53" s="22">
        <v>82</v>
      </c>
      <c r="H53" s="22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228">
        <v>5.25</v>
      </c>
      <c r="D54" s="223"/>
      <c r="E54" s="229"/>
      <c r="F54" s="228">
        <v>5.25</v>
      </c>
      <c r="G54" s="22">
        <v>83</v>
      </c>
      <c r="H54" s="22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228">
        <v>50</v>
      </c>
      <c r="D55" s="223"/>
      <c r="E55" s="229"/>
      <c r="F55" s="228">
        <v>50</v>
      </c>
      <c r="G55" s="22">
        <v>84</v>
      </c>
      <c r="H55" s="22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228">
        <v>15</v>
      </c>
      <c r="D56" s="223"/>
      <c r="E56" s="229"/>
      <c r="F56" s="228">
        <v>15</v>
      </c>
      <c r="G56" s="22">
        <v>85</v>
      </c>
      <c r="H56" s="22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265">
        <v>4141101</v>
      </c>
      <c r="B57" s="283" t="s">
        <v>61</v>
      </c>
      <c r="C57" s="284">
        <v>19725</v>
      </c>
      <c r="D57" s="285"/>
      <c r="E57" s="286"/>
      <c r="F57" s="284">
        <v>19725</v>
      </c>
      <c r="G57" s="287">
        <v>87</v>
      </c>
      <c r="H57" s="287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239">
        <v>165.26439999999999</v>
      </c>
      <c r="D58" s="239">
        <v>1015.1956</v>
      </c>
      <c r="E58" s="240">
        <v>0</v>
      </c>
      <c r="F58" s="241">
        <v>1180.46</v>
      </c>
      <c r="G58" s="242">
        <v>90</v>
      </c>
      <c r="H58" s="22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239">
        <v>100.32680000000001</v>
      </c>
      <c r="D59" s="239">
        <v>616.29319999999996</v>
      </c>
      <c r="E59" s="240">
        <v>0</v>
      </c>
      <c r="F59" s="241">
        <v>716.62</v>
      </c>
      <c r="G59" s="242">
        <v>92</v>
      </c>
      <c r="H59" s="22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239">
        <v>2631.5547999999999</v>
      </c>
      <c r="D60" s="239">
        <v>16165.2652</v>
      </c>
      <c r="E60" s="240">
        <v>0</v>
      </c>
      <c r="F60" s="241">
        <v>18796.82</v>
      </c>
      <c r="G60" s="242">
        <v>93</v>
      </c>
      <c r="H60" s="22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77">
        <v>4111307</v>
      </c>
      <c r="B61" s="78" t="s">
        <v>65</v>
      </c>
      <c r="C61" s="239">
        <v>1470.2968000000001</v>
      </c>
      <c r="D61" s="239">
        <v>9031.8231999999989</v>
      </c>
      <c r="E61" s="240">
        <v>0</v>
      </c>
      <c r="F61" s="241">
        <v>10502.12</v>
      </c>
      <c r="G61" s="242">
        <v>94</v>
      </c>
      <c r="H61" s="242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239">
        <v>475.84460000000001</v>
      </c>
      <c r="D62" s="239">
        <v>2923.0454</v>
      </c>
      <c r="E62" s="240">
        <v>0</v>
      </c>
      <c r="F62" s="241">
        <v>3398.889999999999</v>
      </c>
      <c r="G62" s="242">
        <v>96</v>
      </c>
      <c r="H62" s="22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239">
        <v>287.62020000000001</v>
      </c>
      <c r="D63" s="239">
        <v>1766.8098</v>
      </c>
      <c r="E63" s="240">
        <v>0</v>
      </c>
      <c r="F63" s="241">
        <v>2054.4299999999998</v>
      </c>
      <c r="G63" s="242">
        <v>97</v>
      </c>
      <c r="H63" s="22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239">
        <v>232.82980000000001</v>
      </c>
      <c r="D64" s="239">
        <v>1430.2402</v>
      </c>
      <c r="E64" s="240">
        <v>0</v>
      </c>
      <c r="F64" s="241">
        <v>1663.07</v>
      </c>
      <c r="G64" s="242">
        <v>98</v>
      </c>
      <c r="H64" s="22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239">
        <v>2740.0772000000002</v>
      </c>
      <c r="D65" s="239">
        <v>16831.9028</v>
      </c>
      <c r="E65" s="240">
        <v>0</v>
      </c>
      <c r="F65" s="241">
        <v>19571.98</v>
      </c>
      <c r="G65" s="242">
        <v>99</v>
      </c>
      <c r="H65" s="22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243">
        <v>21.576799999999999</v>
      </c>
      <c r="D66" s="243">
        <v>132.54320000000001</v>
      </c>
      <c r="E66" s="244">
        <v>0</v>
      </c>
      <c r="F66" s="162">
        <v>154.12</v>
      </c>
      <c r="G66" s="22">
        <v>100</v>
      </c>
      <c r="H66" s="22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243">
        <v>31.5</v>
      </c>
      <c r="D67" s="243">
        <v>193.5</v>
      </c>
      <c r="E67" s="244">
        <v>0</v>
      </c>
      <c r="F67" s="162">
        <v>225</v>
      </c>
      <c r="G67" s="22">
        <v>102</v>
      </c>
      <c r="H67" s="22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243">
        <v>259</v>
      </c>
      <c r="D68" s="243">
        <v>1591</v>
      </c>
      <c r="E68" s="244">
        <v>0</v>
      </c>
      <c r="F68" s="162">
        <v>1850</v>
      </c>
      <c r="G68" s="22">
        <v>103</v>
      </c>
      <c r="H68" s="22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62">
        <v>50</v>
      </c>
      <c r="D69" s="162">
        <v>0</v>
      </c>
      <c r="E69" s="244">
        <v>0</v>
      </c>
      <c r="F69" s="162">
        <v>50</v>
      </c>
      <c r="G69" s="22">
        <v>104</v>
      </c>
      <c r="H69" s="22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5"/>
      <c r="F70" s="162">
        <v>30.51</v>
      </c>
      <c r="G70" s="22">
        <v>107</v>
      </c>
      <c r="H70" s="22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199" customWidth="1"/>
    <col min="2" max="2" width="65.44140625" style="263" customWidth="1"/>
    <col min="3" max="4" width="13.33203125" style="321" customWidth="1"/>
    <col min="5" max="5" width="10.44140625" style="321" customWidth="1"/>
    <col min="6" max="6" width="10" style="321" customWidth="1"/>
    <col min="7" max="7" width="12.5546875" style="321" customWidth="1"/>
    <col min="8" max="9" width="18.109375" style="321" customWidth="1"/>
    <col min="10" max="10" width="14.109375" style="321" customWidth="1"/>
    <col min="11" max="11" width="14.6640625" style="321" customWidth="1"/>
    <col min="12" max="12" width="16" style="321" customWidth="1"/>
    <col min="13" max="14" width="18" style="321" customWidth="1"/>
    <col min="15" max="18" width="22.109375" style="321" customWidth="1"/>
    <col min="19" max="19" width="26.33203125" style="321" customWidth="1"/>
    <col min="20" max="20" width="18.88671875" style="321" customWidth="1"/>
    <col min="21" max="21" width="20.88671875" style="321" customWidth="1"/>
    <col min="22" max="22" width="14.33203125" style="321" customWidth="1"/>
    <col min="23" max="23" width="21.44140625" style="321" customWidth="1"/>
    <col min="24" max="24" width="11.88671875" style="321" customWidth="1"/>
  </cols>
  <sheetData>
    <row r="1" spans="1:24" x14ac:dyDescent="0.3">
      <c r="A1" s="326" t="s">
        <v>0</v>
      </c>
      <c r="B1" s="91" t="s">
        <v>1</v>
      </c>
      <c r="C1" s="326" t="s">
        <v>361</v>
      </c>
      <c r="D1" s="326" t="s">
        <v>362</v>
      </c>
      <c r="E1" s="326" t="s">
        <v>363</v>
      </c>
      <c r="F1" s="326" t="s">
        <v>364</v>
      </c>
      <c r="G1" s="326" t="s">
        <v>365</v>
      </c>
      <c r="H1" s="326" t="s">
        <v>6</v>
      </c>
      <c r="I1" s="326" t="s">
        <v>366</v>
      </c>
      <c r="J1" s="326" t="s">
        <v>367</v>
      </c>
      <c r="K1" s="326" t="s">
        <v>368</v>
      </c>
      <c r="L1" s="326" t="s">
        <v>369</v>
      </c>
      <c r="M1" s="326" t="s">
        <v>370</v>
      </c>
      <c r="N1" s="326" t="s">
        <v>371</v>
      </c>
      <c r="O1" s="326" t="s">
        <v>372</v>
      </c>
      <c r="P1" s="326" t="s">
        <v>373</v>
      </c>
      <c r="Q1" s="326" t="s">
        <v>374</v>
      </c>
      <c r="R1" s="326" t="s">
        <v>375</v>
      </c>
      <c r="S1" s="326" t="s">
        <v>103</v>
      </c>
      <c r="T1" s="326" t="s">
        <v>376</v>
      </c>
      <c r="U1" s="181" t="s">
        <v>377</v>
      </c>
      <c r="V1" s="153" t="s">
        <v>378</v>
      </c>
      <c r="W1" s="326" t="s">
        <v>379</v>
      </c>
      <c r="X1" s="326" t="s">
        <v>380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26">
        <v>12</v>
      </c>
      <c r="I2" s="326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26">
        <v>2</v>
      </c>
      <c r="T2" s="326">
        <v>2</v>
      </c>
      <c r="U2" s="326">
        <v>2</v>
      </c>
      <c r="V2" s="181"/>
      <c r="W2" s="181"/>
      <c r="X2" s="326">
        <v>1</v>
      </c>
    </row>
    <row r="3" spans="1:24" x14ac:dyDescent="0.3">
      <c r="A3" s="22">
        <v>3111327</v>
      </c>
      <c r="B3" s="91" t="s">
        <v>8</v>
      </c>
      <c r="C3" s="153"/>
      <c r="D3" s="326">
        <v>10</v>
      </c>
      <c r="E3" s="326"/>
      <c r="F3" s="326"/>
      <c r="G3" s="326">
        <v>10</v>
      </c>
      <c r="H3" s="326">
        <v>13</v>
      </c>
      <c r="I3" s="326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26">
        <v>3</v>
      </c>
      <c r="T3" s="326">
        <v>3</v>
      </c>
      <c r="U3" s="326">
        <v>3</v>
      </c>
      <c r="V3" s="181"/>
      <c r="W3" s="181"/>
      <c r="X3" s="326">
        <v>1</v>
      </c>
    </row>
    <row r="4" spans="1:24" x14ac:dyDescent="0.3">
      <c r="A4" s="22">
        <v>3111338</v>
      </c>
      <c r="B4" s="91" t="s">
        <v>9</v>
      </c>
      <c r="C4" s="153"/>
      <c r="D4" s="326">
        <v>140</v>
      </c>
      <c r="E4" s="326"/>
      <c r="F4" s="326"/>
      <c r="G4" s="326">
        <v>140</v>
      </c>
      <c r="H4" s="326">
        <v>14</v>
      </c>
      <c r="I4" s="326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26">
        <v>4</v>
      </c>
      <c r="T4" s="326">
        <v>4</v>
      </c>
      <c r="U4" s="326">
        <v>4</v>
      </c>
      <c r="V4" s="181"/>
      <c r="W4" s="181"/>
      <c r="X4" s="326">
        <v>1</v>
      </c>
    </row>
    <row r="5" spans="1:24" x14ac:dyDescent="0.3">
      <c r="A5" s="22">
        <v>3241101</v>
      </c>
      <c r="B5" s="91" t="s">
        <v>10</v>
      </c>
      <c r="C5" s="153"/>
      <c r="D5" s="326">
        <v>100</v>
      </c>
      <c r="E5" s="326"/>
      <c r="F5" s="326"/>
      <c r="G5" s="326">
        <v>100</v>
      </c>
      <c r="H5" s="326">
        <v>16</v>
      </c>
      <c r="I5" s="326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26">
        <v>5</v>
      </c>
      <c r="T5" s="326">
        <v>5</v>
      </c>
      <c r="U5" s="326">
        <v>5</v>
      </c>
      <c r="V5" s="181"/>
      <c r="W5" s="181"/>
      <c r="X5" s="326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26">
        <v>245</v>
      </c>
      <c r="E6" s="326"/>
      <c r="F6" s="326"/>
      <c r="G6" s="326">
        <v>245</v>
      </c>
      <c r="H6" s="326">
        <v>17</v>
      </c>
      <c r="I6" s="326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26">
        <v>6</v>
      </c>
      <c r="T6" s="326">
        <v>6</v>
      </c>
      <c r="U6" s="326">
        <v>6</v>
      </c>
      <c r="V6" s="181"/>
      <c r="W6" s="181"/>
      <c r="X6" s="326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26">
        <v>2596.27</v>
      </c>
      <c r="E7" s="326"/>
      <c r="F7" s="326"/>
      <c r="G7" s="326">
        <v>2596.27</v>
      </c>
      <c r="H7" s="326">
        <v>18</v>
      </c>
      <c r="I7" s="326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26">
        <v>7</v>
      </c>
      <c r="T7" s="326">
        <v>7</v>
      </c>
      <c r="U7" s="326">
        <v>7</v>
      </c>
      <c r="V7" s="181"/>
      <c r="W7" s="181"/>
      <c r="X7" s="326">
        <v>1</v>
      </c>
    </row>
    <row r="8" spans="1:24" x14ac:dyDescent="0.3">
      <c r="A8" s="22">
        <v>3211119</v>
      </c>
      <c r="B8" s="91" t="s">
        <v>13</v>
      </c>
      <c r="C8" s="153"/>
      <c r="D8" s="326">
        <v>25</v>
      </c>
      <c r="E8" s="326"/>
      <c r="F8" s="326"/>
      <c r="G8" s="326">
        <v>25</v>
      </c>
      <c r="H8" s="326">
        <v>19</v>
      </c>
      <c r="I8" s="326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26">
        <v>8</v>
      </c>
      <c r="T8" s="326">
        <v>8</v>
      </c>
      <c r="U8" s="326">
        <v>8</v>
      </c>
      <c r="V8" s="181"/>
      <c r="W8" s="181"/>
      <c r="X8" s="326">
        <v>1</v>
      </c>
    </row>
    <row r="9" spans="1:24" x14ac:dyDescent="0.3">
      <c r="A9" s="22">
        <v>3211120</v>
      </c>
      <c r="B9" s="91" t="s">
        <v>14</v>
      </c>
      <c r="C9" s="153"/>
      <c r="D9" s="326">
        <v>25</v>
      </c>
      <c r="E9" s="326"/>
      <c r="F9" s="326"/>
      <c r="G9" s="326">
        <v>25</v>
      </c>
      <c r="H9" s="326">
        <v>20</v>
      </c>
      <c r="I9" s="326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26">
        <v>9</v>
      </c>
      <c r="T9" s="326">
        <v>9</v>
      </c>
      <c r="U9" s="326">
        <v>9</v>
      </c>
      <c r="V9" s="181"/>
      <c r="W9" s="181"/>
      <c r="X9" s="326">
        <v>1</v>
      </c>
    </row>
    <row r="10" spans="1:24" x14ac:dyDescent="0.3">
      <c r="A10" s="22">
        <v>3211117</v>
      </c>
      <c r="B10" s="91" t="s">
        <v>15</v>
      </c>
      <c r="C10" s="153"/>
      <c r="D10" s="326">
        <v>25</v>
      </c>
      <c r="E10" s="326"/>
      <c r="F10" s="326"/>
      <c r="G10" s="326">
        <v>25</v>
      </c>
      <c r="H10" s="326">
        <v>21</v>
      </c>
      <c r="I10" s="326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26">
        <v>10</v>
      </c>
      <c r="T10" s="326">
        <v>10</v>
      </c>
      <c r="U10" s="326">
        <v>10</v>
      </c>
      <c r="V10" s="181"/>
      <c r="W10" s="181"/>
      <c r="X10" s="326">
        <v>1</v>
      </c>
    </row>
    <row r="11" spans="1:24" x14ac:dyDescent="0.3">
      <c r="A11" s="22">
        <v>3221104</v>
      </c>
      <c r="B11" s="91" t="s">
        <v>16</v>
      </c>
      <c r="C11" s="153"/>
      <c r="D11" s="326">
        <v>15</v>
      </c>
      <c r="E11" s="326"/>
      <c r="F11" s="326"/>
      <c r="G11" s="326">
        <v>15</v>
      </c>
      <c r="H11" s="326">
        <v>22</v>
      </c>
      <c r="I11" s="326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26">
        <v>11</v>
      </c>
      <c r="T11" s="326">
        <v>11</v>
      </c>
      <c r="U11" s="326">
        <v>11</v>
      </c>
      <c r="V11" s="181"/>
      <c r="W11" s="181"/>
      <c r="X11" s="326">
        <v>1</v>
      </c>
    </row>
    <row r="12" spans="1:24" x14ac:dyDescent="0.3">
      <c r="A12" s="22">
        <v>3211115</v>
      </c>
      <c r="B12" s="91" t="s">
        <v>17</v>
      </c>
      <c r="C12" s="153"/>
      <c r="D12" s="326">
        <v>10</v>
      </c>
      <c r="E12" s="326"/>
      <c r="F12" s="326"/>
      <c r="G12" s="326">
        <v>10</v>
      </c>
      <c r="H12" s="326">
        <v>23</v>
      </c>
      <c r="I12" s="326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26">
        <v>12</v>
      </c>
      <c r="T12" s="326">
        <v>12</v>
      </c>
      <c r="U12" s="326">
        <v>12</v>
      </c>
      <c r="V12" s="181"/>
      <c r="W12" s="181"/>
      <c r="X12" s="326">
        <v>1</v>
      </c>
    </row>
    <row r="13" spans="1:24" x14ac:dyDescent="0.3">
      <c r="A13" s="22">
        <v>3211113</v>
      </c>
      <c r="B13" s="91" t="s">
        <v>18</v>
      </c>
      <c r="C13" s="153"/>
      <c r="D13" s="326">
        <v>15</v>
      </c>
      <c r="E13" s="326"/>
      <c r="F13" s="326"/>
      <c r="G13" s="326">
        <v>15</v>
      </c>
      <c r="H13" s="326">
        <v>24</v>
      </c>
      <c r="I13" s="326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26">
        <v>13</v>
      </c>
      <c r="T13" s="326">
        <v>13</v>
      </c>
      <c r="U13" s="326">
        <v>13</v>
      </c>
      <c r="V13" s="181"/>
      <c r="W13" s="181"/>
      <c r="X13" s="326">
        <v>1</v>
      </c>
    </row>
    <row r="14" spans="1:24" x14ac:dyDescent="0.3">
      <c r="A14" s="22">
        <v>3243102</v>
      </c>
      <c r="B14" s="91" t="s">
        <v>19</v>
      </c>
      <c r="C14" s="153"/>
      <c r="D14" s="326">
        <v>200</v>
      </c>
      <c r="E14" s="326"/>
      <c r="F14" s="326"/>
      <c r="G14" s="326">
        <v>200</v>
      </c>
      <c r="H14" s="326">
        <v>25</v>
      </c>
      <c r="I14" s="326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26">
        <v>14</v>
      </c>
      <c r="T14" s="326">
        <v>14</v>
      </c>
      <c r="U14" s="326">
        <v>14</v>
      </c>
      <c r="V14" s="181"/>
      <c r="W14" s="181"/>
      <c r="X14" s="326">
        <v>2</v>
      </c>
    </row>
    <row r="15" spans="1:24" x14ac:dyDescent="0.3">
      <c r="A15" s="22">
        <v>3243101</v>
      </c>
      <c r="B15" s="91" t="s">
        <v>20</v>
      </c>
      <c r="C15" s="153"/>
      <c r="D15" s="326">
        <v>150</v>
      </c>
      <c r="E15" s="326"/>
      <c r="F15" s="326"/>
      <c r="G15" s="326">
        <v>150</v>
      </c>
      <c r="H15" s="326">
        <v>26</v>
      </c>
      <c r="I15" s="326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26">
        <v>15</v>
      </c>
      <c r="T15" s="326">
        <v>15</v>
      </c>
      <c r="U15" s="326">
        <v>15</v>
      </c>
      <c r="V15" s="181"/>
      <c r="W15" s="181"/>
      <c r="X15" s="326">
        <v>2</v>
      </c>
    </row>
    <row r="16" spans="1:24" x14ac:dyDescent="0.3">
      <c r="A16" s="22">
        <v>3221108</v>
      </c>
      <c r="B16" s="91" t="s">
        <v>21</v>
      </c>
      <c r="C16" s="153"/>
      <c r="D16" s="326">
        <v>3</v>
      </c>
      <c r="E16" s="326"/>
      <c r="F16" s="326"/>
      <c r="G16" s="326">
        <v>3</v>
      </c>
      <c r="H16" s="326">
        <v>27</v>
      </c>
      <c r="I16" s="326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26">
        <v>16</v>
      </c>
      <c r="T16" s="326">
        <v>16</v>
      </c>
      <c r="U16" s="326">
        <v>16</v>
      </c>
      <c r="V16" s="181"/>
      <c r="W16" s="181"/>
      <c r="X16" s="326">
        <v>1</v>
      </c>
    </row>
    <row r="17" spans="1:24" x14ac:dyDescent="0.3">
      <c r="A17" s="22">
        <v>3255102</v>
      </c>
      <c r="B17" s="91" t="s">
        <v>22</v>
      </c>
      <c r="C17" s="153"/>
      <c r="D17" s="326">
        <v>35</v>
      </c>
      <c r="E17" s="326"/>
      <c r="F17" s="326"/>
      <c r="G17" s="326">
        <v>35</v>
      </c>
      <c r="H17" s="326">
        <v>28</v>
      </c>
      <c r="I17" s="326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26">
        <v>17</v>
      </c>
      <c r="T17" s="326">
        <v>17</v>
      </c>
      <c r="U17" s="326">
        <v>17</v>
      </c>
      <c r="V17" s="181"/>
      <c r="W17" s="181"/>
      <c r="X17" s="326">
        <v>1</v>
      </c>
    </row>
    <row r="18" spans="1:24" x14ac:dyDescent="0.3">
      <c r="A18" s="22">
        <v>3255104</v>
      </c>
      <c r="B18" s="91" t="s">
        <v>23</v>
      </c>
      <c r="C18" s="153"/>
      <c r="D18" s="326">
        <v>150</v>
      </c>
      <c r="E18" s="326"/>
      <c r="F18" s="326"/>
      <c r="G18" s="326">
        <v>150</v>
      </c>
      <c r="H18" s="326">
        <v>29</v>
      </c>
      <c r="I18" s="326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26">
        <v>18</v>
      </c>
      <c r="T18" s="326">
        <v>18</v>
      </c>
      <c r="U18" s="326">
        <v>18</v>
      </c>
      <c r="V18" s="181"/>
      <c r="W18" s="181"/>
      <c r="X18" s="326">
        <v>1</v>
      </c>
    </row>
    <row r="19" spans="1:24" x14ac:dyDescent="0.3">
      <c r="A19" s="22">
        <v>3211127</v>
      </c>
      <c r="B19" s="91" t="s">
        <v>24</v>
      </c>
      <c r="C19" s="153"/>
      <c r="D19" s="326">
        <v>2</v>
      </c>
      <c r="E19" s="326"/>
      <c r="F19" s="326"/>
      <c r="G19" s="326">
        <v>2</v>
      </c>
      <c r="H19" s="326">
        <v>30</v>
      </c>
      <c r="I19" s="326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26">
        <v>19</v>
      </c>
      <c r="T19" s="326">
        <v>19</v>
      </c>
      <c r="U19" s="326">
        <v>19</v>
      </c>
      <c r="V19" s="181"/>
      <c r="W19" s="181"/>
      <c r="X19" s="326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26"/>
      <c r="E20" s="326">
        <v>238.54</v>
      </c>
      <c r="F20" s="326"/>
      <c r="G20" s="326">
        <v>238.54</v>
      </c>
      <c r="H20" s="326">
        <v>32</v>
      </c>
      <c r="I20" s="326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26">
        <v>20</v>
      </c>
      <c r="T20" s="326">
        <v>20</v>
      </c>
      <c r="U20" s="326">
        <v>20</v>
      </c>
      <c r="V20" s="181"/>
      <c r="W20" s="181"/>
      <c r="X20" s="326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26">
        <v>47.81</v>
      </c>
      <c r="E21" s="326">
        <v>350.6</v>
      </c>
      <c r="F21" s="326"/>
      <c r="G21" s="326">
        <v>398.41</v>
      </c>
      <c r="H21" s="326">
        <v>33</v>
      </c>
      <c r="I21" s="326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26">
        <v>21</v>
      </c>
      <c r="T21" s="326">
        <v>21</v>
      </c>
      <c r="U21" s="326">
        <v>21</v>
      </c>
      <c r="V21" s="181"/>
      <c r="W21" s="181"/>
      <c r="X21" s="326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26">
        <v>304</v>
      </c>
      <c r="E22" s="326">
        <v>2229.34</v>
      </c>
      <c r="F22" s="326"/>
      <c r="G22" s="326">
        <v>2533.34</v>
      </c>
      <c r="H22" s="326">
        <v>34</v>
      </c>
      <c r="I22" s="326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26">
        <v>22</v>
      </c>
      <c r="T22" s="326">
        <v>22</v>
      </c>
      <c r="U22" s="326">
        <v>22</v>
      </c>
      <c r="V22" s="181"/>
      <c r="W22" s="181"/>
      <c r="X22" s="326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26">
        <v>158.6</v>
      </c>
      <c r="E23" s="326">
        <v>1163.08</v>
      </c>
      <c r="F23" s="326"/>
      <c r="G23" s="326">
        <v>1321.68</v>
      </c>
      <c r="H23" s="326">
        <v>35</v>
      </c>
      <c r="I23" s="326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26">
        <v>23</v>
      </c>
      <c r="T23" s="326">
        <v>23</v>
      </c>
      <c r="U23" s="326">
        <v>23</v>
      </c>
      <c r="V23" s="181"/>
      <c r="W23" s="181"/>
      <c r="X23" s="326">
        <v>3</v>
      </c>
    </row>
    <row r="24" spans="1:24" x14ac:dyDescent="0.3">
      <c r="A24" s="22">
        <v>3211109</v>
      </c>
      <c r="B24" s="91" t="s">
        <v>29</v>
      </c>
      <c r="C24" s="153"/>
      <c r="D24" s="326">
        <v>15</v>
      </c>
      <c r="E24" s="326"/>
      <c r="F24" s="326"/>
      <c r="G24" s="326">
        <v>15</v>
      </c>
      <c r="H24" s="326">
        <v>36</v>
      </c>
      <c r="I24" s="326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26">
        <v>24</v>
      </c>
      <c r="T24" s="326">
        <v>24</v>
      </c>
      <c r="U24" s="326">
        <v>24</v>
      </c>
      <c r="V24" s="181"/>
      <c r="W24" s="181"/>
      <c r="X24" s="326">
        <v>1</v>
      </c>
    </row>
    <row r="25" spans="1:24" x14ac:dyDescent="0.3">
      <c r="A25" s="22">
        <v>3256103</v>
      </c>
      <c r="B25" s="91" t="s">
        <v>30</v>
      </c>
      <c r="C25" s="153"/>
      <c r="D25" s="326">
        <v>25</v>
      </c>
      <c r="E25" s="326"/>
      <c r="F25" s="326"/>
      <c r="G25" s="326">
        <v>25</v>
      </c>
      <c r="H25" s="326">
        <v>37</v>
      </c>
      <c r="I25" s="326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26">
        <v>25</v>
      </c>
      <c r="T25" s="326">
        <v>25</v>
      </c>
      <c r="U25" s="326">
        <v>25</v>
      </c>
      <c r="V25" s="181"/>
      <c r="W25" s="181"/>
      <c r="X25" s="326">
        <v>1</v>
      </c>
    </row>
    <row r="26" spans="1:24" s="115" customFormat="1" ht="63" customHeight="1" x14ac:dyDescent="0.3">
      <c r="A26" s="235">
        <v>3257101</v>
      </c>
      <c r="B26" s="261" t="s">
        <v>381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26">
        <v>25</v>
      </c>
      <c r="E27" s="326"/>
      <c r="F27" s="326"/>
      <c r="G27" s="326">
        <v>25</v>
      </c>
      <c r="H27" s="326">
        <v>39</v>
      </c>
      <c r="I27" s="326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26">
        <v>27</v>
      </c>
      <c r="T27" s="326">
        <v>27</v>
      </c>
      <c r="U27" s="326">
        <v>27</v>
      </c>
      <c r="V27" s="181"/>
      <c r="W27" s="181"/>
      <c r="X27" s="326">
        <v>1</v>
      </c>
    </row>
    <row r="28" spans="1:24" x14ac:dyDescent="0.3">
      <c r="A28" s="22">
        <v>3111332</v>
      </c>
      <c r="B28" s="91" t="s">
        <v>33</v>
      </c>
      <c r="C28" s="153"/>
      <c r="D28" s="326">
        <v>10</v>
      </c>
      <c r="E28" s="326"/>
      <c r="F28" s="326"/>
      <c r="G28" s="326">
        <v>10</v>
      </c>
      <c r="H28" s="326">
        <v>40</v>
      </c>
      <c r="I28" s="326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26">
        <v>28</v>
      </c>
      <c r="T28" s="326">
        <v>28</v>
      </c>
      <c r="U28" s="326">
        <v>28</v>
      </c>
      <c r="V28" s="181"/>
      <c r="W28" s="181"/>
      <c r="X28" s="326">
        <v>1</v>
      </c>
    </row>
    <row r="29" spans="1:24" x14ac:dyDescent="0.3">
      <c r="A29" s="22">
        <v>3111332</v>
      </c>
      <c r="B29" s="91" t="s">
        <v>34</v>
      </c>
      <c r="C29" s="153"/>
      <c r="D29" s="326">
        <v>10</v>
      </c>
      <c r="E29" s="326"/>
      <c r="F29" s="326"/>
      <c r="G29" s="326">
        <v>10</v>
      </c>
      <c r="H29" s="326">
        <v>41</v>
      </c>
      <c r="I29" s="326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26">
        <v>29</v>
      </c>
      <c r="T29" s="326">
        <v>29</v>
      </c>
      <c r="U29" s="326">
        <v>29</v>
      </c>
      <c r="V29" s="181"/>
      <c r="W29" s="181"/>
      <c r="X29" s="326">
        <v>1</v>
      </c>
    </row>
    <row r="30" spans="1:24" x14ac:dyDescent="0.3">
      <c r="A30" s="22">
        <v>3257104</v>
      </c>
      <c r="B30" s="91" t="s">
        <v>35</v>
      </c>
      <c r="C30" s="153"/>
      <c r="D30" s="326">
        <v>162</v>
      </c>
      <c r="E30" s="326"/>
      <c r="F30" s="326"/>
      <c r="G30" s="326">
        <v>162</v>
      </c>
      <c r="H30" s="326">
        <v>42</v>
      </c>
      <c r="I30" s="326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26">
        <v>30</v>
      </c>
      <c r="T30" s="326">
        <v>30</v>
      </c>
      <c r="U30" s="326">
        <v>30</v>
      </c>
      <c r="V30" s="181"/>
      <c r="W30" s="181"/>
      <c r="X30" s="326">
        <v>1</v>
      </c>
    </row>
    <row r="31" spans="1:24" x14ac:dyDescent="0.3">
      <c r="A31" s="22">
        <v>3255101</v>
      </c>
      <c r="B31" s="91" t="s">
        <v>36</v>
      </c>
      <c r="C31" s="153"/>
      <c r="D31" s="326">
        <v>50</v>
      </c>
      <c r="E31" s="326"/>
      <c r="F31" s="326"/>
      <c r="G31" s="326">
        <v>50</v>
      </c>
      <c r="H31" s="326">
        <v>43</v>
      </c>
      <c r="I31" s="326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26">
        <v>31</v>
      </c>
      <c r="T31" s="326">
        <v>31</v>
      </c>
      <c r="U31" s="326">
        <v>31</v>
      </c>
      <c r="V31" s="181"/>
      <c r="W31" s="181"/>
      <c r="X31" s="326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26">
        <v>1700</v>
      </c>
      <c r="E32" s="326"/>
      <c r="F32" s="326"/>
      <c r="G32" s="326">
        <v>1700</v>
      </c>
      <c r="H32" s="326">
        <v>44</v>
      </c>
      <c r="I32" s="326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26">
        <v>32</v>
      </c>
      <c r="T32" s="326">
        <v>32</v>
      </c>
      <c r="U32" s="326">
        <v>32</v>
      </c>
      <c r="V32" s="181"/>
      <c r="W32" s="181"/>
      <c r="X32" s="326">
        <v>1</v>
      </c>
    </row>
    <row r="33" spans="1:24" x14ac:dyDescent="0.3">
      <c r="A33" s="22">
        <v>3258101</v>
      </c>
      <c r="B33" s="91" t="s">
        <v>38</v>
      </c>
      <c r="C33" s="153"/>
      <c r="D33" s="326">
        <v>100</v>
      </c>
      <c r="E33" s="326"/>
      <c r="F33" s="326"/>
      <c r="G33" s="326">
        <v>100</v>
      </c>
      <c r="H33" s="326">
        <v>46</v>
      </c>
      <c r="I33" s="326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26">
        <v>33</v>
      </c>
      <c r="T33" s="326">
        <v>33</v>
      </c>
      <c r="U33" s="326">
        <v>33</v>
      </c>
      <c r="V33" s="181"/>
      <c r="W33" s="181"/>
      <c r="X33" s="326">
        <v>5</v>
      </c>
    </row>
    <row r="34" spans="1:24" x14ac:dyDescent="0.3">
      <c r="A34" s="22">
        <v>3258102</v>
      </c>
      <c r="B34" s="91" t="s">
        <v>39</v>
      </c>
      <c r="C34" s="153"/>
      <c r="D34" s="326">
        <v>15</v>
      </c>
      <c r="E34" s="326"/>
      <c r="F34" s="326"/>
      <c r="G34" s="326">
        <v>15</v>
      </c>
      <c r="H34" s="326">
        <v>47</v>
      </c>
      <c r="I34" s="326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26">
        <v>34</v>
      </c>
      <c r="T34" s="326">
        <v>34</v>
      </c>
      <c r="U34" s="326">
        <v>34</v>
      </c>
      <c r="V34" s="181"/>
      <c r="W34" s="181"/>
      <c r="X34" s="326">
        <v>5</v>
      </c>
    </row>
    <row r="35" spans="1:24" x14ac:dyDescent="0.3">
      <c r="A35" s="22">
        <v>3258103</v>
      </c>
      <c r="B35" s="91" t="s">
        <v>40</v>
      </c>
      <c r="C35" s="153"/>
      <c r="D35" s="326">
        <v>25</v>
      </c>
      <c r="E35" s="326"/>
      <c r="F35" s="326"/>
      <c r="G35" s="326">
        <v>25</v>
      </c>
      <c r="H35" s="326">
        <v>48</v>
      </c>
      <c r="I35" s="326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26">
        <v>35</v>
      </c>
      <c r="T35" s="326">
        <v>35</v>
      </c>
      <c r="U35" s="326">
        <v>35</v>
      </c>
      <c r="V35" s="181"/>
      <c r="W35" s="181"/>
      <c r="X35" s="326">
        <v>5</v>
      </c>
    </row>
    <row r="36" spans="1:24" x14ac:dyDescent="0.3">
      <c r="A36" s="22">
        <v>3258105</v>
      </c>
      <c r="B36" s="91" t="s">
        <v>41</v>
      </c>
      <c r="C36" s="153"/>
      <c r="D36" s="326">
        <v>25</v>
      </c>
      <c r="E36" s="326"/>
      <c r="F36" s="326"/>
      <c r="G36" s="326">
        <v>25</v>
      </c>
      <c r="H36" s="326">
        <v>49</v>
      </c>
      <c r="I36" s="326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26">
        <v>36</v>
      </c>
      <c r="T36" s="326">
        <v>36</v>
      </c>
      <c r="U36" s="326">
        <v>36</v>
      </c>
      <c r="V36" s="181"/>
      <c r="W36" s="181"/>
      <c r="X36" s="326">
        <v>5</v>
      </c>
    </row>
    <row r="37" spans="1:24" x14ac:dyDescent="0.3">
      <c r="A37" s="22">
        <v>3258107</v>
      </c>
      <c r="B37" s="91" t="s">
        <v>42</v>
      </c>
      <c r="C37" s="153"/>
      <c r="D37" s="326">
        <v>20</v>
      </c>
      <c r="E37" s="326"/>
      <c r="F37" s="326"/>
      <c r="G37" s="326">
        <v>20</v>
      </c>
      <c r="H37" s="326">
        <v>50</v>
      </c>
      <c r="I37" s="326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26">
        <v>37</v>
      </c>
      <c r="T37" s="326">
        <v>37</v>
      </c>
      <c r="U37" s="326">
        <v>37</v>
      </c>
      <c r="V37" s="181"/>
      <c r="W37" s="181"/>
      <c r="X37" s="326">
        <v>5</v>
      </c>
    </row>
    <row r="38" spans="1:24" x14ac:dyDescent="0.3">
      <c r="A38" s="22">
        <v>3258106</v>
      </c>
      <c r="B38" s="91" t="s">
        <v>43</v>
      </c>
      <c r="C38" s="153"/>
      <c r="D38" s="326">
        <v>20</v>
      </c>
      <c r="E38" s="326"/>
      <c r="F38" s="326"/>
      <c r="G38" s="326">
        <v>20</v>
      </c>
      <c r="H38" s="326">
        <v>51</v>
      </c>
      <c r="I38" s="326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26">
        <v>38</v>
      </c>
      <c r="T38" s="326">
        <v>38</v>
      </c>
      <c r="U38" s="326">
        <v>38</v>
      </c>
      <c r="V38" s="181"/>
      <c r="W38" s="181"/>
      <c r="X38" s="326">
        <v>5</v>
      </c>
    </row>
    <row r="39" spans="1:24" x14ac:dyDescent="0.3">
      <c r="A39" s="22">
        <v>3258105</v>
      </c>
      <c r="B39" s="91" t="s">
        <v>44</v>
      </c>
      <c r="C39" s="153"/>
      <c r="D39" s="326">
        <v>25</v>
      </c>
      <c r="E39" s="326"/>
      <c r="F39" s="326"/>
      <c r="G39" s="326">
        <v>25</v>
      </c>
      <c r="H39" s="326">
        <v>52</v>
      </c>
      <c r="I39" s="326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26">
        <v>39</v>
      </c>
      <c r="T39" s="326">
        <v>39</v>
      </c>
      <c r="U39" s="326">
        <v>39</v>
      </c>
      <c r="V39" s="181"/>
      <c r="W39" s="181"/>
      <c r="X39" s="326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26">
        <v>43.5</v>
      </c>
      <c r="E40" s="326">
        <v>319</v>
      </c>
      <c r="F40" s="326"/>
      <c r="G40" s="326">
        <v>362.5</v>
      </c>
      <c r="H40" s="326">
        <v>54</v>
      </c>
      <c r="I40" s="326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26">
        <v>40</v>
      </c>
      <c r="T40" s="326">
        <v>40</v>
      </c>
      <c r="U40" s="326">
        <v>40</v>
      </c>
      <c r="V40" s="181"/>
      <c r="W40" s="181"/>
      <c r="X40" s="326">
        <v>8</v>
      </c>
    </row>
    <row r="41" spans="1:24" x14ac:dyDescent="0.3">
      <c r="A41" s="22">
        <v>3258128</v>
      </c>
      <c r="B41" s="91" t="s">
        <v>46</v>
      </c>
      <c r="C41" s="153"/>
      <c r="D41" s="326">
        <v>10</v>
      </c>
      <c r="E41" s="326"/>
      <c r="F41" s="326"/>
      <c r="G41" s="326">
        <v>10</v>
      </c>
      <c r="H41" s="326">
        <v>55</v>
      </c>
      <c r="I41" s="326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26">
        <v>41</v>
      </c>
      <c r="T41" s="326">
        <v>41</v>
      </c>
      <c r="U41" s="326">
        <v>41</v>
      </c>
      <c r="V41" s="181"/>
      <c r="W41" s="181"/>
      <c r="X41" s="326">
        <v>5</v>
      </c>
    </row>
    <row r="42" spans="1:24" x14ac:dyDescent="0.3">
      <c r="A42" s="22">
        <v>3258107</v>
      </c>
      <c r="B42" s="91" t="s">
        <v>47</v>
      </c>
      <c r="C42" s="153"/>
      <c r="D42" s="326">
        <v>25</v>
      </c>
      <c r="E42" s="326"/>
      <c r="F42" s="326"/>
      <c r="G42" s="326">
        <v>25</v>
      </c>
      <c r="H42" s="326">
        <v>56</v>
      </c>
      <c r="I42" s="326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26">
        <v>42</v>
      </c>
      <c r="T42" s="326">
        <v>42</v>
      </c>
      <c r="U42" s="326">
        <v>42</v>
      </c>
      <c r="V42" s="181"/>
      <c r="W42" s="181"/>
      <c r="X42" s="326">
        <v>5</v>
      </c>
    </row>
    <row r="43" spans="1:24" s="115" customFormat="1" ht="75" customHeight="1" x14ac:dyDescent="0.3">
      <c r="A43" s="235">
        <v>4112101</v>
      </c>
      <c r="B43" s="226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5">
        <v>4112101</v>
      </c>
      <c r="B44" s="226" t="s">
        <v>382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5">
        <v>4112102</v>
      </c>
      <c r="B45" s="226" t="s">
        <v>383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5">
        <v>4112316</v>
      </c>
      <c r="B46" s="226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5">
        <v>4112316</v>
      </c>
      <c r="B47" s="226" t="s">
        <v>384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26">
        <v>20.5</v>
      </c>
      <c r="E48" s="326"/>
      <c r="F48" s="326"/>
      <c r="G48" s="326">
        <v>20.5</v>
      </c>
      <c r="H48" s="326">
        <v>76</v>
      </c>
      <c r="I48" s="326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26">
        <v>48</v>
      </c>
      <c r="T48" s="326">
        <v>48</v>
      </c>
      <c r="U48" s="326">
        <v>48</v>
      </c>
      <c r="V48" s="181"/>
      <c r="W48" s="181"/>
      <c r="X48" s="326">
        <v>6</v>
      </c>
    </row>
    <row r="49" spans="1:24" s="115" customFormat="1" ht="48" customHeight="1" x14ac:dyDescent="0.3">
      <c r="A49" s="235">
        <v>4112304</v>
      </c>
      <c r="B49" s="226" t="s">
        <v>385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7">
        <v>4112304</v>
      </c>
      <c r="B50" s="262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5">
        <v>4112202</v>
      </c>
      <c r="B51" s="226" t="s">
        <v>386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5">
        <v>4112202</v>
      </c>
      <c r="B52" s="226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5">
        <v>4112202</v>
      </c>
      <c r="B53" s="226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5">
        <v>4112202</v>
      </c>
      <c r="B54" s="226" t="s">
        <v>387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26">
        <v>50</v>
      </c>
      <c r="E55" s="326"/>
      <c r="F55" s="326"/>
      <c r="G55" s="326">
        <v>50</v>
      </c>
      <c r="H55" s="326">
        <v>84</v>
      </c>
      <c r="I55" s="326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26">
        <v>55</v>
      </c>
      <c r="T55" s="326">
        <v>55</v>
      </c>
      <c r="U55" s="326">
        <v>55</v>
      </c>
      <c r="V55" s="181"/>
      <c r="W55" s="181"/>
      <c r="X55" s="326">
        <v>6</v>
      </c>
    </row>
    <row r="56" spans="1:24" s="152" customFormat="1" x14ac:dyDescent="0.3">
      <c r="A56" s="247">
        <v>4112303</v>
      </c>
      <c r="B56" s="262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7">
        <v>4141101</v>
      </c>
      <c r="B57" s="262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7">
        <v>4111306</v>
      </c>
      <c r="B58" s="262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7">
        <v>4111307</v>
      </c>
      <c r="B59" s="262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7">
        <v>4111307</v>
      </c>
      <c r="B60" s="262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7">
        <v>4111307</v>
      </c>
      <c r="B61" s="262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7">
        <v>4111201</v>
      </c>
      <c r="B62" s="262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7">
        <v>4111201</v>
      </c>
      <c r="B63" s="262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7">
        <v>4111201</v>
      </c>
      <c r="B64" s="262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7">
        <v>4111201</v>
      </c>
      <c r="B65" s="262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7">
        <v>4111201</v>
      </c>
      <c r="B66" s="262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7">
        <v>4111201</v>
      </c>
      <c r="B67" s="262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7">
        <v>4111201</v>
      </c>
      <c r="B68" s="262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7">
        <v>4111201</v>
      </c>
      <c r="B69" s="262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7"/>
      <c r="B70" s="262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7"/>
      <c r="B71" s="262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54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19" width="9.109375" style="321" customWidth="1"/>
    <col min="20" max="20" width="21.33203125" style="321" customWidth="1"/>
    <col min="21" max="21" width="21.44140625" style="321" customWidth="1"/>
    <col min="22" max="22" width="17.88671875" style="321" customWidth="1"/>
    <col min="23" max="23" width="13.109375" style="199" customWidth="1"/>
    <col min="24" max="24" width="16.44140625" style="321" customWidth="1"/>
    <col min="25" max="203" width="9.109375" style="321" customWidth="1"/>
    <col min="204" max="16384" width="9.109375" style="321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6</v>
      </c>
      <c r="I1" s="94" t="s">
        <v>366</v>
      </c>
      <c r="J1" s="94" t="s">
        <v>367</v>
      </c>
      <c r="K1" s="94" t="s">
        <v>368</v>
      </c>
      <c r="L1" s="94" t="s">
        <v>369</v>
      </c>
      <c r="M1" s="94" t="s">
        <v>370</v>
      </c>
      <c r="N1" s="150" t="s">
        <v>371</v>
      </c>
      <c r="O1" s="153" t="s">
        <v>372</v>
      </c>
      <c r="P1" s="153" t="s">
        <v>373</v>
      </c>
      <c r="Q1" s="153" t="s">
        <v>374</v>
      </c>
      <c r="R1" s="153" t="s">
        <v>375</v>
      </c>
      <c r="S1" s="69" t="s">
        <v>103</v>
      </c>
      <c r="T1" s="69" t="s">
        <v>376</v>
      </c>
      <c r="U1" s="69" t="s">
        <v>377</v>
      </c>
      <c r="V1" s="153" t="s">
        <v>378</v>
      </c>
      <c r="W1" s="153" t="s">
        <v>379</v>
      </c>
      <c r="X1" s="69" t="s">
        <v>388</v>
      </c>
    </row>
    <row r="2" spans="1:24" x14ac:dyDescent="0.3">
      <c r="A2" s="326">
        <v>3111302</v>
      </c>
      <c r="B2" s="153" t="s">
        <v>7</v>
      </c>
      <c r="C2" s="326" t="s">
        <v>83</v>
      </c>
      <c r="D2" s="326">
        <v>10</v>
      </c>
      <c r="E2" s="326">
        <v>0</v>
      </c>
      <c r="F2" s="326">
        <v>0</v>
      </c>
      <c r="G2" s="326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26">
        <v>-5</v>
      </c>
      <c r="P2" s="326">
        <v>0</v>
      </c>
      <c r="Q2" s="326">
        <v>0</v>
      </c>
      <c r="R2" s="326">
        <v>-5</v>
      </c>
      <c r="S2" s="326">
        <v>2</v>
      </c>
      <c r="T2" s="181">
        <v>2</v>
      </c>
      <c r="U2" s="181">
        <v>2</v>
      </c>
      <c r="V2" s="326">
        <v>5</v>
      </c>
      <c r="W2" s="326">
        <v>0</v>
      </c>
      <c r="X2">
        <v>1</v>
      </c>
    </row>
    <row r="3" spans="1:24" x14ac:dyDescent="0.3">
      <c r="A3" s="326">
        <v>3111327</v>
      </c>
      <c r="B3" s="153" t="s">
        <v>8</v>
      </c>
      <c r="C3" s="326" t="s">
        <v>83</v>
      </c>
      <c r="D3" s="326">
        <v>10</v>
      </c>
      <c r="E3" s="326">
        <v>0</v>
      </c>
      <c r="F3" s="326">
        <v>0</v>
      </c>
      <c r="G3" s="326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  <c r="T3" s="181">
        <v>3</v>
      </c>
      <c r="U3" s="181">
        <v>3</v>
      </c>
      <c r="V3" s="326">
        <v>10</v>
      </c>
      <c r="W3" s="326">
        <v>0</v>
      </c>
      <c r="X3">
        <v>1</v>
      </c>
    </row>
    <row r="4" spans="1:24" x14ac:dyDescent="0.3">
      <c r="A4" s="326">
        <v>3111338</v>
      </c>
      <c r="B4" s="153" t="s">
        <v>9</v>
      </c>
      <c r="C4" s="326" t="s">
        <v>83</v>
      </c>
      <c r="D4" s="326">
        <v>140</v>
      </c>
      <c r="E4" s="326">
        <v>0</v>
      </c>
      <c r="F4" s="326">
        <v>0</v>
      </c>
      <c r="G4" s="326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26">
        <v>0</v>
      </c>
      <c r="P4" s="326">
        <v>0</v>
      </c>
      <c r="Q4" s="326">
        <v>0</v>
      </c>
      <c r="R4" s="326">
        <v>0</v>
      </c>
      <c r="S4" s="326">
        <v>4</v>
      </c>
      <c r="T4" s="181">
        <v>4</v>
      </c>
      <c r="U4" s="181">
        <v>4</v>
      </c>
      <c r="V4" s="326">
        <v>140</v>
      </c>
      <c r="W4" s="326">
        <v>0</v>
      </c>
      <c r="X4">
        <v>1</v>
      </c>
    </row>
    <row r="5" spans="1:24" x14ac:dyDescent="0.3">
      <c r="A5" s="326">
        <v>3241101</v>
      </c>
      <c r="B5" s="153" t="s">
        <v>10</v>
      </c>
      <c r="C5" s="326" t="s">
        <v>83</v>
      </c>
      <c r="D5" s="326">
        <v>100</v>
      </c>
      <c r="E5" s="326">
        <v>0</v>
      </c>
      <c r="F5" s="326">
        <v>0</v>
      </c>
      <c r="G5" s="326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26">
        <v>20</v>
      </c>
      <c r="P5" s="326">
        <v>0</v>
      </c>
      <c r="Q5" s="326">
        <v>0</v>
      </c>
      <c r="R5" s="326">
        <v>20</v>
      </c>
      <c r="S5" s="326">
        <v>5</v>
      </c>
      <c r="T5" s="181">
        <v>5</v>
      </c>
      <c r="U5" s="181">
        <v>5</v>
      </c>
      <c r="V5" s="326">
        <v>120</v>
      </c>
      <c r="W5" s="326">
        <v>0</v>
      </c>
      <c r="X5">
        <v>1</v>
      </c>
    </row>
    <row r="6" spans="1:24" x14ac:dyDescent="0.3">
      <c r="A6" s="326">
        <v>3211129</v>
      </c>
      <c r="B6" s="153" t="s">
        <v>11</v>
      </c>
      <c r="C6" s="326" t="s">
        <v>83</v>
      </c>
      <c r="D6" s="326">
        <v>245</v>
      </c>
      <c r="E6" s="326">
        <v>0</v>
      </c>
      <c r="F6" s="326">
        <v>0</v>
      </c>
      <c r="G6" s="326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  <c r="T6" s="181">
        <v>6</v>
      </c>
      <c r="U6" s="181">
        <v>6</v>
      </c>
      <c r="V6" s="326">
        <v>245</v>
      </c>
      <c r="W6" s="326">
        <v>0</v>
      </c>
      <c r="X6">
        <v>1</v>
      </c>
    </row>
    <row r="7" spans="1:24" ht="30" customHeight="1" x14ac:dyDescent="0.3">
      <c r="A7" s="326">
        <v>3821103</v>
      </c>
      <c r="B7" s="153" t="s">
        <v>12</v>
      </c>
      <c r="C7" s="326" t="s">
        <v>83</v>
      </c>
      <c r="D7" s="326">
        <v>2596.27</v>
      </c>
      <c r="E7" s="326">
        <v>0</v>
      </c>
      <c r="F7" s="326">
        <v>0</v>
      </c>
      <c r="G7" s="326">
        <v>2596.27</v>
      </c>
      <c r="H7" s="154">
        <v>18</v>
      </c>
      <c r="I7" s="157" t="s">
        <v>83</v>
      </c>
      <c r="J7" s="2">
        <v>2596.27</v>
      </c>
      <c r="K7" s="157">
        <v>0</v>
      </c>
      <c r="L7" s="181">
        <v>0</v>
      </c>
      <c r="M7" s="187">
        <v>2596.27</v>
      </c>
      <c r="N7" s="149">
        <v>0</v>
      </c>
      <c r="O7" s="326">
        <v>0</v>
      </c>
      <c r="P7" s="326">
        <v>0</v>
      </c>
      <c r="Q7" s="326">
        <v>0</v>
      </c>
      <c r="R7" s="326">
        <v>0</v>
      </c>
      <c r="S7" s="326">
        <v>7</v>
      </c>
      <c r="T7" s="181">
        <v>7</v>
      </c>
      <c r="U7" s="181">
        <v>7</v>
      </c>
      <c r="V7" s="326">
        <v>2596.27</v>
      </c>
      <c r="W7" s="326">
        <v>0</v>
      </c>
      <c r="X7">
        <v>1</v>
      </c>
    </row>
    <row r="8" spans="1:24" x14ac:dyDescent="0.3">
      <c r="A8" s="326">
        <v>3211119</v>
      </c>
      <c r="B8" s="153" t="s">
        <v>13</v>
      </c>
      <c r="C8" s="326" t="s">
        <v>83</v>
      </c>
      <c r="D8" s="326">
        <v>25</v>
      </c>
      <c r="E8" s="326">
        <v>0</v>
      </c>
      <c r="F8" s="326">
        <v>0</v>
      </c>
      <c r="G8" s="326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  <c r="T8" s="181">
        <v>8</v>
      </c>
      <c r="U8" s="181">
        <v>8</v>
      </c>
      <c r="V8" s="326">
        <v>5</v>
      </c>
      <c r="W8" s="326">
        <v>0</v>
      </c>
      <c r="X8">
        <v>1</v>
      </c>
    </row>
    <row r="9" spans="1:24" x14ac:dyDescent="0.3">
      <c r="A9" s="326">
        <v>3211120</v>
      </c>
      <c r="B9" s="153" t="s">
        <v>14</v>
      </c>
      <c r="C9" s="326" t="s">
        <v>83</v>
      </c>
      <c r="D9" s="326">
        <v>25</v>
      </c>
      <c r="E9" s="326">
        <v>0</v>
      </c>
      <c r="F9" s="326">
        <v>0</v>
      </c>
      <c r="G9" s="326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  <c r="T9" s="181">
        <v>9</v>
      </c>
      <c r="U9" s="181">
        <v>9</v>
      </c>
      <c r="V9" s="326">
        <v>5</v>
      </c>
      <c r="W9" s="326">
        <v>0</v>
      </c>
      <c r="X9">
        <v>1</v>
      </c>
    </row>
    <row r="10" spans="1:24" x14ac:dyDescent="0.3">
      <c r="A10" s="326">
        <v>3211117</v>
      </c>
      <c r="B10" s="153" t="s">
        <v>15</v>
      </c>
      <c r="C10" s="326" t="s">
        <v>83</v>
      </c>
      <c r="D10" s="326">
        <v>25</v>
      </c>
      <c r="E10" s="326">
        <v>0</v>
      </c>
      <c r="F10" s="326">
        <v>0</v>
      </c>
      <c r="G10" s="326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26">
        <v>-20</v>
      </c>
      <c r="P10" s="326">
        <v>0</v>
      </c>
      <c r="Q10" s="326">
        <v>0</v>
      </c>
      <c r="R10" s="326">
        <v>-20</v>
      </c>
      <c r="S10" s="326">
        <v>10</v>
      </c>
      <c r="T10" s="181">
        <v>10</v>
      </c>
      <c r="U10" s="181">
        <v>10</v>
      </c>
      <c r="V10" s="326">
        <v>5</v>
      </c>
      <c r="W10" s="326">
        <v>0</v>
      </c>
      <c r="X10">
        <v>1</v>
      </c>
    </row>
    <row r="11" spans="1:24" x14ac:dyDescent="0.3">
      <c r="A11" s="326">
        <v>3221104</v>
      </c>
      <c r="B11" s="153" t="s">
        <v>16</v>
      </c>
      <c r="C11" s="326" t="s">
        <v>83</v>
      </c>
      <c r="D11" s="326">
        <v>15</v>
      </c>
      <c r="E11" s="326">
        <v>0</v>
      </c>
      <c r="F11" s="326">
        <v>0</v>
      </c>
      <c r="G11" s="326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26">
        <v>5</v>
      </c>
      <c r="P11" s="326">
        <v>0</v>
      </c>
      <c r="Q11" s="326">
        <v>0</v>
      </c>
      <c r="R11" s="326">
        <v>5</v>
      </c>
      <c r="S11" s="326">
        <v>11</v>
      </c>
      <c r="T11" s="181">
        <v>11</v>
      </c>
      <c r="U11" s="181">
        <v>11</v>
      </c>
      <c r="V11" s="326">
        <v>20</v>
      </c>
      <c r="W11" s="326">
        <v>0</v>
      </c>
      <c r="X11">
        <v>1</v>
      </c>
    </row>
    <row r="12" spans="1:24" x14ac:dyDescent="0.3">
      <c r="A12" s="326">
        <v>3211115</v>
      </c>
      <c r="B12" s="153" t="s">
        <v>17</v>
      </c>
      <c r="C12" s="326" t="s">
        <v>83</v>
      </c>
      <c r="D12" s="326">
        <v>10</v>
      </c>
      <c r="E12" s="326">
        <v>0</v>
      </c>
      <c r="F12" s="326">
        <v>0</v>
      </c>
      <c r="G12" s="326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26">
        <v>-5</v>
      </c>
      <c r="P12" s="326">
        <v>0</v>
      </c>
      <c r="Q12" s="326">
        <v>0</v>
      </c>
      <c r="R12" s="326">
        <v>-5</v>
      </c>
      <c r="S12" s="326">
        <v>12</v>
      </c>
      <c r="T12" s="181">
        <v>12</v>
      </c>
      <c r="U12" s="181">
        <v>12</v>
      </c>
      <c r="V12" s="326">
        <v>5</v>
      </c>
      <c r="W12" s="326">
        <v>0</v>
      </c>
      <c r="X12">
        <v>1</v>
      </c>
    </row>
    <row r="13" spans="1:24" x14ac:dyDescent="0.3">
      <c r="A13" s="326">
        <v>3211113</v>
      </c>
      <c r="B13" s="153" t="s">
        <v>18</v>
      </c>
      <c r="C13" s="326" t="s">
        <v>83</v>
      </c>
      <c r="D13" s="326">
        <v>15</v>
      </c>
      <c r="E13" s="326">
        <v>0</v>
      </c>
      <c r="F13" s="326">
        <v>0</v>
      </c>
      <c r="G13" s="326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26">
        <v>5</v>
      </c>
      <c r="P13" s="326">
        <v>0</v>
      </c>
      <c r="Q13" s="326">
        <v>0</v>
      </c>
      <c r="R13" s="326">
        <v>5</v>
      </c>
      <c r="S13" s="326">
        <v>13</v>
      </c>
      <c r="T13" s="181">
        <v>13</v>
      </c>
      <c r="U13" s="181">
        <v>13</v>
      </c>
      <c r="V13" s="326">
        <v>20</v>
      </c>
      <c r="W13" s="326">
        <v>0</v>
      </c>
      <c r="X13">
        <v>1</v>
      </c>
    </row>
    <row r="14" spans="1:24" x14ac:dyDescent="0.3">
      <c r="A14" s="326">
        <v>3243102</v>
      </c>
      <c r="B14" s="153" t="s">
        <v>19</v>
      </c>
      <c r="C14" s="326" t="s">
        <v>83</v>
      </c>
      <c r="D14" s="326">
        <v>200</v>
      </c>
      <c r="E14" s="326">
        <v>0</v>
      </c>
      <c r="F14" s="326">
        <v>0</v>
      </c>
      <c r="G14" s="326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26">
        <v>-160</v>
      </c>
      <c r="P14" s="326">
        <v>0</v>
      </c>
      <c r="Q14" s="326">
        <v>0</v>
      </c>
      <c r="R14" s="326">
        <v>-160</v>
      </c>
      <c r="S14" s="326">
        <v>14</v>
      </c>
      <c r="T14" s="181">
        <v>14</v>
      </c>
      <c r="U14" s="181">
        <v>14</v>
      </c>
      <c r="V14" s="326">
        <v>40</v>
      </c>
      <c r="W14" s="326">
        <v>0</v>
      </c>
      <c r="X14">
        <v>2</v>
      </c>
    </row>
    <row r="15" spans="1:24" x14ac:dyDescent="0.3">
      <c r="A15" s="326">
        <v>3243101</v>
      </c>
      <c r="B15" s="153" t="s">
        <v>20</v>
      </c>
      <c r="C15" s="326" t="s">
        <v>83</v>
      </c>
      <c r="D15" s="326">
        <v>150</v>
      </c>
      <c r="E15" s="326">
        <v>0</v>
      </c>
      <c r="F15" s="326">
        <v>0</v>
      </c>
      <c r="G15" s="326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26">
        <v>20</v>
      </c>
      <c r="P15" s="326">
        <v>0</v>
      </c>
      <c r="Q15" s="326">
        <v>0</v>
      </c>
      <c r="R15" s="326">
        <v>20</v>
      </c>
      <c r="S15" s="326">
        <v>15</v>
      </c>
      <c r="T15" s="181">
        <v>15</v>
      </c>
      <c r="U15" s="181">
        <v>15</v>
      </c>
      <c r="V15" s="326">
        <v>170</v>
      </c>
      <c r="W15" s="326">
        <v>0</v>
      </c>
      <c r="X15">
        <v>2</v>
      </c>
    </row>
    <row r="16" spans="1:24" x14ac:dyDescent="0.3">
      <c r="A16" s="326">
        <v>3221108</v>
      </c>
      <c r="B16" s="153" t="s">
        <v>21</v>
      </c>
      <c r="C16" s="326" t="s">
        <v>83</v>
      </c>
      <c r="D16" s="326">
        <v>3</v>
      </c>
      <c r="E16" s="326">
        <v>0</v>
      </c>
      <c r="F16" s="326">
        <v>0</v>
      </c>
      <c r="G16" s="326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26">
        <v>0</v>
      </c>
      <c r="P16" s="326">
        <v>0</v>
      </c>
      <c r="Q16" s="326">
        <v>0</v>
      </c>
      <c r="R16" s="326">
        <v>0</v>
      </c>
      <c r="S16" s="326">
        <v>16</v>
      </c>
      <c r="T16" s="181">
        <v>16</v>
      </c>
      <c r="U16" s="181">
        <v>16</v>
      </c>
      <c r="V16" s="326">
        <v>3</v>
      </c>
      <c r="W16" s="326">
        <v>0</v>
      </c>
      <c r="X16">
        <v>1</v>
      </c>
    </row>
    <row r="17" spans="1:24" x14ac:dyDescent="0.3">
      <c r="A17" s="326">
        <v>3255102</v>
      </c>
      <c r="B17" s="153" t="s">
        <v>22</v>
      </c>
      <c r="C17" s="326" t="s">
        <v>83</v>
      </c>
      <c r="D17" s="326">
        <v>35</v>
      </c>
      <c r="E17" s="326">
        <v>0</v>
      </c>
      <c r="F17" s="326">
        <v>0</v>
      </c>
      <c r="G17" s="326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26">
        <v>15</v>
      </c>
      <c r="P17" s="326">
        <v>0</v>
      </c>
      <c r="Q17" s="326">
        <v>0</v>
      </c>
      <c r="R17" s="326">
        <v>15</v>
      </c>
      <c r="S17" s="326">
        <v>17</v>
      </c>
      <c r="T17" s="181">
        <v>17</v>
      </c>
      <c r="U17" s="181">
        <v>17</v>
      </c>
      <c r="V17" s="326">
        <v>50</v>
      </c>
      <c r="W17" s="326">
        <v>0</v>
      </c>
      <c r="X17">
        <v>1</v>
      </c>
    </row>
    <row r="18" spans="1:24" x14ac:dyDescent="0.3">
      <c r="A18" s="326">
        <v>3255104</v>
      </c>
      <c r="B18" s="153" t="s">
        <v>23</v>
      </c>
      <c r="C18" s="326" t="s">
        <v>83</v>
      </c>
      <c r="D18" s="326">
        <v>150</v>
      </c>
      <c r="E18" s="326">
        <v>0</v>
      </c>
      <c r="F18" s="326">
        <v>0</v>
      </c>
      <c r="G18" s="326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26">
        <v>-30</v>
      </c>
      <c r="P18" s="326">
        <v>0</v>
      </c>
      <c r="Q18" s="326">
        <v>0</v>
      </c>
      <c r="R18" s="326">
        <v>-30</v>
      </c>
      <c r="S18" s="326">
        <v>18</v>
      </c>
      <c r="T18" s="181">
        <v>18</v>
      </c>
      <c r="U18" s="181">
        <v>18</v>
      </c>
      <c r="V18" s="326">
        <v>120</v>
      </c>
      <c r="W18" s="326">
        <v>0</v>
      </c>
      <c r="X18">
        <v>1</v>
      </c>
    </row>
    <row r="19" spans="1:24" x14ac:dyDescent="0.3">
      <c r="A19" s="326">
        <v>3211127</v>
      </c>
      <c r="B19" s="153" t="s">
        <v>24</v>
      </c>
      <c r="C19" s="326" t="s">
        <v>83</v>
      </c>
      <c r="D19" s="326">
        <v>2</v>
      </c>
      <c r="E19" s="326">
        <v>0</v>
      </c>
      <c r="F19" s="326">
        <v>0</v>
      </c>
      <c r="G19" s="326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26">
        <v>0</v>
      </c>
      <c r="P19" s="326">
        <v>0</v>
      </c>
      <c r="Q19" s="326">
        <v>0</v>
      </c>
      <c r="R19" s="326">
        <v>0</v>
      </c>
      <c r="S19" s="326">
        <v>19</v>
      </c>
      <c r="T19" s="181">
        <v>19</v>
      </c>
      <c r="U19" s="181">
        <v>19</v>
      </c>
      <c r="V19" s="326">
        <v>2</v>
      </c>
      <c r="W19" s="326">
        <v>0</v>
      </c>
      <c r="X19">
        <v>1</v>
      </c>
    </row>
    <row r="20" spans="1:24" x14ac:dyDescent="0.3">
      <c r="A20" s="326">
        <v>3231201</v>
      </c>
      <c r="B20" s="153" t="s">
        <v>25</v>
      </c>
      <c r="C20" s="326" t="s">
        <v>83</v>
      </c>
      <c r="D20" s="326">
        <v>0</v>
      </c>
      <c r="E20" s="326">
        <v>238.54</v>
      </c>
      <c r="F20" s="326">
        <v>0</v>
      </c>
      <c r="G20" s="326">
        <v>238.54</v>
      </c>
      <c r="H20" s="154">
        <v>32</v>
      </c>
      <c r="I20" s="155" t="s">
        <v>83</v>
      </c>
      <c r="J20" s="156">
        <v>0</v>
      </c>
      <c r="K20" s="155">
        <v>238.54</v>
      </c>
      <c r="L20" s="181">
        <v>0</v>
      </c>
      <c r="M20" s="187">
        <v>238.54</v>
      </c>
      <c r="N20" s="149">
        <v>0</v>
      </c>
      <c r="O20" s="326">
        <v>0</v>
      </c>
      <c r="P20" s="326">
        <v>0</v>
      </c>
      <c r="Q20" s="326">
        <v>0</v>
      </c>
      <c r="R20" s="326">
        <v>0</v>
      </c>
      <c r="S20" s="326">
        <v>20</v>
      </c>
      <c r="T20" s="181">
        <v>20</v>
      </c>
      <c r="U20" s="181">
        <v>20</v>
      </c>
      <c r="V20" s="326">
        <v>238.54</v>
      </c>
      <c r="W20" s="326">
        <v>0</v>
      </c>
      <c r="X20">
        <v>3</v>
      </c>
    </row>
    <row r="21" spans="1:24" ht="30" customHeight="1" x14ac:dyDescent="0.3">
      <c r="A21" s="326">
        <v>3231201</v>
      </c>
      <c r="B21" s="153" t="s">
        <v>26</v>
      </c>
      <c r="C21" s="326" t="s">
        <v>83</v>
      </c>
      <c r="D21" s="326">
        <v>47.81</v>
      </c>
      <c r="E21" s="326">
        <v>350.6</v>
      </c>
      <c r="F21" s="326">
        <v>0</v>
      </c>
      <c r="G21" s="326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26">
        <v>16.59</v>
      </c>
      <c r="P21" s="326">
        <v>121.7</v>
      </c>
      <c r="Q21" s="326">
        <v>0</v>
      </c>
      <c r="R21" s="326">
        <v>138.29</v>
      </c>
      <c r="S21" s="326">
        <v>21</v>
      </c>
      <c r="T21" s="181">
        <v>21</v>
      </c>
      <c r="U21" s="181">
        <v>21</v>
      </c>
      <c r="V21" s="326">
        <v>536.70000000000005</v>
      </c>
      <c r="W21" s="326">
        <v>0</v>
      </c>
      <c r="X21">
        <v>3</v>
      </c>
    </row>
    <row r="22" spans="1:24" ht="45" customHeight="1" x14ac:dyDescent="0.3">
      <c r="A22" s="326">
        <v>3231201</v>
      </c>
      <c r="B22" s="153" t="s">
        <v>27</v>
      </c>
      <c r="C22" s="326" t="s">
        <v>83</v>
      </c>
      <c r="D22" s="326">
        <v>304</v>
      </c>
      <c r="E22" s="326">
        <v>2229.34</v>
      </c>
      <c r="F22" s="326">
        <v>0</v>
      </c>
      <c r="G22" s="326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26">
        <v>69.899999999999977</v>
      </c>
      <c r="P22" s="326">
        <v>526.85999999999967</v>
      </c>
      <c r="Q22" s="326">
        <v>0</v>
      </c>
      <c r="R22" s="326">
        <v>596.75999999999965</v>
      </c>
      <c r="S22" s="326">
        <v>22</v>
      </c>
      <c r="T22" s="181">
        <v>22</v>
      </c>
      <c r="U22" s="181">
        <v>22</v>
      </c>
      <c r="V22" s="326">
        <v>3130.1</v>
      </c>
      <c r="W22" s="326">
        <v>0</v>
      </c>
      <c r="X22">
        <v>3</v>
      </c>
    </row>
    <row r="23" spans="1:24" ht="45" customHeight="1" x14ac:dyDescent="0.3">
      <c r="A23" s="326">
        <v>3231201</v>
      </c>
      <c r="B23" s="153" t="s">
        <v>28</v>
      </c>
      <c r="C23" s="326" t="s">
        <v>83</v>
      </c>
      <c r="D23" s="326">
        <v>158.6</v>
      </c>
      <c r="E23" s="326">
        <v>1163.08</v>
      </c>
      <c r="F23" s="326">
        <v>0</v>
      </c>
      <c r="G23" s="326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26">
        <v>1.0999999999999941</v>
      </c>
      <c r="P23" s="326">
        <v>8.4200000000000728</v>
      </c>
      <c r="Q23" s="326">
        <v>0</v>
      </c>
      <c r="R23" s="326">
        <v>9.5200000000000671</v>
      </c>
      <c r="S23" s="326">
        <v>23</v>
      </c>
      <c r="T23" s="181">
        <v>23</v>
      </c>
      <c r="U23" s="181">
        <v>23</v>
      </c>
      <c r="V23" s="326">
        <v>1331.2</v>
      </c>
      <c r="W23" s="326">
        <v>0</v>
      </c>
      <c r="X23">
        <v>3</v>
      </c>
    </row>
    <row r="24" spans="1:24" x14ac:dyDescent="0.3">
      <c r="A24" s="326">
        <v>3211109</v>
      </c>
      <c r="B24" s="153" t="s">
        <v>29</v>
      </c>
      <c r="C24" s="326" t="s">
        <v>83</v>
      </c>
      <c r="D24" s="326">
        <v>15</v>
      </c>
      <c r="E24" s="326">
        <v>0</v>
      </c>
      <c r="F24" s="326">
        <v>0</v>
      </c>
      <c r="G24" s="326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26">
        <v>7</v>
      </c>
      <c r="P24" s="326">
        <v>0</v>
      </c>
      <c r="Q24" s="326">
        <v>0</v>
      </c>
      <c r="R24" s="326">
        <v>7</v>
      </c>
      <c r="S24" s="326">
        <v>24</v>
      </c>
      <c r="T24" s="181">
        <v>24</v>
      </c>
      <c r="U24" s="181">
        <v>24</v>
      </c>
      <c r="V24" s="326">
        <v>22</v>
      </c>
      <c r="W24" s="326">
        <v>0</v>
      </c>
      <c r="X24">
        <v>1</v>
      </c>
    </row>
    <row r="25" spans="1:24" x14ac:dyDescent="0.3">
      <c r="A25" s="326">
        <v>3256103</v>
      </c>
      <c r="B25" s="153" t="s">
        <v>30</v>
      </c>
      <c r="C25" s="326" t="s">
        <v>83</v>
      </c>
      <c r="D25" s="326">
        <v>25</v>
      </c>
      <c r="E25" s="326">
        <v>0</v>
      </c>
      <c r="F25" s="326">
        <v>0</v>
      </c>
      <c r="G25" s="326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26">
        <v>-10</v>
      </c>
      <c r="P25" s="326">
        <v>0</v>
      </c>
      <c r="Q25" s="326">
        <v>0</v>
      </c>
      <c r="R25" s="326">
        <v>-10</v>
      </c>
      <c r="S25" s="326">
        <v>25</v>
      </c>
      <c r="T25" s="181">
        <v>25</v>
      </c>
      <c r="U25" s="181">
        <v>25</v>
      </c>
      <c r="V25" s="326">
        <v>15</v>
      </c>
      <c r="W25" s="326">
        <v>0</v>
      </c>
      <c r="X25">
        <v>1</v>
      </c>
    </row>
    <row r="26" spans="1:24" ht="30" customHeight="1" x14ac:dyDescent="0.3">
      <c r="A26" s="326">
        <v>3257101</v>
      </c>
      <c r="B26" s="153" t="s">
        <v>381</v>
      </c>
      <c r="C26" s="326" t="s">
        <v>85</v>
      </c>
      <c r="D26" s="326">
        <v>0</v>
      </c>
      <c r="E26" s="326">
        <v>0</v>
      </c>
      <c r="F26" s="326">
        <v>7901.4</v>
      </c>
      <c r="G26" s="326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26">
        <v>0</v>
      </c>
      <c r="P26" s="326">
        <v>0</v>
      </c>
      <c r="Q26" s="326">
        <v>0</v>
      </c>
      <c r="R26" s="326">
        <v>0</v>
      </c>
      <c r="S26" s="326">
        <v>26</v>
      </c>
      <c r="T26" s="181">
        <v>26</v>
      </c>
      <c r="U26" s="181">
        <v>26</v>
      </c>
      <c r="V26" s="326">
        <v>0</v>
      </c>
      <c r="W26" s="326" t="s">
        <v>84</v>
      </c>
      <c r="X26">
        <v>4</v>
      </c>
    </row>
    <row r="27" spans="1:24" x14ac:dyDescent="0.3">
      <c r="A27" s="326">
        <v>3111332</v>
      </c>
      <c r="B27" s="153" t="s">
        <v>32</v>
      </c>
      <c r="C27" s="326" t="s">
        <v>83</v>
      </c>
      <c r="D27" s="326">
        <v>25</v>
      </c>
      <c r="E27" s="326">
        <v>0</v>
      </c>
      <c r="F27" s="326">
        <v>0</v>
      </c>
      <c r="G27" s="326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26">
        <v>5</v>
      </c>
      <c r="P27" s="326">
        <v>0</v>
      </c>
      <c r="Q27" s="326">
        <v>0</v>
      </c>
      <c r="R27" s="326">
        <v>5</v>
      </c>
      <c r="S27" s="326">
        <v>27</v>
      </c>
      <c r="T27" s="181">
        <v>27</v>
      </c>
      <c r="U27" s="181">
        <v>27</v>
      </c>
      <c r="V27" s="326">
        <v>30</v>
      </c>
      <c r="W27" s="326">
        <v>0</v>
      </c>
      <c r="X27">
        <v>1</v>
      </c>
    </row>
    <row r="28" spans="1:24" x14ac:dyDescent="0.3">
      <c r="A28" s="326">
        <v>3111332</v>
      </c>
      <c r="B28" s="153" t="s">
        <v>33</v>
      </c>
      <c r="C28" s="326" t="s">
        <v>83</v>
      </c>
      <c r="D28" s="326">
        <v>10</v>
      </c>
      <c r="E28" s="326">
        <v>0</v>
      </c>
      <c r="F28" s="326">
        <v>0</v>
      </c>
      <c r="G28" s="326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  <c r="T28" s="181">
        <v>28</v>
      </c>
      <c r="U28" s="181">
        <v>28</v>
      </c>
      <c r="V28" s="326">
        <v>10</v>
      </c>
      <c r="W28" s="326">
        <v>0</v>
      </c>
      <c r="X28">
        <v>1</v>
      </c>
    </row>
    <row r="29" spans="1:24" x14ac:dyDescent="0.3">
      <c r="A29" s="326">
        <v>3111332</v>
      </c>
      <c r="B29" s="153" t="s">
        <v>34</v>
      </c>
      <c r="C29" s="326" t="s">
        <v>83</v>
      </c>
      <c r="D29" s="326">
        <v>10</v>
      </c>
      <c r="E29" s="326">
        <v>0</v>
      </c>
      <c r="F29" s="326">
        <v>0</v>
      </c>
      <c r="G29" s="326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26">
        <v>0</v>
      </c>
      <c r="P29" s="326">
        <v>0</v>
      </c>
      <c r="Q29" s="326">
        <v>0</v>
      </c>
      <c r="R29" s="326">
        <v>0</v>
      </c>
      <c r="S29" s="326">
        <v>29</v>
      </c>
      <c r="T29" s="181">
        <v>29</v>
      </c>
      <c r="U29" s="181">
        <v>29</v>
      </c>
      <c r="V29" s="326">
        <v>10</v>
      </c>
      <c r="W29" s="326">
        <v>0</v>
      </c>
      <c r="X29">
        <v>1</v>
      </c>
    </row>
    <row r="30" spans="1:24" x14ac:dyDescent="0.3">
      <c r="A30" s="326">
        <v>3257104</v>
      </c>
      <c r="B30" s="153" t="s">
        <v>35</v>
      </c>
      <c r="C30" s="326" t="s">
        <v>83</v>
      </c>
      <c r="D30" s="326">
        <v>162</v>
      </c>
      <c r="E30" s="326">
        <v>0</v>
      </c>
      <c r="F30" s="326">
        <v>0</v>
      </c>
      <c r="G30" s="326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26">
        <v>0</v>
      </c>
      <c r="P30" s="326">
        <v>0</v>
      </c>
      <c r="Q30" s="326">
        <v>0</v>
      </c>
      <c r="R30" s="326">
        <v>0</v>
      </c>
      <c r="S30" s="326">
        <v>30</v>
      </c>
      <c r="T30" s="181">
        <v>30</v>
      </c>
      <c r="U30" s="181">
        <v>30</v>
      </c>
      <c r="V30" s="326">
        <v>162</v>
      </c>
      <c r="W30" s="326">
        <v>0</v>
      </c>
      <c r="X30">
        <v>1</v>
      </c>
    </row>
    <row r="31" spans="1:24" x14ac:dyDescent="0.3">
      <c r="A31" s="326">
        <v>3255101</v>
      </c>
      <c r="B31" s="153" t="s">
        <v>36</v>
      </c>
      <c r="C31" s="326" t="s">
        <v>83</v>
      </c>
      <c r="D31" s="326">
        <v>50</v>
      </c>
      <c r="E31" s="326">
        <v>0</v>
      </c>
      <c r="F31" s="326">
        <v>0</v>
      </c>
      <c r="G31" s="326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26">
        <v>10</v>
      </c>
      <c r="P31" s="326">
        <v>0</v>
      </c>
      <c r="Q31" s="326">
        <v>0</v>
      </c>
      <c r="R31" s="326">
        <v>10</v>
      </c>
      <c r="S31" s="326">
        <v>31</v>
      </c>
      <c r="T31" s="181">
        <v>31</v>
      </c>
      <c r="U31" s="181">
        <v>31</v>
      </c>
      <c r="V31" s="326">
        <v>60</v>
      </c>
      <c r="W31" s="326">
        <v>0</v>
      </c>
      <c r="X31">
        <v>1</v>
      </c>
    </row>
    <row r="32" spans="1:24" x14ac:dyDescent="0.3">
      <c r="A32" s="326">
        <v>3256101</v>
      </c>
      <c r="B32" s="153" t="s">
        <v>37</v>
      </c>
      <c r="C32" s="326" t="s">
        <v>83</v>
      </c>
      <c r="D32" s="326">
        <v>1700</v>
      </c>
      <c r="E32" s="326">
        <v>0</v>
      </c>
      <c r="F32" s="326">
        <v>0</v>
      </c>
      <c r="G32" s="326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26">
        <v>0</v>
      </c>
      <c r="P32" s="326">
        <v>0</v>
      </c>
      <c r="Q32" s="326">
        <v>0</v>
      </c>
      <c r="R32" s="326">
        <v>0</v>
      </c>
      <c r="S32" s="326">
        <v>32</v>
      </c>
      <c r="T32" s="181">
        <v>32</v>
      </c>
      <c r="U32" s="181">
        <v>32</v>
      </c>
      <c r="V32" s="326">
        <v>1700</v>
      </c>
      <c r="W32" s="326">
        <v>0</v>
      </c>
      <c r="X32">
        <v>1</v>
      </c>
    </row>
    <row r="33" spans="1:24" x14ac:dyDescent="0.3">
      <c r="A33" s="326">
        <v>3258101</v>
      </c>
      <c r="B33" s="153" t="s">
        <v>38</v>
      </c>
      <c r="C33" s="326" t="s">
        <v>87</v>
      </c>
      <c r="D33" s="326">
        <v>100</v>
      </c>
      <c r="E33" s="326">
        <v>0</v>
      </c>
      <c r="F33" s="326">
        <v>0</v>
      </c>
      <c r="G33" s="326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26">
        <v>25</v>
      </c>
      <c r="P33" s="326">
        <v>0</v>
      </c>
      <c r="Q33" s="326">
        <v>0</v>
      </c>
      <c r="R33" s="326">
        <v>25</v>
      </c>
      <c r="S33" s="326">
        <v>33</v>
      </c>
      <c r="T33" s="181">
        <v>33</v>
      </c>
      <c r="U33" s="181">
        <v>33</v>
      </c>
      <c r="V33" s="326">
        <v>125</v>
      </c>
      <c r="W33" s="326">
        <v>0</v>
      </c>
      <c r="X33">
        <v>5</v>
      </c>
    </row>
    <row r="34" spans="1:24" x14ac:dyDescent="0.3">
      <c r="A34" s="326">
        <v>3258102</v>
      </c>
      <c r="B34" s="153" t="s">
        <v>39</v>
      </c>
      <c r="C34" s="326" t="s">
        <v>87</v>
      </c>
      <c r="D34" s="326">
        <v>15</v>
      </c>
      <c r="E34" s="326">
        <v>0</v>
      </c>
      <c r="F34" s="326">
        <v>0</v>
      </c>
      <c r="G34" s="326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26">
        <v>-5</v>
      </c>
      <c r="P34" s="326">
        <v>0</v>
      </c>
      <c r="Q34" s="326">
        <v>0</v>
      </c>
      <c r="R34" s="326">
        <v>-5</v>
      </c>
      <c r="S34" s="326">
        <v>34</v>
      </c>
      <c r="T34" s="181">
        <v>34</v>
      </c>
      <c r="U34" s="181">
        <v>34</v>
      </c>
      <c r="V34" s="326">
        <v>10</v>
      </c>
      <c r="W34" s="326">
        <v>0</v>
      </c>
      <c r="X34">
        <v>5</v>
      </c>
    </row>
    <row r="35" spans="1:24" x14ac:dyDescent="0.3">
      <c r="A35" s="326">
        <v>3258103</v>
      </c>
      <c r="B35" s="153" t="s">
        <v>40</v>
      </c>
      <c r="C35" s="326" t="s">
        <v>87</v>
      </c>
      <c r="D35" s="326">
        <v>25</v>
      </c>
      <c r="E35" s="326">
        <v>0</v>
      </c>
      <c r="F35" s="326">
        <v>0</v>
      </c>
      <c r="G35" s="326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26">
        <v>-10</v>
      </c>
      <c r="P35" s="326">
        <v>0</v>
      </c>
      <c r="Q35" s="326">
        <v>0</v>
      </c>
      <c r="R35" s="326">
        <v>-10</v>
      </c>
      <c r="S35" s="326">
        <v>35</v>
      </c>
      <c r="T35" s="181">
        <v>35</v>
      </c>
      <c r="U35" s="181">
        <v>35</v>
      </c>
      <c r="V35" s="326">
        <v>15</v>
      </c>
      <c r="W35" s="326">
        <v>0</v>
      </c>
      <c r="X35">
        <v>5</v>
      </c>
    </row>
    <row r="36" spans="1:24" x14ac:dyDescent="0.3">
      <c r="A36" s="326">
        <v>3258105</v>
      </c>
      <c r="B36" s="153" t="s">
        <v>41</v>
      </c>
      <c r="C36" s="326" t="s">
        <v>87</v>
      </c>
      <c r="D36" s="326">
        <v>25</v>
      </c>
      <c r="E36" s="326">
        <v>0</v>
      </c>
      <c r="F36" s="326">
        <v>0</v>
      </c>
      <c r="G36" s="326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26">
        <v>-15</v>
      </c>
      <c r="P36" s="326">
        <v>0</v>
      </c>
      <c r="Q36" s="326">
        <v>0</v>
      </c>
      <c r="R36" s="326">
        <v>-15</v>
      </c>
      <c r="S36" s="326">
        <v>36</v>
      </c>
      <c r="T36" s="181">
        <v>36</v>
      </c>
      <c r="U36" s="181">
        <v>36</v>
      </c>
      <c r="V36" s="326">
        <v>10</v>
      </c>
      <c r="W36" s="326">
        <v>0</v>
      </c>
      <c r="X36">
        <v>5</v>
      </c>
    </row>
    <row r="37" spans="1:24" x14ac:dyDescent="0.3">
      <c r="A37" s="326">
        <v>3258107</v>
      </c>
      <c r="B37" s="153" t="s">
        <v>42</v>
      </c>
      <c r="C37" s="326" t="s">
        <v>87</v>
      </c>
      <c r="D37" s="326">
        <v>20</v>
      </c>
      <c r="E37" s="326">
        <v>0</v>
      </c>
      <c r="F37" s="326">
        <v>0</v>
      </c>
      <c r="G37" s="326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26">
        <v>5</v>
      </c>
      <c r="P37" s="326">
        <v>0</v>
      </c>
      <c r="Q37" s="326">
        <v>0</v>
      </c>
      <c r="R37" s="326">
        <v>5</v>
      </c>
      <c r="S37" s="326">
        <v>37</v>
      </c>
      <c r="T37" s="181">
        <v>37</v>
      </c>
      <c r="U37" s="181">
        <v>37</v>
      </c>
      <c r="V37" s="326">
        <v>25</v>
      </c>
      <c r="W37" s="326">
        <v>0</v>
      </c>
      <c r="X37">
        <v>5</v>
      </c>
    </row>
    <row r="38" spans="1:24" x14ac:dyDescent="0.3">
      <c r="A38" s="326">
        <v>3258106</v>
      </c>
      <c r="B38" s="153" t="s">
        <v>43</v>
      </c>
      <c r="C38" s="326" t="s">
        <v>87</v>
      </c>
      <c r="D38" s="326">
        <v>20</v>
      </c>
      <c r="E38" s="326">
        <v>0</v>
      </c>
      <c r="F38" s="326">
        <v>0</v>
      </c>
      <c r="G38" s="326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26">
        <v>20</v>
      </c>
      <c r="P38" s="326">
        <v>0</v>
      </c>
      <c r="Q38" s="326">
        <v>0</v>
      </c>
      <c r="R38" s="326">
        <v>20</v>
      </c>
      <c r="S38" s="326">
        <v>38</v>
      </c>
      <c r="T38" s="181">
        <v>38</v>
      </c>
      <c r="U38" s="181">
        <v>38</v>
      </c>
      <c r="V38" s="326">
        <v>40</v>
      </c>
      <c r="W38" s="326">
        <v>0</v>
      </c>
      <c r="X38">
        <v>5</v>
      </c>
    </row>
    <row r="39" spans="1:24" x14ac:dyDescent="0.3">
      <c r="A39" s="326">
        <v>3258105</v>
      </c>
      <c r="B39" s="153" t="s">
        <v>44</v>
      </c>
      <c r="C39" s="326" t="s">
        <v>87</v>
      </c>
      <c r="D39" s="326">
        <v>25</v>
      </c>
      <c r="E39" s="326">
        <v>0</v>
      </c>
      <c r="F39" s="326">
        <v>0</v>
      </c>
      <c r="G39" s="326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26">
        <v>-5</v>
      </c>
      <c r="P39" s="326">
        <v>0</v>
      </c>
      <c r="Q39" s="326">
        <v>0</v>
      </c>
      <c r="R39" s="326">
        <v>-5</v>
      </c>
      <c r="S39" s="326">
        <v>39</v>
      </c>
      <c r="T39" s="181">
        <v>39</v>
      </c>
      <c r="U39" s="181">
        <v>39</v>
      </c>
      <c r="V39" s="326">
        <v>20</v>
      </c>
      <c r="W39" s="326">
        <v>0</v>
      </c>
      <c r="X39">
        <v>5</v>
      </c>
    </row>
    <row r="40" spans="1:24" x14ac:dyDescent="0.3">
      <c r="A40" s="326">
        <v>3258114</v>
      </c>
      <c r="B40" s="153" t="s">
        <v>45</v>
      </c>
      <c r="C40" s="326">
        <v>104</v>
      </c>
      <c r="D40" s="326">
        <v>43.5</v>
      </c>
      <c r="E40" s="326">
        <v>319</v>
      </c>
      <c r="F40" s="326">
        <v>0</v>
      </c>
      <c r="G40" s="326">
        <v>362.5</v>
      </c>
      <c r="H40" s="119">
        <v>54</v>
      </c>
      <c r="I40" s="8">
        <v>86</v>
      </c>
      <c r="J40" s="9">
        <v>56.777000000000008</v>
      </c>
      <c r="K40" s="8">
        <v>348.77300000000002</v>
      </c>
      <c r="L40" s="181">
        <v>0</v>
      </c>
      <c r="M40" s="187">
        <v>405.55</v>
      </c>
      <c r="N40" s="149">
        <v>0</v>
      </c>
      <c r="O40" s="326">
        <v>13.27700000000001</v>
      </c>
      <c r="P40" s="326">
        <v>29.773000000000021</v>
      </c>
      <c r="Q40" s="326">
        <v>0</v>
      </c>
      <c r="R40" s="326">
        <v>43.050000000000033</v>
      </c>
      <c r="S40" s="326">
        <v>40</v>
      </c>
      <c r="T40" s="181">
        <v>40</v>
      </c>
      <c r="U40" s="181">
        <v>40</v>
      </c>
      <c r="V40" s="326">
        <v>405.55</v>
      </c>
      <c r="W40" s="326">
        <v>0</v>
      </c>
      <c r="X40">
        <v>8</v>
      </c>
    </row>
    <row r="41" spans="1:24" x14ac:dyDescent="0.3">
      <c r="A41" s="326">
        <v>3258128</v>
      </c>
      <c r="B41" s="153" t="s">
        <v>46</v>
      </c>
      <c r="C41" s="326" t="s">
        <v>87</v>
      </c>
      <c r="D41" s="326">
        <v>10</v>
      </c>
      <c r="E41" s="326">
        <v>0</v>
      </c>
      <c r="F41" s="326">
        <v>0</v>
      </c>
      <c r="G41" s="326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26">
        <v>-5</v>
      </c>
      <c r="P41" s="326">
        <v>0</v>
      </c>
      <c r="Q41" s="326">
        <v>0</v>
      </c>
      <c r="R41" s="326">
        <v>-5</v>
      </c>
      <c r="S41" s="326">
        <v>41</v>
      </c>
      <c r="T41" s="181">
        <v>41</v>
      </c>
      <c r="U41" s="181">
        <v>41</v>
      </c>
      <c r="V41" s="326">
        <v>5</v>
      </c>
      <c r="W41" s="326">
        <v>0</v>
      </c>
      <c r="X41">
        <v>5</v>
      </c>
    </row>
    <row r="42" spans="1:24" x14ac:dyDescent="0.3">
      <c r="A42" s="326">
        <v>3258107</v>
      </c>
      <c r="B42" s="153" t="s">
        <v>47</v>
      </c>
      <c r="C42" s="326" t="s">
        <v>87</v>
      </c>
      <c r="D42" s="326">
        <v>25</v>
      </c>
      <c r="E42" s="326">
        <v>0</v>
      </c>
      <c r="F42" s="326">
        <v>0</v>
      </c>
      <c r="G42" s="326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26">
        <v>15</v>
      </c>
      <c r="P42" s="326">
        <v>0</v>
      </c>
      <c r="Q42" s="326">
        <v>0</v>
      </c>
      <c r="R42" s="326">
        <v>15</v>
      </c>
      <c r="S42" s="326">
        <v>42</v>
      </c>
      <c r="T42" s="181">
        <v>42</v>
      </c>
      <c r="U42" s="181">
        <v>42</v>
      </c>
      <c r="V42" s="326">
        <v>40</v>
      </c>
      <c r="W42" s="326">
        <v>0</v>
      </c>
      <c r="X42">
        <v>5</v>
      </c>
    </row>
    <row r="43" spans="1:24" ht="75" customHeight="1" x14ac:dyDescent="0.3">
      <c r="A43" s="326">
        <v>4112101</v>
      </c>
      <c r="B43" s="153" t="s">
        <v>48</v>
      </c>
      <c r="C43" s="326">
        <v>10</v>
      </c>
      <c r="D43" s="326">
        <v>702.5</v>
      </c>
      <c r="E43" s="326">
        <v>0</v>
      </c>
      <c r="F43" s="326">
        <v>0</v>
      </c>
      <c r="G43" s="326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  <c r="T43" s="181">
        <v>43</v>
      </c>
      <c r="U43" s="181">
        <v>43</v>
      </c>
      <c r="V43" s="326">
        <v>70.25</v>
      </c>
      <c r="W43" s="326" t="s">
        <v>88</v>
      </c>
      <c r="X43">
        <v>6</v>
      </c>
    </row>
    <row r="44" spans="1:24" ht="30" customHeight="1" x14ac:dyDescent="0.3">
      <c r="A44" s="326">
        <v>4112101</v>
      </c>
      <c r="B44" s="153" t="s">
        <v>382</v>
      </c>
      <c r="C44" s="326">
        <v>35</v>
      </c>
      <c r="D44" s="326">
        <v>68.25</v>
      </c>
      <c r="E44" s="326">
        <v>0</v>
      </c>
      <c r="F44" s="326">
        <v>0</v>
      </c>
      <c r="G44" s="326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26">
        <v>0</v>
      </c>
      <c r="P44" s="326">
        <v>0</v>
      </c>
      <c r="Q44" s="326">
        <v>0</v>
      </c>
      <c r="R44" s="326">
        <v>0</v>
      </c>
      <c r="S44" s="326">
        <v>44</v>
      </c>
      <c r="T44" s="181">
        <v>44</v>
      </c>
      <c r="U44" s="181">
        <v>44</v>
      </c>
      <c r="V44" s="326">
        <v>1.52</v>
      </c>
      <c r="W44" s="326" t="s">
        <v>88</v>
      </c>
      <c r="X44">
        <v>6</v>
      </c>
    </row>
    <row r="45" spans="1:24" x14ac:dyDescent="0.3">
      <c r="A45" s="326">
        <v>4112102</v>
      </c>
      <c r="B45" s="153" t="s">
        <v>383</v>
      </c>
      <c r="C45" s="326">
        <v>6</v>
      </c>
      <c r="D45" s="326">
        <v>100</v>
      </c>
      <c r="E45" s="326">
        <v>0</v>
      </c>
      <c r="F45" s="326">
        <v>0</v>
      </c>
      <c r="G45" s="326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26">
        <v>-10</v>
      </c>
      <c r="P45" s="326">
        <v>0</v>
      </c>
      <c r="Q45" s="326">
        <v>0</v>
      </c>
      <c r="R45" s="326">
        <v>-10</v>
      </c>
      <c r="S45" s="326">
        <v>45</v>
      </c>
      <c r="T45" s="181">
        <v>45</v>
      </c>
      <c r="U45" s="181">
        <v>45</v>
      </c>
      <c r="V45" s="326">
        <v>18</v>
      </c>
      <c r="W45" s="326" t="s">
        <v>88</v>
      </c>
      <c r="X45">
        <v>6</v>
      </c>
    </row>
    <row r="46" spans="1:24" ht="30" customHeight="1" x14ac:dyDescent="0.3">
      <c r="A46" s="326">
        <v>4112316</v>
      </c>
      <c r="B46" s="153" t="s">
        <v>51</v>
      </c>
      <c r="C46" s="326">
        <v>7</v>
      </c>
      <c r="D46" s="326">
        <v>8.9700000000000006</v>
      </c>
      <c r="E46" s="326">
        <v>0</v>
      </c>
      <c r="F46" s="326">
        <v>0</v>
      </c>
      <c r="G46" s="326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26">
        <v>0</v>
      </c>
      <c r="P46" s="326">
        <v>0</v>
      </c>
      <c r="Q46" s="326">
        <v>0</v>
      </c>
      <c r="R46" s="326">
        <v>0</v>
      </c>
      <c r="S46" s="326">
        <v>46</v>
      </c>
      <c r="T46" s="181">
        <v>46</v>
      </c>
      <c r="U46" s="181">
        <v>46</v>
      </c>
      <c r="V46" s="326">
        <v>1.28</v>
      </c>
      <c r="W46" s="326" t="s">
        <v>88</v>
      </c>
      <c r="X46">
        <v>6</v>
      </c>
    </row>
    <row r="47" spans="1:24" ht="30" customHeight="1" x14ac:dyDescent="0.3">
      <c r="A47" s="326">
        <v>4112316</v>
      </c>
      <c r="B47" s="153" t="s">
        <v>384</v>
      </c>
      <c r="C47" s="326">
        <v>7</v>
      </c>
      <c r="D47" s="326">
        <v>5</v>
      </c>
      <c r="E47" s="326">
        <v>0</v>
      </c>
      <c r="F47" s="326">
        <v>0</v>
      </c>
      <c r="G47" s="326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26">
        <v>-4</v>
      </c>
      <c r="P47" s="326">
        <v>0</v>
      </c>
      <c r="Q47" s="326">
        <v>0</v>
      </c>
      <c r="R47" s="326">
        <v>-4</v>
      </c>
      <c r="S47" s="326">
        <v>47</v>
      </c>
      <c r="T47" s="181">
        <v>47</v>
      </c>
      <c r="U47" s="181">
        <v>47</v>
      </c>
      <c r="V47" s="326">
        <v>0.5</v>
      </c>
      <c r="W47" s="326" t="s">
        <v>88</v>
      </c>
      <c r="X47">
        <v>6</v>
      </c>
    </row>
    <row r="48" spans="1:24" ht="30" customHeight="1" x14ac:dyDescent="0.3">
      <c r="A48" s="326">
        <v>4112304</v>
      </c>
      <c r="B48" s="153" t="s">
        <v>53</v>
      </c>
      <c r="C48" s="326">
        <v>17</v>
      </c>
      <c r="D48" s="326">
        <v>20.5</v>
      </c>
      <c r="E48" s="326">
        <v>0</v>
      </c>
      <c r="F48" s="326">
        <v>0</v>
      </c>
      <c r="G48" s="326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26">
        <v>0</v>
      </c>
      <c r="P48" s="326">
        <v>0</v>
      </c>
      <c r="Q48" s="326">
        <v>0</v>
      </c>
      <c r="R48" s="326">
        <v>0</v>
      </c>
      <c r="S48" s="326">
        <v>48</v>
      </c>
      <c r="T48" s="181">
        <v>48</v>
      </c>
      <c r="U48" s="181">
        <v>48</v>
      </c>
      <c r="V48" s="326">
        <v>20.5</v>
      </c>
      <c r="W48" s="326" t="s">
        <v>88</v>
      </c>
      <c r="X48">
        <v>6</v>
      </c>
    </row>
    <row r="49" spans="1:24" ht="30" customHeight="1" x14ac:dyDescent="0.3">
      <c r="A49" s="326">
        <v>4112304</v>
      </c>
      <c r="B49" s="153" t="s">
        <v>385</v>
      </c>
      <c r="C49" s="326">
        <v>6</v>
      </c>
      <c r="D49" s="326">
        <v>6</v>
      </c>
      <c r="E49" s="326">
        <v>0</v>
      </c>
      <c r="F49" s="326">
        <v>0</v>
      </c>
      <c r="G49" s="326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26">
        <v>-3</v>
      </c>
      <c r="P49" s="326">
        <v>0</v>
      </c>
      <c r="Q49" s="326">
        <v>0</v>
      </c>
      <c r="R49" s="326">
        <v>-3</v>
      </c>
      <c r="S49" s="326">
        <v>49</v>
      </c>
      <c r="T49" s="181">
        <v>49</v>
      </c>
      <c r="U49" s="181">
        <v>49</v>
      </c>
      <c r="V49" s="326">
        <v>1</v>
      </c>
      <c r="W49" s="326" t="s">
        <v>88</v>
      </c>
      <c r="X49">
        <v>6</v>
      </c>
    </row>
    <row r="50" spans="1:24" x14ac:dyDescent="0.3">
      <c r="A50" s="326">
        <v>4112304</v>
      </c>
      <c r="B50" s="153" t="s">
        <v>55</v>
      </c>
      <c r="C50" s="326" t="s">
        <v>89</v>
      </c>
      <c r="D50" s="326">
        <v>50</v>
      </c>
      <c r="E50" s="326">
        <v>0</v>
      </c>
      <c r="F50" s="326">
        <v>0</v>
      </c>
      <c r="G50" s="326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26">
        <v>0</v>
      </c>
      <c r="P50" s="326">
        <v>0</v>
      </c>
      <c r="Q50" s="326">
        <v>0</v>
      </c>
      <c r="R50" s="326">
        <v>0</v>
      </c>
      <c r="S50" s="326">
        <v>50</v>
      </c>
      <c r="T50" s="181">
        <v>50</v>
      </c>
      <c r="U50" s="181">
        <v>50</v>
      </c>
      <c r="V50" s="326">
        <v>0</v>
      </c>
      <c r="W50" s="326">
        <v>0</v>
      </c>
      <c r="X50">
        <v>6</v>
      </c>
    </row>
    <row r="51" spans="1:24" ht="60" customHeight="1" x14ac:dyDescent="0.3">
      <c r="A51" s="326">
        <v>4112202</v>
      </c>
      <c r="B51" s="153" t="s">
        <v>386</v>
      </c>
      <c r="C51" s="326">
        <v>30</v>
      </c>
      <c r="D51" s="326">
        <v>19.5</v>
      </c>
      <c r="E51" s="326">
        <v>0</v>
      </c>
      <c r="F51" s="326">
        <v>0</v>
      </c>
      <c r="G51" s="326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26">
        <v>5</v>
      </c>
      <c r="P51" s="326">
        <v>0</v>
      </c>
      <c r="Q51" s="326">
        <v>0</v>
      </c>
      <c r="R51" s="326">
        <v>5</v>
      </c>
      <c r="S51" s="326">
        <v>51</v>
      </c>
      <c r="T51" s="181">
        <v>51</v>
      </c>
      <c r="U51" s="181">
        <v>51</v>
      </c>
      <c r="V51" s="326">
        <v>0.66</v>
      </c>
      <c r="W51" s="326" t="s">
        <v>88</v>
      </c>
      <c r="X51">
        <v>6</v>
      </c>
    </row>
    <row r="52" spans="1:24" ht="30" customHeight="1" x14ac:dyDescent="0.3">
      <c r="A52" s="326">
        <v>4112202</v>
      </c>
      <c r="B52" s="153" t="s">
        <v>57</v>
      </c>
      <c r="C52" s="326">
        <v>11</v>
      </c>
      <c r="D52" s="326">
        <v>13.75</v>
      </c>
      <c r="E52" s="326">
        <v>0</v>
      </c>
      <c r="F52" s="326">
        <v>0</v>
      </c>
      <c r="G52" s="326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  <c r="T52" s="181">
        <v>52</v>
      </c>
      <c r="U52" s="181">
        <v>52</v>
      </c>
      <c r="V52" s="326">
        <v>1.25</v>
      </c>
      <c r="W52" s="326" t="s">
        <v>88</v>
      </c>
      <c r="X52">
        <v>6</v>
      </c>
    </row>
    <row r="53" spans="1:24" x14ac:dyDescent="0.3">
      <c r="A53" s="326">
        <v>4112202</v>
      </c>
      <c r="B53" s="153" t="s">
        <v>58</v>
      </c>
      <c r="C53" s="326">
        <v>2</v>
      </c>
      <c r="D53" s="326">
        <v>1.5</v>
      </c>
      <c r="E53" s="326">
        <v>0</v>
      </c>
      <c r="F53" s="326">
        <v>0</v>
      </c>
      <c r="G53" s="326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  <c r="T53" s="181">
        <v>53</v>
      </c>
      <c r="U53" s="181">
        <v>53</v>
      </c>
      <c r="V53" s="326">
        <v>0.75</v>
      </c>
      <c r="W53" s="326" t="s">
        <v>88</v>
      </c>
      <c r="X53">
        <v>6</v>
      </c>
    </row>
    <row r="54" spans="1:24" ht="30" customHeight="1" x14ac:dyDescent="0.3">
      <c r="A54" s="326">
        <v>4112202</v>
      </c>
      <c r="B54" s="153" t="s">
        <v>387</v>
      </c>
      <c r="C54" s="326">
        <v>11</v>
      </c>
      <c r="D54" s="326">
        <v>5.25</v>
      </c>
      <c r="E54" s="326">
        <v>0</v>
      </c>
      <c r="F54" s="326">
        <v>0</v>
      </c>
      <c r="G54" s="326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  <c r="T54" s="181">
        <v>54</v>
      </c>
      <c r="U54" s="181">
        <v>54</v>
      </c>
      <c r="V54" s="326">
        <v>0.31</v>
      </c>
      <c r="W54" s="326" t="s">
        <v>88</v>
      </c>
      <c r="X54">
        <v>6</v>
      </c>
    </row>
    <row r="55" spans="1:24" x14ac:dyDescent="0.3">
      <c r="A55" s="326">
        <v>4112314</v>
      </c>
      <c r="B55" s="153" t="s">
        <v>39</v>
      </c>
      <c r="C55" s="326" t="s">
        <v>90</v>
      </c>
      <c r="D55" s="326">
        <v>50</v>
      </c>
      <c r="E55" s="326">
        <v>0</v>
      </c>
      <c r="F55" s="326">
        <v>0</v>
      </c>
      <c r="G55" s="326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  <c r="T55" s="181">
        <v>55</v>
      </c>
      <c r="U55" s="181">
        <v>55</v>
      </c>
      <c r="V55" s="326">
        <v>50</v>
      </c>
      <c r="W55" s="326">
        <v>0</v>
      </c>
      <c r="X55">
        <v>6</v>
      </c>
    </row>
    <row r="56" spans="1:24" x14ac:dyDescent="0.3">
      <c r="A56" s="326">
        <v>4112303</v>
      </c>
      <c r="B56" s="153" t="s">
        <v>60</v>
      </c>
      <c r="C56" s="326">
        <v>15</v>
      </c>
      <c r="D56" s="326">
        <v>15</v>
      </c>
      <c r="E56" s="326">
        <v>0</v>
      </c>
      <c r="F56" s="326">
        <v>0</v>
      </c>
      <c r="G56" s="326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26">
        <v>0</v>
      </c>
      <c r="P56" s="326">
        <v>0</v>
      </c>
      <c r="Q56" s="326">
        <v>0</v>
      </c>
      <c r="R56" s="326">
        <v>0</v>
      </c>
      <c r="S56" s="326">
        <v>56</v>
      </c>
      <c r="T56" s="181">
        <v>56</v>
      </c>
      <c r="U56" s="181">
        <v>56</v>
      </c>
      <c r="V56" s="326">
        <v>1</v>
      </c>
      <c r="W56" s="326" t="s">
        <v>88</v>
      </c>
      <c r="X56">
        <v>6</v>
      </c>
    </row>
    <row r="57" spans="1:24" x14ac:dyDescent="0.3">
      <c r="A57" s="326">
        <v>4141101</v>
      </c>
      <c r="B57" s="153" t="s">
        <v>61</v>
      </c>
      <c r="C57" s="326">
        <v>470</v>
      </c>
      <c r="D57" s="326">
        <v>24000</v>
      </c>
      <c r="E57" s="326">
        <v>0</v>
      </c>
      <c r="F57" s="326">
        <v>0</v>
      </c>
      <c r="G57" s="326">
        <v>24000</v>
      </c>
      <c r="H57" s="154">
        <v>87</v>
      </c>
      <c r="I57" s="155">
        <v>470</v>
      </c>
      <c r="J57" s="156">
        <v>19725</v>
      </c>
      <c r="K57" s="157">
        <v>0</v>
      </c>
      <c r="L57" s="181">
        <v>0</v>
      </c>
      <c r="M57" s="187">
        <v>19725</v>
      </c>
      <c r="N57" s="149">
        <v>0</v>
      </c>
      <c r="O57" s="326">
        <v>-4275</v>
      </c>
      <c r="P57" s="326">
        <v>0</v>
      </c>
      <c r="Q57" s="326">
        <v>0</v>
      </c>
      <c r="R57" s="326">
        <v>-4275</v>
      </c>
      <c r="S57" s="326">
        <v>57</v>
      </c>
      <c r="T57" s="181">
        <v>57</v>
      </c>
      <c r="U57" s="181">
        <v>57</v>
      </c>
      <c r="V57" s="326">
        <v>41.97</v>
      </c>
      <c r="W57" s="326" t="s">
        <v>91</v>
      </c>
      <c r="X57">
        <v>7</v>
      </c>
    </row>
    <row r="58" spans="1:24" ht="15.75" customHeight="1" x14ac:dyDescent="0.3">
      <c r="A58" s="326">
        <v>4111306</v>
      </c>
      <c r="B58" s="153" t="s">
        <v>62</v>
      </c>
      <c r="C58" s="326">
        <v>131</v>
      </c>
      <c r="D58" s="326">
        <v>151.32</v>
      </c>
      <c r="E58" s="326">
        <v>1109.68</v>
      </c>
      <c r="F58" s="326">
        <v>0</v>
      </c>
      <c r="G58" s="326">
        <v>1261</v>
      </c>
      <c r="H58" s="131">
        <v>90</v>
      </c>
      <c r="I58" s="132">
        <v>127</v>
      </c>
      <c r="J58" s="133">
        <v>165.26439999999999</v>
      </c>
      <c r="K58" s="134">
        <v>1015.1956</v>
      </c>
      <c r="L58" s="181">
        <v>0</v>
      </c>
      <c r="M58" s="187">
        <v>1180.46</v>
      </c>
      <c r="N58" s="149">
        <v>0</v>
      </c>
      <c r="O58" s="326">
        <v>13.9444</v>
      </c>
      <c r="P58" s="326">
        <v>-94.484400000000051</v>
      </c>
      <c r="Q58" s="326">
        <v>0</v>
      </c>
      <c r="R58" s="326">
        <v>-80.540000000000049</v>
      </c>
      <c r="S58" s="326">
        <v>58</v>
      </c>
      <c r="T58" s="181">
        <v>58</v>
      </c>
      <c r="U58" s="181">
        <v>58</v>
      </c>
      <c r="V58" s="326">
        <v>9.2899999999999991</v>
      </c>
      <c r="W58" s="326" t="s">
        <v>88</v>
      </c>
      <c r="X58">
        <v>8</v>
      </c>
    </row>
    <row r="59" spans="1:24" ht="15.75" customHeight="1" x14ac:dyDescent="0.3">
      <c r="A59" s="326">
        <v>4111307</v>
      </c>
      <c r="B59" s="153" t="s">
        <v>63</v>
      </c>
      <c r="C59" s="326" t="s">
        <v>92</v>
      </c>
      <c r="D59" s="326">
        <v>181.8</v>
      </c>
      <c r="E59" s="326">
        <v>1333.2</v>
      </c>
      <c r="F59" s="326">
        <v>0</v>
      </c>
      <c r="G59" s="326">
        <v>1515</v>
      </c>
      <c r="H59" s="131">
        <v>92</v>
      </c>
      <c r="I59" s="132">
        <v>3</v>
      </c>
      <c r="J59" s="133">
        <v>100.32680000000001</v>
      </c>
      <c r="K59" s="134">
        <v>616.29319999999996</v>
      </c>
      <c r="L59" s="181">
        <v>0</v>
      </c>
      <c r="M59" s="187">
        <v>716.62</v>
      </c>
      <c r="N59" s="149">
        <v>0</v>
      </c>
      <c r="O59" s="326">
        <v>-81.473200000000006</v>
      </c>
      <c r="P59" s="326">
        <v>-716.90680000000009</v>
      </c>
      <c r="Q59" s="326">
        <v>0</v>
      </c>
      <c r="R59" s="326">
        <v>-798.38000000000011</v>
      </c>
      <c r="S59" s="326">
        <v>59</v>
      </c>
      <c r="T59" s="181">
        <v>59</v>
      </c>
      <c r="U59" s="181">
        <v>59</v>
      </c>
      <c r="V59" s="326">
        <v>238.87</v>
      </c>
      <c r="W59" s="326" t="s">
        <v>88</v>
      </c>
      <c r="X59">
        <v>8</v>
      </c>
    </row>
    <row r="60" spans="1:24" ht="30" customHeight="1" x14ac:dyDescent="0.3">
      <c r="A60" s="326">
        <v>4111307</v>
      </c>
      <c r="B60" s="153" t="s">
        <v>64</v>
      </c>
      <c r="C60" s="326" t="s">
        <v>93</v>
      </c>
      <c r="D60" s="326">
        <v>2437.3200000000002</v>
      </c>
      <c r="E60" s="326">
        <v>17873.68</v>
      </c>
      <c r="F60" s="326">
        <v>0</v>
      </c>
      <c r="G60" s="326">
        <v>20311</v>
      </c>
      <c r="H60" s="131">
        <v>93</v>
      </c>
      <c r="I60" s="132">
        <v>114</v>
      </c>
      <c r="J60" s="133">
        <v>2631.5547999999999</v>
      </c>
      <c r="K60" s="134">
        <v>16165.2652</v>
      </c>
      <c r="L60" s="181">
        <v>0</v>
      </c>
      <c r="M60" s="187">
        <v>18796.82</v>
      </c>
      <c r="N60" s="149">
        <v>0</v>
      </c>
      <c r="O60" s="326">
        <v>194.23479999999969</v>
      </c>
      <c r="P60" s="326">
        <v>-1708.4148</v>
      </c>
      <c r="Q60" s="326">
        <v>0</v>
      </c>
      <c r="R60" s="326">
        <v>-1514.180000000001</v>
      </c>
      <c r="S60" s="326">
        <v>60</v>
      </c>
      <c r="T60" s="181">
        <v>60</v>
      </c>
      <c r="U60" s="181">
        <v>60</v>
      </c>
      <c r="V60" s="326">
        <v>164.88</v>
      </c>
      <c r="W60" s="326" t="s">
        <v>88</v>
      </c>
      <c r="X60">
        <v>8</v>
      </c>
    </row>
    <row r="61" spans="1:24" ht="15.75" customHeight="1" x14ac:dyDescent="0.3">
      <c r="A61" s="326">
        <v>4111307</v>
      </c>
      <c r="B61" s="153" t="s">
        <v>65</v>
      </c>
      <c r="C61" s="326">
        <v>318</v>
      </c>
      <c r="D61" s="326">
        <v>1167.48</v>
      </c>
      <c r="E61" s="326">
        <v>8561.52</v>
      </c>
      <c r="F61" s="326">
        <v>0</v>
      </c>
      <c r="G61" s="326">
        <v>9729</v>
      </c>
      <c r="H61" s="120">
        <v>94</v>
      </c>
      <c r="I61" s="82">
        <v>343.98399999999998</v>
      </c>
      <c r="J61" s="83">
        <v>1470.2968000000001</v>
      </c>
      <c r="K61" s="84">
        <v>9031.8231999999989</v>
      </c>
      <c r="L61" s="181">
        <v>0</v>
      </c>
      <c r="M61" s="187">
        <v>10502.12</v>
      </c>
      <c r="N61" s="149">
        <v>0</v>
      </c>
      <c r="O61" s="326">
        <v>302.81680000000011</v>
      </c>
      <c r="P61" s="326">
        <v>470.30319999999853</v>
      </c>
      <c r="Q61" s="326">
        <v>0</v>
      </c>
      <c r="R61" s="326">
        <v>773.11999999999853</v>
      </c>
      <c r="S61" s="326">
        <v>61</v>
      </c>
      <c r="T61" s="181">
        <v>61</v>
      </c>
      <c r="U61" s="181">
        <v>61</v>
      </c>
      <c r="V61" s="326">
        <v>30.53</v>
      </c>
      <c r="W61" s="326" t="s">
        <v>94</v>
      </c>
      <c r="X61">
        <v>8</v>
      </c>
    </row>
    <row r="62" spans="1:24" ht="15.75" customHeight="1" x14ac:dyDescent="0.3">
      <c r="A62" s="326">
        <v>4111201</v>
      </c>
      <c r="B62" s="153" t="s">
        <v>66</v>
      </c>
      <c r="C62" s="326">
        <v>143</v>
      </c>
      <c r="D62" s="326">
        <v>301.8</v>
      </c>
      <c r="E62" s="326">
        <v>2213.1999999999998</v>
      </c>
      <c r="F62" s="326">
        <v>0</v>
      </c>
      <c r="G62" s="326">
        <v>2515</v>
      </c>
      <c r="H62" s="131">
        <v>96</v>
      </c>
      <c r="I62" s="132">
        <v>108.974</v>
      </c>
      <c r="J62" s="133">
        <v>475.84460000000001</v>
      </c>
      <c r="K62" s="134">
        <v>2923.0454</v>
      </c>
      <c r="L62" s="181">
        <v>0</v>
      </c>
      <c r="M62" s="187">
        <v>3398.889999999999</v>
      </c>
      <c r="N62" s="149">
        <v>0</v>
      </c>
      <c r="O62" s="326">
        <v>174.0446</v>
      </c>
      <c r="P62" s="326">
        <v>709.84540000000015</v>
      </c>
      <c r="Q62" s="326">
        <v>0</v>
      </c>
      <c r="R62" s="326">
        <v>883.8900000000001</v>
      </c>
      <c r="S62" s="326">
        <v>62</v>
      </c>
      <c r="T62" s="181">
        <v>62</v>
      </c>
      <c r="U62" s="181">
        <v>62</v>
      </c>
      <c r="V62" s="326">
        <v>31.19</v>
      </c>
      <c r="W62" s="326" t="s">
        <v>94</v>
      </c>
      <c r="X62">
        <v>8</v>
      </c>
    </row>
    <row r="63" spans="1:24" ht="30" customHeight="1" x14ac:dyDescent="0.3">
      <c r="A63" s="326">
        <v>4111201</v>
      </c>
      <c r="B63" s="153" t="s">
        <v>67</v>
      </c>
      <c r="C63" s="326">
        <v>84.31</v>
      </c>
      <c r="D63" s="326">
        <v>306</v>
      </c>
      <c r="E63" s="326">
        <v>2244</v>
      </c>
      <c r="F63" s="326">
        <v>0</v>
      </c>
      <c r="G63" s="326">
        <v>2550</v>
      </c>
      <c r="H63" s="131">
        <v>97</v>
      </c>
      <c r="I63" s="132">
        <v>67.11</v>
      </c>
      <c r="J63" s="133">
        <v>287.62020000000001</v>
      </c>
      <c r="K63" s="134">
        <v>1766.8098</v>
      </c>
      <c r="L63" s="181">
        <v>0</v>
      </c>
      <c r="M63" s="187">
        <v>2054.4299999999998</v>
      </c>
      <c r="N63" s="149">
        <v>0</v>
      </c>
      <c r="O63" s="326">
        <v>-18.379799999999989</v>
      </c>
      <c r="P63" s="326">
        <v>-477.1902</v>
      </c>
      <c r="Q63" s="326">
        <v>0</v>
      </c>
      <c r="R63" s="326">
        <v>-495.57</v>
      </c>
      <c r="S63" s="326">
        <v>63</v>
      </c>
      <c r="T63" s="181">
        <v>63</v>
      </c>
      <c r="U63" s="181">
        <v>63</v>
      </c>
      <c r="V63" s="326">
        <v>30.61</v>
      </c>
      <c r="W63" s="326" t="s">
        <v>94</v>
      </c>
      <c r="X63">
        <v>8</v>
      </c>
    </row>
    <row r="64" spans="1:24" ht="30" customHeight="1" x14ac:dyDescent="0.3">
      <c r="A64" s="326">
        <v>4111201</v>
      </c>
      <c r="B64" s="153" t="s">
        <v>68</v>
      </c>
      <c r="C64" s="326">
        <v>87.03</v>
      </c>
      <c r="D64" s="326">
        <v>214.2</v>
      </c>
      <c r="E64" s="326">
        <v>1570.8</v>
      </c>
      <c r="F64" s="326">
        <v>0</v>
      </c>
      <c r="G64" s="326">
        <v>1785</v>
      </c>
      <c r="H64" s="131">
        <v>98</v>
      </c>
      <c r="I64" s="132">
        <v>62.662000000000013</v>
      </c>
      <c r="J64" s="133">
        <v>232.82980000000001</v>
      </c>
      <c r="K64" s="134">
        <v>1430.2402</v>
      </c>
      <c r="L64" s="181">
        <v>0</v>
      </c>
      <c r="M64" s="187">
        <v>1663.07</v>
      </c>
      <c r="N64" s="149">
        <v>0</v>
      </c>
      <c r="O64" s="326">
        <v>18.629800000000021</v>
      </c>
      <c r="P64" s="326">
        <v>-140.5598</v>
      </c>
      <c r="Q64" s="326">
        <v>0</v>
      </c>
      <c r="R64" s="326">
        <v>-121.93</v>
      </c>
      <c r="S64" s="326">
        <v>64</v>
      </c>
      <c r="T64" s="181">
        <v>64</v>
      </c>
      <c r="U64" s="181">
        <v>64</v>
      </c>
      <c r="V64" s="326">
        <v>26.54</v>
      </c>
      <c r="W64" s="326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260.31799999999993</v>
      </c>
      <c r="J65" s="127">
        <v>7880.3087999999989</v>
      </c>
      <c r="K65" s="128">
        <v>11691.671200000001</v>
      </c>
      <c r="L65" s="151">
        <v>0</v>
      </c>
      <c r="M65" s="188">
        <v>19571.98</v>
      </c>
      <c r="N65" s="149">
        <v>0</v>
      </c>
      <c r="O65" s="149">
        <v>6446.0087999999987</v>
      </c>
      <c r="P65" s="149">
        <v>1173.4712</v>
      </c>
      <c r="Q65" s="149">
        <v>0</v>
      </c>
      <c r="R65" s="149">
        <v>7619.4799999999987</v>
      </c>
      <c r="S65" s="149">
        <v>65</v>
      </c>
      <c r="T65" s="151">
        <v>65</v>
      </c>
      <c r="U65" s="151">
        <v>65</v>
      </c>
      <c r="V65" s="326">
        <v>0</v>
      </c>
      <c r="W65" s="149" t="s">
        <v>94</v>
      </c>
      <c r="X65">
        <v>8</v>
      </c>
    </row>
    <row r="66" spans="1:24" ht="15.75" customHeight="1" x14ac:dyDescent="0.3">
      <c r="A66" s="326">
        <v>4111201</v>
      </c>
      <c r="B66" s="153" t="s">
        <v>70</v>
      </c>
      <c r="C66" s="326">
        <v>8</v>
      </c>
      <c r="D66" s="326">
        <v>19.920000000000002</v>
      </c>
      <c r="E66" s="326">
        <v>146.08000000000001</v>
      </c>
      <c r="F66" s="326">
        <v>0</v>
      </c>
      <c r="G66" s="326">
        <v>166</v>
      </c>
      <c r="H66" s="158">
        <v>100</v>
      </c>
      <c r="I66" s="67">
        <v>7</v>
      </c>
      <c r="J66" s="68">
        <v>21.576799999999999</v>
      </c>
      <c r="K66" s="159">
        <v>132.54320000000001</v>
      </c>
      <c r="L66" s="181">
        <v>0</v>
      </c>
      <c r="M66" s="187">
        <v>154.12</v>
      </c>
      <c r="N66" s="149">
        <v>0</v>
      </c>
      <c r="O66" s="326">
        <v>1.6567999999999969</v>
      </c>
      <c r="P66" s="326">
        <v>-13.536799999999999</v>
      </c>
      <c r="Q66" s="326">
        <v>0</v>
      </c>
      <c r="R66" s="326">
        <v>-11.88</v>
      </c>
      <c r="S66" s="326">
        <v>66</v>
      </c>
      <c r="T66" s="181">
        <v>66</v>
      </c>
      <c r="U66" s="181">
        <v>66</v>
      </c>
      <c r="V66" s="326">
        <v>22.02</v>
      </c>
      <c r="W66" s="326" t="s">
        <v>88</v>
      </c>
      <c r="X66">
        <v>8</v>
      </c>
    </row>
    <row r="67" spans="1:24" ht="15.75" customHeight="1" x14ac:dyDescent="0.3">
      <c r="A67" s="326">
        <v>4111201</v>
      </c>
      <c r="B67" s="153" t="s">
        <v>71</v>
      </c>
      <c r="C67" s="326">
        <v>0</v>
      </c>
      <c r="D67" s="326">
        <v>0</v>
      </c>
      <c r="E67" s="326">
        <v>0</v>
      </c>
      <c r="F67" s="326">
        <v>0</v>
      </c>
      <c r="G67" s="326">
        <v>0</v>
      </c>
      <c r="H67" s="158">
        <v>101</v>
      </c>
      <c r="I67" s="67">
        <v>20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26">
        <v>31.5</v>
      </c>
      <c r="P67" s="326">
        <v>193.5</v>
      </c>
      <c r="Q67" s="326">
        <v>0</v>
      </c>
      <c r="R67" s="326">
        <v>225</v>
      </c>
      <c r="S67" s="326">
        <v>67</v>
      </c>
      <c r="T67" s="181">
        <v>67</v>
      </c>
      <c r="U67" s="181">
        <v>67</v>
      </c>
      <c r="V67" s="326">
        <v>11.25</v>
      </c>
      <c r="W67" s="326" t="s">
        <v>88</v>
      </c>
      <c r="X67">
        <v>8</v>
      </c>
    </row>
    <row r="68" spans="1:24" ht="15.75" customHeight="1" x14ac:dyDescent="0.3">
      <c r="A68" s="326">
        <v>4111201</v>
      </c>
      <c r="B68" s="153" t="s">
        <v>72</v>
      </c>
      <c r="C68" s="326">
        <v>60</v>
      </c>
      <c r="D68" s="326">
        <v>165.6</v>
      </c>
      <c r="E68" s="326">
        <v>1214.4000000000001</v>
      </c>
      <c r="F68" s="326">
        <v>0</v>
      </c>
      <c r="G68" s="326">
        <v>1380</v>
      </c>
      <c r="H68" s="158">
        <v>102</v>
      </c>
      <c r="I68" s="67">
        <v>55</v>
      </c>
      <c r="J68" s="68">
        <v>259</v>
      </c>
      <c r="K68" s="159">
        <v>1591</v>
      </c>
      <c r="L68" s="181">
        <v>0</v>
      </c>
      <c r="M68" s="187">
        <v>1850</v>
      </c>
      <c r="N68" s="149">
        <v>0</v>
      </c>
      <c r="O68" s="326">
        <v>93.4</v>
      </c>
      <c r="P68" s="326">
        <v>376.59999999999991</v>
      </c>
      <c r="Q68" s="326">
        <v>0</v>
      </c>
      <c r="R68" s="326">
        <v>469.99999999999989</v>
      </c>
      <c r="S68" s="326">
        <v>68</v>
      </c>
      <c r="T68" s="181">
        <v>68</v>
      </c>
      <c r="U68" s="181">
        <v>68</v>
      </c>
      <c r="V68" s="326">
        <v>33.64</v>
      </c>
      <c r="W68" s="326" t="s">
        <v>88</v>
      </c>
      <c r="X68">
        <v>8</v>
      </c>
    </row>
    <row r="69" spans="1:24" ht="15.75" customHeight="1" x14ac:dyDescent="0.3">
      <c r="A69" s="326">
        <v>4111201</v>
      </c>
      <c r="B69" s="153" t="s">
        <v>73</v>
      </c>
      <c r="C69" s="326" t="s">
        <v>89</v>
      </c>
      <c r="D69" s="326">
        <v>200</v>
      </c>
      <c r="E69" s="326">
        <v>0</v>
      </c>
      <c r="F69" s="326">
        <v>0</v>
      </c>
      <c r="G69" s="326">
        <v>200</v>
      </c>
      <c r="H69" s="158">
        <v>103</v>
      </c>
      <c r="I69" s="159">
        <v>1</v>
      </c>
      <c r="J69" s="68">
        <v>50</v>
      </c>
      <c r="K69" s="159">
        <v>0</v>
      </c>
      <c r="L69" s="181">
        <v>0</v>
      </c>
      <c r="M69" s="187">
        <v>50</v>
      </c>
      <c r="N69" s="149">
        <v>0</v>
      </c>
      <c r="O69" s="326">
        <v>-150</v>
      </c>
      <c r="P69" s="326">
        <v>0</v>
      </c>
      <c r="Q69" s="326">
        <v>0</v>
      </c>
      <c r="R69" s="326">
        <v>-150</v>
      </c>
      <c r="S69" s="326">
        <v>69</v>
      </c>
      <c r="T69" s="181">
        <v>69</v>
      </c>
      <c r="U69" s="181">
        <v>69</v>
      </c>
      <c r="V69" s="326">
        <v>0</v>
      </c>
      <c r="W69" s="326" t="s">
        <v>95</v>
      </c>
      <c r="X69">
        <v>8</v>
      </c>
    </row>
    <row r="70" spans="1:24" ht="15.75" customHeight="1" x14ac:dyDescent="0.3">
      <c r="A70" s="326">
        <v>0</v>
      </c>
      <c r="B70" s="153" t="s">
        <v>74</v>
      </c>
      <c r="C70" s="326" t="s">
        <v>87</v>
      </c>
      <c r="D70" s="326">
        <v>100</v>
      </c>
      <c r="E70" s="326">
        <v>158</v>
      </c>
      <c r="F70" s="326">
        <v>0</v>
      </c>
      <c r="G70" s="326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26">
        <v>-69.489999999999995</v>
      </c>
      <c r="P70" s="326">
        <v>-158</v>
      </c>
      <c r="Q70" s="326">
        <v>0</v>
      </c>
      <c r="R70" s="326">
        <v>-227.49</v>
      </c>
      <c r="S70" s="326">
        <v>70</v>
      </c>
      <c r="T70" s="181">
        <v>70</v>
      </c>
      <c r="U70" s="181">
        <v>70</v>
      </c>
      <c r="V70" s="326">
        <v>0</v>
      </c>
      <c r="W70" s="326" t="s">
        <v>96</v>
      </c>
      <c r="X70">
        <v>9</v>
      </c>
    </row>
    <row r="71" spans="1:24" ht="15.75" customHeight="1" x14ac:dyDescent="0.3">
      <c r="A71" s="326">
        <v>0</v>
      </c>
      <c r="B71" s="153" t="s">
        <v>75</v>
      </c>
      <c r="C71" s="326" t="s">
        <v>87</v>
      </c>
      <c r="D71" s="326">
        <v>100.76</v>
      </c>
      <c r="E71" s="326">
        <v>301.38</v>
      </c>
      <c r="F71" s="326">
        <v>0</v>
      </c>
      <c r="G71" s="326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26">
        <v>-90.76</v>
      </c>
      <c r="P71" s="326">
        <v>-301.38</v>
      </c>
      <c r="Q71" s="326">
        <v>0</v>
      </c>
      <c r="R71" s="326">
        <v>-392.14</v>
      </c>
      <c r="S71" s="326">
        <v>71</v>
      </c>
      <c r="T71" s="181">
        <v>71</v>
      </c>
      <c r="U71" s="181">
        <v>71</v>
      </c>
      <c r="V71" s="326">
        <v>0</v>
      </c>
      <c r="W71" s="326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40940.900000000009</v>
      </c>
      <c r="K72" s="121">
        <f>SUM(K2:K71)</f>
        <v>51544.7</v>
      </c>
      <c r="L72" s="121">
        <f>SUM(L2:L71)</f>
        <v>7901.4</v>
      </c>
      <c r="M72" s="121">
        <f>SUM(M2:M71)</f>
        <v>100386.99999999999</v>
      </c>
      <c r="N72" s="266"/>
      <c r="O72" s="121">
        <f>SUM(O2:O71)</f>
        <v>2521.9999999999986</v>
      </c>
      <c r="P72" s="121">
        <f>SUM(P2:P71)</f>
        <v>-1.8189894035458565E-12</v>
      </c>
      <c r="Q72" s="121">
        <f>SUM(Q2:Q71)</f>
        <v>0</v>
      </c>
      <c r="R72" s="121">
        <f>SUM(R2:R71)</f>
        <v>2521.9999999999968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199"/>
    </row>
    <row r="76" spans="1:24" ht="29.1" customHeight="1" x14ac:dyDescent="0.3">
      <c r="A76" s="88" t="s">
        <v>0</v>
      </c>
      <c r="B76" s="88" t="s">
        <v>1</v>
      </c>
      <c r="C76" s="88" t="s">
        <v>361</v>
      </c>
      <c r="D76" s="88" t="s">
        <v>362</v>
      </c>
      <c r="E76" s="88" t="s">
        <v>363</v>
      </c>
      <c r="F76" s="88" t="s">
        <v>364</v>
      </c>
      <c r="G76" s="88" t="s">
        <v>365</v>
      </c>
      <c r="H76" s="88" t="s">
        <v>6</v>
      </c>
      <c r="I76" s="88" t="s">
        <v>366</v>
      </c>
      <c r="J76" s="88" t="s">
        <v>367</v>
      </c>
      <c r="K76" s="88" t="s">
        <v>368</v>
      </c>
      <c r="L76" s="88" t="s">
        <v>369</v>
      </c>
      <c r="M76" s="88" t="s">
        <v>370</v>
      </c>
      <c r="N76" s="267" t="s">
        <v>371</v>
      </c>
      <c r="O76" s="88" t="s">
        <v>372</v>
      </c>
      <c r="P76" s="88" t="s">
        <v>373</v>
      </c>
      <c r="Q76" s="88" t="s">
        <v>374</v>
      </c>
      <c r="R76" s="88" t="s">
        <v>375</v>
      </c>
      <c r="S76" s="88" t="s">
        <v>103</v>
      </c>
      <c r="T76" s="88" t="s">
        <v>376</v>
      </c>
      <c r="U76" s="88" t="s">
        <v>377</v>
      </c>
      <c r="V76" s="88" t="s">
        <v>378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8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6"/>
      <c r="C78" s="57"/>
      <c r="D78" s="56"/>
      <c r="E78" s="30"/>
      <c r="F78" s="57"/>
      <c r="G78" s="199"/>
    </row>
    <row r="79" spans="1:24" ht="18.75" customHeight="1" x14ac:dyDescent="0.3">
      <c r="B79" s="216"/>
      <c r="C79" s="57"/>
      <c r="D79" s="56"/>
      <c r="E79" s="30"/>
      <c r="F79" s="57"/>
      <c r="G79" s="199"/>
    </row>
    <row r="80" spans="1:24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199" customWidth="1"/>
    <col min="2" max="2" width="82.109375" style="321" customWidth="1"/>
    <col min="3" max="3" width="23" style="321" customWidth="1"/>
    <col min="4" max="4" width="22.88671875" style="321" customWidth="1"/>
    <col min="5" max="5" width="20" style="321" customWidth="1"/>
    <col min="6" max="6" width="21.5546875" style="321" customWidth="1"/>
    <col min="7" max="7" width="18.109375" style="321" customWidth="1"/>
    <col min="8" max="8" width="14.109375" style="321" customWidth="1"/>
    <col min="9" max="9" width="14.6640625" style="321" customWidth="1"/>
    <col min="10" max="10" width="16" style="321" customWidth="1"/>
    <col min="11" max="11" width="18" style="321" customWidth="1"/>
    <col min="12" max="13" width="22.109375" style="321" customWidth="1"/>
    <col min="14" max="14" width="22.109375" style="199" customWidth="1"/>
    <col min="15" max="15" width="22.109375" style="321" customWidth="1"/>
    <col min="16" max="16" width="26.33203125" style="321" customWidth="1"/>
    <col min="17" max="17" width="17.109375" style="321" customWidth="1"/>
    <col min="18" max="18" width="23.6640625" style="321" customWidth="1"/>
    <col min="19" max="20" width="9.109375" style="321" customWidth="1"/>
    <col min="21" max="21" width="16.109375" style="321" customWidth="1"/>
    <col min="22" max="203" width="9.109375" style="321" customWidth="1"/>
    <col min="204" max="16384" width="9.109375" style="321"/>
  </cols>
  <sheetData>
    <row r="1" spans="1:19" x14ac:dyDescent="0.3">
      <c r="A1" s="199" t="s">
        <v>0</v>
      </c>
      <c r="B1" s="199" t="s">
        <v>1</v>
      </c>
      <c r="C1" s="199" t="s">
        <v>361</v>
      </c>
      <c r="D1" s="199" t="s">
        <v>362</v>
      </c>
      <c r="E1" s="199" t="s">
        <v>363</v>
      </c>
      <c r="F1" s="199" t="s">
        <v>364</v>
      </c>
      <c r="G1" s="199" t="s">
        <v>365</v>
      </c>
      <c r="H1" s="199" t="s">
        <v>6</v>
      </c>
      <c r="I1" s="199" t="s">
        <v>366</v>
      </c>
      <c r="J1" s="199" t="s">
        <v>367</v>
      </c>
      <c r="K1" s="199" t="s">
        <v>368</v>
      </c>
      <c r="L1" s="199" t="s">
        <v>369</v>
      </c>
      <c r="M1" s="199" t="s">
        <v>370</v>
      </c>
      <c r="N1" s="199" t="s">
        <v>371</v>
      </c>
      <c r="O1" s="199" t="s">
        <v>372</v>
      </c>
      <c r="P1" s="326" t="s">
        <v>373</v>
      </c>
      <c r="Q1" s="199" t="s">
        <v>374</v>
      </c>
      <c r="R1" s="199" t="s">
        <v>375</v>
      </c>
      <c r="S1" t="s">
        <v>103</v>
      </c>
    </row>
    <row r="2" spans="1:19" x14ac:dyDescent="0.3">
      <c r="A2" s="326">
        <v>3111302</v>
      </c>
      <c r="B2" s="153" t="s">
        <v>7</v>
      </c>
      <c r="C2" s="326">
        <v>0</v>
      </c>
      <c r="D2" s="326">
        <v>10</v>
      </c>
      <c r="E2" s="326">
        <v>0</v>
      </c>
      <c r="F2" s="326">
        <v>0</v>
      </c>
      <c r="G2" s="326">
        <v>10</v>
      </c>
      <c r="H2" s="326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26">
        <v>0</v>
      </c>
      <c r="O2" s="326">
        <v>0</v>
      </c>
      <c r="P2" s="326">
        <v>0</v>
      </c>
      <c r="Q2" s="326">
        <v>0</v>
      </c>
      <c r="R2" s="326">
        <v>0</v>
      </c>
      <c r="S2" s="326">
        <v>2</v>
      </c>
    </row>
    <row r="3" spans="1:19" x14ac:dyDescent="0.3">
      <c r="A3" s="326">
        <v>3111327</v>
      </c>
      <c r="B3" s="153" t="s">
        <v>8</v>
      </c>
      <c r="C3" s="326">
        <v>0</v>
      </c>
      <c r="D3" s="326">
        <v>140</v>
      </c>
      <c r="E3" s="326">
        <v>0</v>
      </c>
      <c r="F3" s="326">
        <v>0</v>
      </c>
      <c r="G3" s="326">
        <v>140</v>
      </c>
      <c r="H3" s="326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26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</row>
    <row r="4" spans="1:19" x14ac:dyDescent="0.3">
      <c r="A4" s="326">
        <v>3111338</v>
      </c>
      <c r="B4" s="153" t="s">
        <v>9</v>
      </c>
      <c r="C4" s="326">
        <v>0</v>
      </c>
      <c r="D4" s="326">
        <v>100</v>
      </c>
      <c r="E4" s="326">
        <v>0</v>
      </c>
      <c r="F4" s="326">
        <v>0</v>
      </c>
      <c r="G4" s="326">
        <v>100</v>
      </c>
      <c r="H4" s="326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26">
        <v>0</v>
      </c>
      <c r="O4" s="326">
        <v>20</v>
      </c>
      <c r="P4" s="326">
        <v>0</v>
      </c>
      <c r="Q4" s="326">
        <v>0</v>
      </c>
      <c r="R4" s="326">
        <v>20</v>
      </c>
      <c r="S4" s="326">
        <v>4</v>
      </c>
    </row>
    <row r="5" spans="1:19" x14ac:dyDescent="0.3">
      <c r="A5" s="326">
        <v>3241101</v>
      </c>
      <c r="B5" s="153" t="s">
        <v>10</v>
      </c>
      <c r="C5" s="326">
        <v>0</v>
      </c>
      <c r="D5" s="326">
        <v>245</v>
      </c>
      <c r="E5" s="326">
        <v>0</v>
      </c>
      <c r="F5" s="326">
        <v>0</v>
      </c>
      <c r="G5" s="326">
        <v>245</v>
      </c>
      <c r="H5" s="326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26">
        <v>0</v>
      </c>
      <c r="O5" s="326">
        <v>0</v>
      </c>
      <c r="P5" s="326">
        <v>0</v>
      </c>
      <c r="Q5" s="326">
        <v>0</v>
      </c>
      <c r="R5" s="326">
        <v>0</v>
      </c>
      <c r="S5" s="326">
        <v>5</v>
      </c>
    </row>
    <row r="6" spans="1:19" x14ac:dyDescent="0.3">
      <c r="A6" s="326">
        <v>3211129</v>
      </c>
      <c r="B6" s="153" t="s">
        <v>11</v>
      </c>
      <c r="C6" s="326">
        <v>0</v>
      </c>
      <c r="D6" s="326">
        <v>2596.27</v>
      </c>
      <c r="E6" s="326">
        <v>0</v>
      </c>
      <c r="F6" s="326">
        <v>0</v>
      </c>
      <c r="G6" s="326">
        <v>2596.27</v>
      </c>
      <c r="H6" s="326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26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</row>
    <row r="7" spans="1:19" ht="30" customHeight="1" x14ac:dyDescent="0.3">
      <c r="A7" s="326">
        <v>3821103</v>
      </c>
      <c r="B7" s="153" t="s">
        <v>12</v>
      </c>
      <c r="C7" s="326">
        <v>0</v>
      </c>
      <c r="D7" s="326">
        <v>25</v>
      </c>
      <c r="E7" s="326">
        <v>0</v>
      </c>
      <c r="F7" s="326">
        <v>0</v>
      </c>
      <c r="G7" s="326">
        <v>25</v>
      </c>
      <c r="H7" s="326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26">
        <v>0</v>
      </c>
      <c r="O7" s="326">
        <v>-20</v>
      </c>
      <c r="P7" s="326">
        <v>0</v>
      </c>
      <c r="Q7" s="326">
        <v>0</v>
      </c>
      <c r="R7" s="326">
        <v>-20</v>
      </c>
      <c r="S7" s="326">
        <v>7</v>
      </c>
    </row>
    <row r="8" spans="1:19" x14ac:dyDescent="0.3">
      <c r="A8" s="326">
        <v>3211119</v>
      </c>
      <c r="B8" s="153" t="s">
        <v>13</v>
      </c>
      <c r="C8" s="326">
        <v>0</v>
      </c>
      <c r="D8" s="326">
        <v>25</v>
      </c>
      <c r="E8" s="326">
        <v>0</v>
      </c>
      <c r="F8" s="326">
        <v>0</v>
      </c>
      <c r="G8" s="326">
        <v>25</v>
      </c>
      <c r="H8" s="326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26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</row>
    <row r="9" spans="1:19" x14ac:dyDescent="0.3">
      <c r="A9" s="326">
        <v>3211120</v>
      </c>
      <c r="B9" s="153" t="s">
        <v>14</v>
      </c>
      <c r="C9" s="326">
        <v>0</v>
      </c>
      <c r="D9" s="326">
        <v>25</v>
      </c>
      <c r="E9" s="326">
        <v>0</v>
      </c>
      <c r="F9" s="326">
        <v>0</v>
      </c>
      <c r="G9" s="326">
        <v>25</v>
      </c>
      <c r="H9" s="326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26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</row>
    <row r="10" spans="1:19" x14ac:dyDescent="0.3">
      <c r="A10" s="326">
        <v>3211117</v>
      </c>
      <c r="B10" s="153" t="s">
        <v>15</v>
      </c>
      <c r="C10" s="326">
        <v>0</v>
      </c>
      <c r="D10" s="326">
        <v>15</v>
      </c>
      <c r="E10" s="326">
        <v>0</v>
      </c>
      <c r="F10" s="326">
        <v>0</v>
      </c>
      <c r="G10" s="326">
        <v>15</v>
      </c>
      <c r="H10" s="326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26">
        <v>0</v>
      </c>
      <c r="O10" s="326">
        <v>5</v>
      </c>
      <c r="P10" s="326">
        <v>0</v>
      </c>
      <c r="Q10" s="326">
        <v>0</v>
      </c>
      <c r="R10" s="326">
        <v>5</v>
      </c>
      <c r="S10" s="326">
        <v>10</v>
      </c>
    </row>
    <row r="11" spans="1:19" x14ac:dyDescent="0.3">
      <c r="A11" s="326">
        <v>3221104</v>
      </c>
      <c r="B11" s="153" t="s">
        <v>16</v>
      </c>
      <c r="C11" s="326">
        <v>0</v>
      </c>
      <c r="D11" s="326">
        <v>10</v>
      </c>
      <c r="E11" s="326">
        <v>0</v>
      </c>
      <c r="F11" s="326">
        <v>0</v>
      </c>
      <c r="G11" s="326">
        <v>10</v>
      </c>
      <c r="H11" s="326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26">
        <v>0</v>
      </c>
      <c r="O11" s="326">
        <v>-5</v>
      </c>
      <c r="P11" s="326">
        <v>0</v>
      </c>
      <c r="Q11" s="326">
        <v>0</v>
      </c>
      <c r="R11" s="326">
        <v>-5</v>
      </c>
      <c r="S11" s="326">
        <v>11</v>
      </c>
    </row>
    <row r="12" spans="1:19" x14ac:dyDescent="0.3">
      <c r="A12" s="326">
        <v>3211115</v>
      </c>
      <c r="B12" s="153" t="s">
        <v>17</v>
      </c>
      <c r="C12" s="326">
        <v>0</v>
      </c>
      <c r="D12" s="326">
        <v>15</v>
      </c>
      <c r="E12" s="326">
        <v>0</v>
      </c>
      <c r="F12" s="326">
        <v>0</v>
      </c>
      <c r="G12" s="326">
        <v>15</v>
      </c>
      <c r="H12" s="326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26">
        <v>0</v>
      </c>
      <c r="O12" s="326">
        <v>5</v>
      </c>
      <c r="P12" s="326">
        <v>0</v>
      </c>
      <c r="Q12" s="326">
        <v>0</v>
      </c>
      <c r="R12" s="326">
        <v>5</v>
      </c>
      <c r="S12" s="326">
        <v>12</v>
      </c>
    </row>
    <row r="13" spans="1:19" x14ac:dyDescent="0.3">
      <c r="A13" s="326">
        <v>3211113</v>
      </c>
      <c r="B13" s="153" t="s">
        <v>18</v>
      </c>
      <c r="C13" s="326">
        <v>0</v>
      </c>
      <c r="D13" s="326">
        <v>200</v>
      </c>
      <c r="E13" s="326">
        <v>0</v>
      </c>
      <c r="F13" s="326">
        <v>0</v>
      </c>
      <c r="G13" s="326">
        <v>200</v>
      </c>
      <c r="H13" s="326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26">
        <v>0</v>
      </c>
      <c r="O13" s="326">
        <v>-100</v>
      </c>
      <c r="P13" s="326">
        <v>0</v>
      </c>
      <c r="Q13" s="326">
        <v>0</v>
      </c>
      <c r="R13" s="326">
        <v>-100</v>
      </c>
      <c r="S13" s="326">
        <v>13</v>
      </c>
    </row>
    <row r="14" spans="1:19" x14ac:dyDescent="0.3">
      <c r="A14" s="326">
        <v>3243102</v>
      </c>
      <c r="B14" s="153" t="s">
        <v>19</v>
      </c>
      <c r="C14" s="326">
        <v>0</v>
      </c>
      <c r="D14" s="326">
        <v>150</v>
      </c>
      <c r="E14" s="326">
        <v>0</v>
      </c>
      <c r="F14" s="326">
        <v>0</v>
      </c>
      <c r="G14" s="326">
        <v>150</v>
      </c>
      <c r="H14" s="326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26">
        <v>0</v>
      </c>
      <c r="O14" s="326">
        <v>50</v>
      </c>
      <c r="P14" s="326">
        <v>0</v>
      </c>
      <c r="Q14" s="326">
        <v>0</v>
      </c>
      <c r="R14" s="326">
        <v>50</v>
      </c>
      <c r="S14" s="326">
        <v>14</v>
      </c>
    </row>
    <row r="15" spans="1:19" x14ac:dyDescent="0.3">
      <c r="A15" s="326">
        <v>3243101</v>
      </c>
      <c r="B15" s="153" t="s">
        <v>20</v>
      </c>
      <c r="C15" s="326">
        <v>0</v>
      </c>
      <c r="D15" s="326">
        <v>3</v>
      </c>
      <c r="E15" s="326">
        <v>0</v>
      </c>
      <c r="F15" s="326">
        <v>0</v>
      </c>
      <c r="G15" s="326">
        <v>3</v>
      </c>
      <c r="H15" s="326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26">
        <v>0</v>
      </c>
      <c r="O15" s="326">
        <v>0</v>
      </c>
      <c r="P15" s="326">
        <v>0</v>
      </c>
      <c r="Q15" s="326">
        <v>0</v>
      </c>
      <c r="R15" s="326">
        <v>0</v>
      </c>
      <c r="S15" s="326">
        <v>15</v>
      </c>
    </row>
    <row r="16" spans="1:19" x14ac:dyDescent="0.3">
      <c r="A16" s="326">
        <v>3221108</v>
      </c>
      <c r="B16" s="153" t="s">
        <v>21</v>
      </c>
      <c r="C16" s="326">
        <v>0</v>
      </c>
      <c r="D16" s="326">
        <v>35</v>
      </c>
      <c r="E16" s="326">
        <v>0</v>
      </c>
      <c r="F16" s="326">
        <v>0</v>
      </c>
      <c r="G16" s="326">
        <v>35</v>
      </c>
      <c r="H16" s="326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26">
        <v>0</v>
      </c>
      <c r="O16" s="326">
        <v>15</v>
      </c>
      <c r="P16" s="326">
        <v>0</v>
      </c>
      <c r="Q16" s="326">
        <v>0</v>
      </c>
      <c r="R16" s="326">
        <v>15</v>
      </c>
      <c r="S16" s="326">
        <v>16</v>
      </c>
    </row>
    <row r="17" spans="1:19" x14ac:dyDescent="0.3">
      <c r="A17" s="326">
        <v>3255102</v>
      </c>
      <c r="B17" s="153" t="s">
        <v>22</v>
      </c>
      <c r="C17" s="326">
        <v>0</v>
      </c>
      <c r="D17" s="326">
        <v>150</v>
      </c>
      <c r="E17" s="326">
        <v>0</v>
      </c>
      <c r="F17" s="326">
        <v>0</v>
      </c>
      <c r="G17" s="326">
        <v>150</v>
      </c>
      <c r="H17" s="326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26">
        <v>0</v>
      </c>
      <c r="O17" s="326">
        <v>-30</v>
      </c>
      <c r="P17" s="326">
        <v>0</v>
      </c>
      <c r="Q17" s="326">
        <v>0</v>
      </c>
      <c r="R17" s="326">
        <v>-30</v>
      </c>
      <c r="S17" s="326">
        <v>17</v>
      </c>
    </row>
    <row r="18" spans="1:19" x14ac:dyDescent="0.3">
      <c r="A18" s="326">
        <v>3255104</v>
      </c>
      <c r="B18" s="153" t="s">
        <v>23</v>
      </c>
      <c r="C18" s="326">
        <v>0</v>
      </c>
      <c r="D18" s="326">
        <v>2</v>
      </c>
      <c r="E18" s="326">
        <v>0</v>
      </c>
      <c r="F18" s="326">
        <v>0</v>
      </c>
      <c r="G18" s="326">
        <v>2</v>
      </c>
      <c r="H18" s="326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26">
        <v>0</v>
      </c>
      <c r="O18" s="326">
        <v>0</v>
      </c>
      <c r="P18" s="326">
        <v>0</v>
      </c>
      <c r="Q18" s="326">
        <v>0</v>
      </c>
      <c r="R18" s="326">
        <v>0</v>
      </c>
      <c r="S18" s="326">
        <v>18</v>
      </c>
    </row>
    <row r="19" spans="1:19" x14ac:dyDescent="0.3">
      <c r="A19" s="326">
        <v>3211127</v>
      </c>
      <c r="B19" s="153" t="s">
        <v>24</v>
      </c>
      <c r="C19" s="326">
        <v>0</v>
      </c>
      <c r="D19" s="326">
        <v>0</v>
      </c>
      <c r="E19" s="326">
        <v>238.54</v>
      </c>
      <c r="F19" s="326">
        <v>0</v>
      </c>
      <c r="G19" s="326">
        <v>238.54</v>
      </c>
      <c r="H19" s="326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26">
        <v>0</v>
      </c>
      <c r="O19" s="326">
        <v>238.54</v>
      </c>
      <c r="P19" s="326">
        <v>-238.54</v>
      </c>
      <c r="Q19" s="326">
        <v>0</v>
      </c>
      <c r="R19" s="326">
        <v>0</v>
      </c>
      <c r="S19" s="326">
        <v>19</v>
      </c>
    </row>
    <row r="20" spans="1:19" x14ac:dyDescent="0.3">
      <c r="A20" s="326">
        <v>3231201</v>
      </c>
      <c r="B20" s="153" t="s">
        <v>25</v>
      </c>
      <c r="C20" s="326">
        <v>0</v>
      </c>
      <c r="D20" s="326">
        <v>47.81</v>
      </c>
      <c r="E20" s="326">
        <v>350.6</v>
      </c>
      <c r="F20" s="326">
        <v>0</v>
      </c>
      <c r="G20" s="326">
        <v>398.41</v>
      </c>
      <c r="H20" s="326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26">
        <v>0</v>
      </c>
      <c r="O20" s="326">
        <v>16.579999999999998</v>
      </c>
      <c r="P20" s="326">
        <v>121.59</v>
      </c>
      <c r="Q20" s="326">
        <v>0</v>
      </c>
      <c r="R20" s="326">
        <v>138.16999999999999</v>
      </c>
      <c r="S20" s="326">
        <v>20</v>
      </c>
    </row>
    <row r="21" spans="1:19" ht="30" customHeight="1" x14ac:dyDescent="0.3">
      <c r="A21" s="326">
        <v>3231201</v>
      </c>
      <c r="B21" s="153" t="s">
        <v>26</v>
      </c>
      <c r="C21" s="326">
        <v>0</v>
      </c>
      <c r="D21" s="326">
        <v>304</v>
      </c>
      <c r="E21" s="326">
        <v>2229.34</v>
      </c>
      <c r="F21" s="326">
        <v>0</v>
      </c>
      <c r="G21" s="326">
        <v>2533.34</v>
      </c>
      <c r="H21" s="326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26">
        <v>0</v>
      </c>
      <c r="O21" s="326">
        <v>71.069999999999993</v>
      </c>
      <c r="P21" s="326">
        <v>535.38999999999987</v>
      </c>
      <c r="Q21" s="326">
        <v>0</v>
      </c>
      <c r="R21" s="326">
        <v>606.45999999999981</v>
      </c>
      <c r="S21" s="326">
        <v>21</v>
      </c>
    </row>
    <row r="22" spans="1:19" ht="45" customHeight="1" x14ac:dyDescent="0.3">
      <c r="A22" s="326">
        <v>3231201</v>
      </c>
      <c r="B22" s="153" t="s">
        <v>27</v>
      </c>
      <c r="C22" s="326">
        <v>0</v>
      </c>
      <c r="D22" s="326">
        <v>158.6</v>
      </c>
      <c r="E22" s="326">
        <v>1163.08</v>
      </c>
      <c r="F22" s="326">
        <v>0</v>
      </c>
      <c r="G22" s="326">
        <v>1321.68</v>
      </c>
      <c r="H22" s="326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26">
        <v>0</v>
      </c>
      <c r="O22" s="326">
        <v>0</v>
      </c>
      <c r="P22" s="326">
        <v>0</v>
      </c>
      <c r="Q22" s="326">
        <v>0</v>
      </c>
      <c r="R22" s="326">
        <v>0</v>
      </c>
      <c r="S22" s="326">
        <v>22</v>
      </c>
    </row>
    <row r="23" spans="1:19" ht="45" customHeight="1" x14ac:dyDescent="0.3">
      <c r="A23" s="326">
        <v>3231201</v>
      </c>
      <c r="B23" s="153" t="s">
        <v>28</v>
      </c>
      <c r="C23" s="326">
        <v>0</v>
      </c>
      <c r="D23" s="326">
        <v>15</v>
      </c>
      <c r="E23" s="326">
        <v>0</v>
      </c>
      <c r="F23" s="326">
        <v>0</v>
      </c>
      <c r="G23" s="326">
        <v>15</v>
      </c>
      <c r="H23" s="326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26">
        <v>0</v>
      </c>
      <c r="O23" s="326">
        <v>7</v>
      </c>
      <c r="P23" s="326">
        <v>0</v>
      </c>
      <c r="Q23" s="326">
        <v>0</v>
      </c>
      <c r="R23" s="326">
        <v>7</v>
      </c>
      <c r="S23" s="326">
        <v>23</v>
      </c>
    </row>
    <row r="24" spans="1:19" x14ac:dyDescent="0.3">
      <c r="A24" s="326">
        <v>3211109</v>
      </c>
      <c r="B24" s="153" t="s">
        <v>29</v>
      </c>
      <c r="C24" s="326">
        <v>0</v>
      </c>
      <c r="D24" s="326">
        <v>25</v>
      </c>
      <c r="E24" s="326">
        <v>0</v>
      </c>
      <c r="F24" s="326">
        <v>0</v>
      </c>
      <c r="G24" s="326">
        <v>25</v>
      </c>
      <c r="H24" s="326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26">
        <v>0</v>
      </c>
      <c r="O24" s="326">
        <v>-10</v>
      </c>
      <c r="P24" s="326">
        <v>0</v>
      </c>
      <c r="Q24" s="326">
        <v>0</v>
      </c>
      <c r="R24" s="326">
        <v>-10</v>
      </c>
      <c r="S24" s="326">
        <v>24</v>
      </c>
    </row>
    <row r="25" spans="1:19" x14ac:dyDescent="0.3">
      <c r="A25" s="326">
        <v>3256103</v>
      </c>
      <c r="B25" s="153" t="s">
        <v>30</v>
      </c>
      <c r="C25" s="326" t="s">
        <v>85</v>
      </c>
      <c r="D25" s="326">
        <v>0</v>
      </c>
      <c r="E25" s="326">
        <v>0</v>
      </c>
      <c r="F25" s="326">
        <v>7901.4</v>
      </c>
      <c r="G25" s="326">
        <v>7901.4</v>
      </c>
      <c r="H25" s="326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26">
        <v>0</v>
      </c>
      <c r="O25" s="326">
        <v>0</v>
      </c>
      <c r="P25" s="326">
        <v>0</v>
      </c>
      <c r="Q25" s="326">
        <v>0</v>
      </c>
      <c r="R25" s="326">
        <v>0</v>
      </c>
      <c r="S25" s="326">
        <v>25</v>
      </c>
    </row>
    <row r="26" spans="1:19" x14ac:dyDescent="0.3">
      <c r="A26" s="326">
        <v>3257101</v>
      </c>
      <c r="B26" s="153" t="s">
        <v>31</v>
      </c>
      <c r="C26" s="326">
        <v>0</v>
      </c>
      <c r="D26" s="326">
        <v>25</v>
      </c>
      <c r="E26" s="326">
        <v>0</v>
      </c>
      <c r="F26" s="326">
        <v>0</v>
      </c>
      <c r="G26" s="326">
        <v>25</v>
      </c>
      <c r="H26" s="326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26">
        <v>0</v>
      </c>
      <c r="O26" s="326">
        <v>5</v>
      </c>
      <c r="P26" s="326">
        <v>0</v>
      </c>
      <c r="Q26" s="326">
        <v>0</v>
      </c>
      <c r="R26" s="326">
        <v>5</v>
      </c>
      <c r="S26" s="326">
        <v>26</v>
      </c>
    </row>
    <row r="27" spans="1:19" x14ac:dyDescent="0.3">
      <c r="A27" s="326">
        <v>3111332</v>
      </c>
      <c r="B27" s="153" t="s">
        <v>32</v>
      </c>
      <c r="C27" s="326">
        <v>0</v>
      </c>
      <c r="D27" s="326">
        <v>10</v>
      </c>
      <c r="E27" s="326">
        <v>0</v>
      </c>
      <c r="F27" s="326">
        <v>0</v>
      </c>
      <c r="G27" s="326">
        <v>10</v>
      </c>
      <c r="H27" s="326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26">
        <v>0</v>
      </c>
      <c r="O27" s="326">
        <v>0</v>
      </c>
      <c r="P27" s="326">
        <v>0</v>
      </c>
      <c r="Q27" s="326">
        <v>0</v>
      </c>
      <c r="R27" s="326">
        <v>0</v>
      </c>
      <c r="S27" s="326">
        <v>27</v>
      </c>
    </row>
    <row r="28" spans="1:19" x14ac:dyDescent="0.3">
      <c r="A28" s="326">
        <v>3111332</v>
      </c>
      <c r="B28" s="153" t="s">
        <v>33</v>
      </c>
      <c r="C28" s="326">
        <v>0</v>
      </c>
      <c r="D28" s="326">
        <v>10</v>
      </c>
      <c r="E28" s="326">
        <v>0</v>
      </c>
      <c r="F28" s="326">
        <v>0</v>
      </c>
      <c r="G28" s="326">
        <v>10</v>
      </c>
      <c r="H28" s="326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26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</row>
    <row r="29" spans="1:19" x14ac:dyDescent="0.3">
      <c r="A29" s="326">
        <v>3111332</v>
      </c>
      <c r="B29" s="153" t="s">
        <v>34</v>
      </c>
      <c r="C29" s="326">
        <v>0</v>
      </c>
      <c r="D29" s="326">
        <v>162</v>
      </c>
      <c r="E29" s="326">
        <v>0</v>
      </c>
      <c r="F29" s="326">
        <v>0</v>
      </c>
      <c r="G29" s="326">
        <v>162</v>
      </c>
      <c r="H29" s="326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26">
        <v>0</v>
      </c>
      <c r="O29" s="326">
        <v>38</v>
      </c>
      <c r="P29" s="326">
        <v>0</v>
      </c>
      <c r="Q29" s="326">
        <v>0</v>
      </c>
      <c r="R29" s="326">
        <v>38</v>
      </c>
      <c r="S29" s="326">
        <v>29</v>
      </c>
    </row>
    <row r="30" spans="1:19" x14ac:dyDescent="0.3">
      <c r="A30" s="326">
        <v>3257104</v>
      </c>
      <c r="B30" s="153" t="s">
        <v>35</v>
      </c>
      <c r="C30" s="326">
        <v>0</v>
      </c>
      <c r="D30" s="326">
        <v>50</v>
      </c>
      <c r="E30" s="326">
        <v>0</v>
      </c>
      <c r="F30" s="326">
        <v>0</v>
      </c>
      <c r="G30" s="326">
        <v>50</v>
      </c>
      <c r="H30" s="326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26">
        <v>0</v>
      </c>
      <c r="O30" s="326">
        <v>10</v>
      </c>
      <c r="P30" s="326">
        <v>0</v>
      </c>
      <c r="Q30" s="326">
        <v>0</v>
      </c>
      <c r="R30" s="326">
        <v>10</v>
      </c>
      <c r="S30" s="326">
        <v>30</v>
      </c>
    </row>
    <row r="31" spans="1:19" x14ac:dyDescent="0.3">
      <c r="A31" s="326">
        <v>3255101</v>
      </c>
      <c r="B31" s="153" t="s">
        <v>36</v>
      </c>
      <c r="C31" s="326">
        <v>0</v>
      </c>
      <c r="D31" s="326">
        <v>1700</v>
      </c>
      <c r="E31" s="326">
        <v>0</v>
      </c>
      <c r="F31" s="326">
        <v>0</v>
      </c>
      <c r="G31" s="326">
        <v>1700</v>
      </c>
      <c r="H31" s="326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26">
        <v>0</v>
      </c>
      <c r="O31" s="326">
        <v>100</v>
      </c>
      <c r="P31" s="326">
        <v>0</v>
      </c>
      <c r="Q31" s="326">
        <v>0</v>
      </c>
      <c r="R31" s="326">
        <v>100</v>
      </c>
      <c r="S31" s="326">
        <v>31</v>
      </c>
    </row>
    <row r="32" spans="1:19" x14ac:dyDescent="0.3">
      <c r="A32" s="326">
        <v>3256101</v>
      </c>
      <c r="B32" s="153" t="s">
        <v>37</v>
      </c>
      <c r="C32" s="326">
        <v>0</v>
      </c>
      <c r="D32" s="326">
        <v>100</v>
      </c>
      <c r="E32" s="326">
        <v>0</v>
      </c>
      <c r="F32" s="326">
        <v>0</v>
      </c>
      <c r="G32" s="326">
        <v>100</v>
      </c>
      <c r="H32" s="326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26">
        <v>0</v>
      </c>
      <c r="O32" s="326">
        <v>25</v>
      </c>
      <c r="P32" s="326">
        <v>0</v>
      </c>
      <c r="Q32" s="326">
        <v>0</v>
      </c>
      <c r="R32" s="326">
        <v>25</v>
      </c>
      <c r="S32" s="326">
        <v>32</v>
      </c>
    </row>
    <row r="33" spans="1:19" x14ac:dyDescent="0.3">
      <c r="A33" s="326">
        <v>3258101</v>
      </c>
      <c r="B33" s="153" t="s">
        <v>38</v>
      </c>
      <c r="C33" s="326">
        <v>0</v>
      </c>
      <c r="D33" s="326">
        <v>15</v>
      </c>
      <c r="E33" s="326">
        <v>0</v>
      </c>
      <c r="F33" s="326">
        <v>0</v>
      </c>
      <c r="G33" s="326">
        <v>15</v>
      </c>
      <c r="H33" s="326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26">
        <v>0</v>
      </c>
      <c r="O33" s="326">
        <v>-5</v>
      </c>
      <c r="P33" s="326">
        <v>0</v>
      </c>
      <c r="Q33" s="326">
        <v>0</v>
      </c>
      <c r="R33" s="326">
        <v>-5</v>
      </c>
      <c r="S33" s="326">
        <v>33</v>
      </c>
    </row>
    <row r="34" spans="1:19" x14ac:dyDescent="0.3">
      <c r="A34" s="326">
        <v>3258102</v>
      </c>
      <c r="B34" s="153" t="s">
        <v>39</v>
      </c>
      <c r="C34" s="326">
        <v>0</v>
      </c>
      <c r="D34" s="326">
        <v>25</v>
      </c>
      <c r="E34" s="326">
        <v>0</v>
      </c>
      <c r="F34" s="326">
        <v>0</v>
      </c>
      <c r="G34" s="326">
        <v>25</v>
      </c>
      <c r="H34" s="326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26">
        <v>0</v>
      </c>
      <c r="O34" s="326">
        <v>-10</v>
      </c>
      <c r="P34" s="326">
        <v>0</v>
      </c>
      <c r="Q34" s="326">
        <v>0</v>
      </c>
      <c r="R34" s="326">
        <v>-10</v>
      </c>
      <c r="S34" s="326">
        <v>34</v>
      </c>
    </row>
    <row r="35" spans="1:19" x14ac:dyDescent="0.3">
      <c r="A35" s="326">
        <v>3258103</v>
      </c>
      <c r="B35" s="153" t="s">
        <v>40</v>
      </c>
      <c r="C35" s="326">
        <v>0</v>
      </c>
      <c r="D35" s="326">
        <v>25</v>
      </c>
      <c r="E35" s="326">
        <v>0</v>
      </c>
      <c r="F35" s="326">
        <v>0</v>
      </c>
      <c r="G35" s="326">
        <v>25</v>
      </c>
      <c r="H35" s="326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26">
        <v>0</v>
      </c>
      <c r="O35" s="326">
        <v>-15</v>
      </c>
      <c r="P35" s="326">
        <v>0</v>
      </c>
      <c r="Q35" s="326">
        <v>0</v>
      </c>
      <c r="R35" s="326">
        <v>-15</v>
      </c>
      <c r="S35" s="326">
        <v>35</v>
      </c>
    </row>
    <row r="36" spans="1:19" x14ac:dyDescent="0.3">
      <c r="A36" s="326">
        <v>3258105</v>
      </c>
      <c r="B36" s="153" t="s">
        <v>41</v>
      </c>
      <c r="C36" s="326">
        <v>0</v>
      </c>
      <c r="D36" s="326">
        <v>20</v>
      </c>
      <c r="E36" s="326">
        <v>0</v>
      </c>
      <c r="F36" s="326">
        <v>0</v>
      </c>
      <c r="G36" s="326">
        <v>20</v>
      </c>
      <c r="H36" s="326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26">
        <v>0</v>
      </c>
      <c r="O36" s="326">
        <v>5</v>
      </c>
      <c r="P36" s="326">
        <v>0</v>
      </c>
      <c r="Q36" s="326">
        <v>0</v>
      </c>
      <c r="R36" s="326">
        <v>5</v>
      </c>
      <c r="S36" s="326">
        <v>36</v>
      </c>
    </row>
    <row r="37" spans="1:19" x14ac:dyDescent="0.3">
      <c r="A37" s="326">
        <v>3258107</v>
      </c>
      <c r="B37" s="153" t="s">
        <v>42</v>
      </c>
      <c r="C37" s="326">
        <v>0</v>
      </c>
      <c r="D37" s="326">
        <v>20</v>
      </c>
      <c r="E37" s="326">
        <v>0</v>
      </c>
      <c r="F37" s="326">
        <v>0</v>
      </c>
      <c r="G37" s="326">
        <v>20</v>
      </c>
      <c r="H37" s="326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26">
        <v>0</v>
      </c>
      <c r="O37" s="326">
        <v>20</v>
      </c>
      <c r="P37" s="326">
        <v>0</v>
      </c>
      <c r="Q37" s="326">
        <v>0</v>
      </c>
      <c r="R37" s="326">
        <v>20</v>
      </c>
      <c r="S37" s="326">
        <v>37</v>
      </c>
    </row>
    <row r="38" spans="1:19" x14ac:dyDescent="0.3">
      <c r="A38" s="326">
        <v>3258106</v>
      </c>
      <c r="B38" s="153" t="s">
        <v>43</v>
      </c>
      <c r="C38" s="326">
        <v>0</v>
      </c>
      <c r="D38" s="326">
        <v>25</v>
      </c>
      <c r="E38" s="326">
        <v>0</v>
      </c>
      <c r="F38" s="326">
        <v>0</v>
      </c>
      <c r="G38" s="326">
        <v>25</v>
      </c>
      <c r="H38" s="326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26">
        <v>0</v>
      </c>
      <c r="O38" s="326">
        <v>-5</v>
      </c>
      <c r="P38" s="326">
        <v>0</v>
      </c>
      <c r="Q38" s="326">
        <v>0</v>
      </c>
      <c r="R38" s="326">
        <v>-5</v>
      </c>
      <c r="S38" s="326">
        <v>38</v>
      </c>
    </row>
    <row r="39" spans="1:19" x14ac:dyDescent="0.3">
      <c r="A39" s="326">
        <v>3258105</v>
      </c>
      <c r="B39" s="153" t="s">
        <v>44</v>
      </c>
      <c r="C39" s="326">
        <v>0</v>
      </c>
      <c r="D39" s="326">
        <v>43.5</v>
      </c>
      <c r="E39" s="326">
        <v>319</v>
      </c>
      <c r="F39" s="326">
        <v>0</v>
      </c>
      <c r="G39" s="326">
        <v>362.5</v>
      </c>
      <c r="H39" s="326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26">
        <v>0</v>
      </c>
      <c r="O39" s="326">
        <v>0</v>
      </c>
      <c r="P39" s="326">
        <v>0</v>
      </c>
      <c r="Q39" s="326">
        <v>0</v>
      </c>
      <c r="R39" s="326">
        <v>0</v>
      </c>
      <c r="S39" s="326">
        <v>39</v>
      </c>
    </row>
    <row r="40" spans="1:19" x14ac:dyDescent="0.3">
      <c r="A40" s="326">
        <v>3258114</v>
      </c>
      <c r="B40" s="153" t="s">
        <v>45</v>
      </c>
      <c r="C40" s="326">
        <v>0</v>
      </c>
      <c r="D40" s="326">
        <v>10</v>
      </c>
      <c r="E40" s="326">
        <v>0</v>
      </c>
      <c r="F40" s="326">
        <v>0</v>
      </c>
      <c r="G40" s="326">
        <v>10</v>
      </c>
      <c r="H40" s="326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26">
        <v>0</v>
      </c>
      <c r="O40" s="326">
        <v>-5</v>
      </c>
      <c r="P40" s="326">
        <v>0</v>
      </c>
      <c r="Q40" s="326">
        <v>0</v>
      </c>
      <c r="R40" s="326">
        <v>-5</v>
      </c>
      <c r="S40" s="326">
        <v>40</v>
      </c>
    </row>
    <row r="41" spans="1:19" x14ac:dyDescent="0.3">
      <c r="A41" s="326">
        <v>3258128</v>
      </c>
      <c r="B41" s="153" t="s">
        <v>46</v>
      </c>
      <c r="C41" s="326">
        <v>0</v>
      </c>
      <c r="D41" s="326">
        <v>25</v>
      </c>
      <c r="E41" s="326">
        <v>0</v>
      </c>
      <c r="F41" s="326">
        <v>0</v>
      </c>
      <c r="G41" s="326">
        <v>25</v>
      </c>
      <c r="H41" s="326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26">
        <v>0</v>
      </c>
      <c r="O41" s="326">
        <v>15</v>
      </c>
      <c r="P41" s="326">
        <v>0</v>
      </c>
      <c r="Q41" s="326">
        <v>0</v>
      </c>
      <c r="R41" s="326">
        <v>15</v>
      </c>
      <c r="S41" s="326">
        <v>41</v>
      </c>
    </row>
    <row r="42" spans="1:19" x14ac:dyDescent="0.3">
      <c r="A42" s="326">
        <v>3258107</v>
      </c>
      <c r="B42" s="153" t="s">
        <v>47</v>
      </c>
      <c r="C42" s="326">
        <v>10</v>
      </c>
      <c r="D42" s="326">
        <v>702.5</v>
      </c>
      <c r="E42" s="326">
        <v>0</v>
      </c>
      <c r="F42" s="326">
        <v>0</v>
      </c>
      <c r="G42" s="326">
        <v>702.5</v>
      </c>
      <c r="H42" s="326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26">
        <v>0</v>
      </c>
      <c r="O42" s="326">
        <v>0</v>
      </c>
      <c r="P42" s="326">
        <v>0</v>
      </c>
      <c r="Q42" s="326">
        <v>0</v>
      </c>
      <c r="R42" s="326">
        <v>0</v>
      </c>
      <c r="S42" s="326">
        <v>42</v>
      </c>
    </row>
    <row r="43" spans="1:19" ht="75" customHeight="1" x14ac:dyDescent="0.3">
      <c r="A43" s="326">
        <v>4112101</v>
      </c>
      <c r="B43" s="153" t="s">
        <v>48</v>
      </c>
      <c r="C43" s="326">
        <v>35</v>
      </c>
      <c r="D43" s="326">
        <v>68.25</v>
      </c>
      <c r="E43" s="326">
        <v>0</v>
      </c>
      <c r="F43" s="326">
        <v>0</v>
      </c>
      <c r="G43" s="326">
        <v>68.25</v>
      </c>
      <c r="H43" s="326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26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</row>
    <row r="44" spans="1:19" ht="30" customHeight="1" x14ac:dyDescent="0.3">
      <c r="A44" s="326">
        <v>4112101</v>
      </c>
      <c r="B44" s="153" t="s">
        <v>98</v>
      </c>
      <c r="C44" s="326">
        <v>6</v>
      </c>
      <c r="D44" s="326">
        <v>100</v>
      </c>
      <c r="E44" s="326">
        <v>0</v>
      </c>
      <c r="F44" s="326">
        <v>0</v>
      </c>
      <c r="G44" s="326">
        <v>100</v>
      </c>
      <c r="H44" s="326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26">
        <v>0</v>
      </c>
      <c r="O44" s="326">
        <v>-38</v>
      </c>
      <c r="P44" s="326">
        <v>0</v>
      </c>
      <c r="Q44" s="326">
        <v>0</v>
      </c>
      <c r="R44" s="326">
        <v>-38</v>
      </c>
      <c r="S44" s="326">
        <v>44</v>
      </c>
    </row>
    <row r="45" spans="1:19" x14ac:dyDescent="0.3">
      <c r="A45" s="326">
        <v>4112102</v>
      </c>
      <c r="B45" s="153" t="s">
        <v>389</v>
      </c>
      <c r="C45" s="326">
        <v>7</v>
      </c>
      <c r="D45" s="326">
        <v>8.9700000000000006</v>
      </c>
      <c r="E45" s="326">
        <v>0</v>
      </c>
      <c r="F45" s="326">
        <v>0</v>
      </c>
      <c r="G45" s="326">
        <v>8.9700000000000006</v>
      </c>
      <c r="H45" s="326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26">
        <v>0</v>
      </c>
      <c r="O45" s="326">
        <v>0</v>
      </c>
      <c r="P45" s="326">
        <v>0</v>
      </c>
      <c r="Q45" s="326">
        <v>0</v>
      </c>
      <c r="R45" s="326">
        <v>0</v>
      </c>
      <c r="S45" s="326">
        <v>45</v>
      </c>
    </row>
    <row r="46" spans="1:19" ht="30" customHeight="1" x14ac:dyDescent="0.3">
      <c r="A46" s="326">
        <v>4112316</v>
      </c>
      <c r="B46" s="153" t="s">
        <v>51</v>
      </c>
      <c r="C46" s="326">
        <v>7</v>
      </c>
      <c r="D46" s="326">
        <v>5</v>
      </c>
      <c r="E46" s="326">
        <v>0</v>
      </c>
      <c r="F46" s="326">
        <v>0</v>
      </c>
      <c r="G46" s="326">
        <v>5</v>
      </c>
      <c r="H46" s="326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26">
        <v>0</v>
      </c>
      <c r="O46" s="326">
        <v>-4</v>
      </c>
      <c r="P46" s="326">
        <v>0</v>
      </c>
      <c r="Q46" s="326">
        <v>0</v>
      </c>
      <c r="R46" s="326">
        <v>-4</v>
      </c>
      <c r="S46" s="326">
        <v>46</v>
      </c>
    </row>
    <row r="47" spans="1:19" ht="30" customHeight="1" x14ac:dyDescent="0.3">
      <c r="A47" s="326">
        <v>4112316</v>
      </c>
      <c r="B47" s="153" t="s">
        <v>52</v>
      </c>
      <c r="C47" s="326">
        <v>17</v>
      </c>
      <c r="D47" s="326">
        <v>20.5</v>
      </c>
      <c r="E47" s="326">
        <v>0</v>
      </c>
      <c r="F47" s="326">
        <v>0</v>
      </c>
      <c r="G47" s="326">
        <v>20.5</v>
      </c>
      <c r="H47" s="326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26">
        <v>0</v>
      </c>
      <c r="O47" s="326">
        <v>40</v>
      </c>
      <c r="P47" s="326">
        <v>0</v>
      </c>
      <c r="Q47" s="326">
        <v>0</v>
      </c>
      <c r="R47" s="326">
        <v>40</v>
      </c>
      <c r="S47" s="326">
        <v>47</v>
      </c>
    </row>
    <row r="48" spans="1:19" ht="30" customHeight="1" x14ac:dyDescent="0.3">
      <c r="A48" s="326">
        <v>4112304</v>
      </c>
      <c r="B48" s="153" t="s">
        <v>99</v>
      </c>
      <c r="C48" s="326">
        <v>6</v>
      </c>
      <c r="D48" s="326">
        <v>6</v>
      </c>
      <c r="E48" s="326">
        <v>0</v>
      </c>
      <c r="F48" s="326">
        <v>0</v>
      </c>
      <c r="G48" s="326">
        <v>6</v>
      </c>
      <c r="H48" s="326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26">
        <v>0</v>
      </c>
      <c r="O48" s="326">
        <v>-3</v>
      </c>
      <c r="P48" s="326">
        <v>0</v>
      </c>
      <c r="Q48" s="326">
        <v>0</v>
      </c>
      <c r="R48" s="326">
        <v>-3</v>
      </c>
      <c r="S48" s="326">
        <v>48</v>
      </c>
    </row>
    <row r="49" spans="1:19" ht="30" customHeight="1" x14ac:dyDescent="0.3">
      <c r="A49" s="326">
        <v>4112304</v>
      </c>
      <c r="B49" s="153" t="s">
        <v>54</v>
      </c>
      <c r="C49" s="326" t="s">
        <v>89</v>
      </c>
      <c r="D49" s="326">
        <v>50</v>
      </c>
      <c r="E49" s="326">
        <v>0</v>
      </c>
      <c r="F49" s="326">
        <v>0</v>
      </c>
      <c r="G49" s="326">
        <v>50</v>
      </c>
      <c r="H49" s="326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26">
        <v>0</v>
      </c>
      <c r="O49" s="326">
        <v>0</v>
      </c>
      <c r="P49" s="326">
        <v>0</v>
      </c>
      <c r="Q49" s="326">
        <v>0</v>
      </c>
      <c r="R49" s="326">
        <v>0</v>
      </c>
      <c r="S49" s="326">
        <v>49</v>
      </c>
    </row>
    <row r="50" spans="1:19" x14ac:dyDescent="0.3">
      <c r="A50" s="326">
        <v>4112304</v>
      </c>
      <c r="B50" s="153" t="s">
        <v>55</v>
      </c>
      <c r="C50" s="326">
        <v>30</v>
      </c>
      <c r="D50" s="326">
        <v>19.5</v>
      </c>
      <c r="E50" s="326">
        <v>0</v>
      </c>
      <c r="F50" s="326">
        <v>0</v>
      </c>
      <c r="G50" s="326">
        <v>19.5</v>
      </c>
      <c r="H50" s="326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26">
        <v>0</v>
      </c>
      <c r="O50" s="326">
        <v>5</v>
      </c>
      <c r="P50" s="326">
        <v>0</v>
      </c>
      <c r="Q50" s="326">
        <v>0</v>
      </c>
      <c r="R50" s="326">
        <v>5</v>
      </c>
      <c r="S50" s="326">
        <v>50</v>
      </c>
    </row>
    <row r="51" spans="1:19" ht="60" customHeight="1" x14ac:dyDescent="0.3">
      <c r="A51" s="326">
        <v>4112202</v>
      </c>
      <c r="B51" s="153" t="s">
        <v>386</v>
      </c>
      <c r="C51" s="326">
        <v>11</v>
      </c>
      <c r="D51" s="326">
        <v>13.75</v>
      </c>
      <c r="E51" s="326">
        <v>0</v>
      </c>
      <c r="F51" s="326">
        <v>0</v>
      </c>
      <c r="G51" s="326">
        <v>13.75</v>
      </c>
      <c r="H51" s="326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26">
        <v>0</v>
      </c>
      <c r="O51" s="326">
        <v>0</v>
      </c>
      <c r="P51" s="326">
        <v>0</v>
      </c>
      <c r="Q51" s="326">
        <v>0</v>
      </c>
      <c r="R51" s="326">
        <v>0</v>
      </c>
      <c r="S51" s="326">
        <v>51</v>
      </c>
    </row>
    <row r="52" spans="1:19" ht="30" customHeight="1" x14ac:dyDescent="0.3">
      <c r="A52" s="326">
        <v>4112202</v>
      </c>
      <c r="B52" s="153" t="s">
        <v>390</v>
      </c>
      <c r="C52" s="326">
        <v>2</v>
      </c>
      <c r="D52" s="326">
        <v>1.5</v>
      </c>
      <c r="E52" s="326">
        <v>0</v>
      </c>
      <c r="F52" s="326">
        <v>0</v>
      </c>
      <c r="G52" s="326">
        <v>1.5</v>
      </c>
      <c r="H52" s="326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26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</row>
    <row r="53" spans="1:19" x14ac:dyDescent="0.3">
      <c r="A53" s="326">
        <v>4112202</v>
      </c>
      <c r="B53" s="153" t="s">
        <v>391</v>
      </c>
      <c r="C53" s="326">
        <v>11</v>
      </c>
      <c r="D53" s="326">
        <v>5.25</v>
      </c>
      <c r="E53" s="326">
        <v>0</v>
      </c>
      <c r="F53" s="326">
        <v>0</v>
      </c>
      <c r="G53" s="326">
        <v>5.25</v>
      </c>
      <c r="H53" s="326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26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</row>
    <row r="54" spans="1:19" ht="30" customHeight="1" x14ac:dyDescent="0.3">
      <c r="A54" s="326">
        <v>4112202</v>
      </c>
      <c r="B54" s="153" t="s">
        <v>392</v>
      </c>
      <c r="C54" s="326" t="s">
        <v>90</v>
      </c>
      <c r="D54" s="326">
        <v>50</v>
      </c>
      <c r="E54" s="326">
        <v>0</v>
      </c>
      <c r="F54" s="326">
        <v>0</v>
      </c>
      <c r="G54" s="326">
        <v>50</v>
      </c>
      <c r="H54" s="326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26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</row>
    <row r="55" spans="1:19" x14ac:dyDescent="0.3">
      <c r="A55" s="326">
        <v>4112314</v>
      </c>
      <c r="B55" s="153" t="s">
        <v>39</v>
      </c>
      <c r="C55" s="326">
        <v>15</v>
      </c>
      <c r="D55" s="326">
        <v>15</v>
      </c>
      <c r="E55" s="326">
        <v>0</v>
      </c>
      <c r="F55" s="326">
        <v>0</v>
      </c>
      <c r="G55" s="326">
        <v>15</v>
      </c>
      <c r="H55" s="326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26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</row>
    <row r="56" spans="1:19" x14ac:dyDescent="0.3">
      <c r="A56" s="326">
        <v>4112303</v>
      </c>
      <c r="B56" s="153" t="s">
        <v>60</v>
      </c>
      <c r="C56" s="326">
        <v>470</v>
      </c>
      <c r="D56" s="326">
        <v>24000</v>
      </c>
      <c r="E56" s="326">
        <v>0</v>
      </c>
      <c r="F56" s="326">
        <v>0</v>
      </c>
      <c r="G56" s="326">
        <v>24000</v>
      </c>
      <c r="H56" s="326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26">
        <v>0</v>
      </c>
      <c r="O56" s="326">
        <v>-2000</v>
      </c>
      <c r="P56" s="326">
        <v>0</v>
      </c>
      <c r="Q56" s="326">
        <v>0</v>
      </c>
      <c r="R56" s="326">
        <v>-2000</v>
      </c>
      <c r="S56" s="326">
        <v>56</v>
      </c>
    </row>
    <row r="57" spans="1:19" x14ac:dyDescent="0.3">
      <c r="A57" s="326">
        <v>4141101</v>
      </c>
      <c r="B57" s="153" t="s">
        <v>61</v>
      </c>
      <c r="C57" s="326">
        <v>131</v>
      </c>
      <c r="D57" s="326">
        <v>151.32</v>
      </c>
      <c r="E57" s="326">
        <v>1109.68</v>
      </c>
      <c r="F57" s="326">
        <v>0</v>
      </c>
      <c r="G57" s="326">
        <v>1261</v>
      </c>
      <c r="H57" s="326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26">
        <v>0</v>
      </c>
      <c r="O57" s="326">
        <v>22.777000000000019</v>
      </c>
      <c r="P57" s="326">
        <v>-40.227000000000089</v>
      </c>
      <c r="Q57" s="326">
        <v>0</v>
      </c>
      <c r="R57" s="326">
        <v>-17.45000000000007</v>
      </c>
      <c r="S57" s="326">
        <v>57</v>
      </c>
    </row>
    <row r="58" spans="1:19" ht="15.75" customHeight="1" x14ac:dyDescent="0.3">
      <c r="A58" s="326">
        <v>4111306</v>
      </c>
      <c r="B58" s="153" t="s">
        <v>62</v>
      </c>
      <c r="C58" s="326" t="s">
        <v>92</v>
      </c>
      <c r="D58" s="326">
        <v>181.8</v>
      </c>
      <c r="E58" s="326">
        <v>1333.2</v>
      </c>
      <c r="F58" s="326">
        <v>0</v>
      </c>
      <c r="G58" s="326">
        <v>1515</v>
      </c>
      <c r="H58" s="326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26">
        <v>0</v>
      </c>
      <c r="O58" s="326">
        <v>-117.17319999999999</v>
      </c>
      <c r="P58" s="326">
        <v>-936.20680000000004</v>
      </c>
      <c r="Q58" s="326">
        <v>0</v>
      </c>
      <c r="R58" s="326">
        <v>-1053.3800000000001</v>
      </c>
      <c r="S58" s="326">
        <v>58</v>
      </c>
    </row>
    <row r="59" spans="1:19" ht="15.75" customHeight="1" x14ac:dyDescent="0.3">
      <c r="A59" s="326">
        <v>4111307</v>
      </c>
      <c r="B59" s="153" t="s">
        <v>63</v>
      </c>
      <c r="C59" s="326" t="s">
        <v>93</v>
      </c>
      <c r="D59" s="326">
        <v>2437.3200000000002</v>
      </c>
      <c r="E59" s="326">
        <v>17873.68</v>
      </c>
      <c r="F59" s="326">
        <v>0</v>
      </c>
      <c r="G59" s="326">
        <v>20311</v>
      </c>
      <c r="H59" s="326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26">
        <v>0</v>
      </c>
      <c r="O59" s="326">
        <v>234.43299999999999</v>
      </c>
      <c r="P59" s="326">
        <v>-1461.4829999999999</v>
      </c>
      <c r="Q59" s="326">
        <v>0</v>
      </c>
      <c r="R59" s="326">
        <v>-1227.05</v>
      </c>
      <c r="S59" s="326">
        <v>59</v>
      </c>
    </row>
    <row r="60" spans="1:19" ht="30" customHeight="1" x14ac:dyDescent="0.3">
      <c r="A60" s="326">
        <v>4111307</v>
      </c>
      <c r="B60" s="153" t="s">
        <v>64</v>
      </c>
      <c r="C60" s="326">
        <v>318</v>
      </c>
      <c r="D60" s="326">
        <v>1167.48</v>
      </c>
      <c r="E60" s="326">
        <v>8561.52</v>
      </c>
      <c r="F60" s="326">
        <v>0</v>
      </c>
      <c r="G60" s="326">
        <v>9729</v>
      </c>
      <c r="H60" s="326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26">
        <v>0</v>
      </c>
      <c r="O60" s="326">
        <v>225.2624000000001</v>
      </c>
      <c r="P60" s="326">
        <v>-6.1023999999997613</v>
      </c>
      <c r="Q60" s="326">
        <v>0</v>
      </c>
      <c r="R60" s="326">
        <v>219.16000000000031</v>
      </c>
      <c r="S60" s="326">
        <v>60</v>
      </c>
    </row>
    <row r="61" spans="1:19" ht="15.75" customHeight="1" x14ac:dyDescent="0.3">
      <c r="A61" s="326">
        <v>4111307</v>
      </c>
      <c r="B61" s="153" t="s">
        <v>65</v>
      </c>
      <c r="C61" s="326">
        <v>143</v>
      </c>
      <c r="D61" s="326">
        <v>301.8</v>
      </c>
      <c r="E61" s="326">
        <v>2213.1999999999998</v>
      </c>
      <c r="F61" s="326">
        <v>0</v>
      </c>
      <c r="G61" s="326">
        <v>2515</v>
      </c>
      <c r="H61" s="326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26">
        <v>0</v>
      </c>
      <c r="O61" s="326">
        <v>141.7522000000001</v>
      </c>
      <c r="P61" s="326">
        <v>511.47780000000012</v>
      </c>
      <c r="Q61" s="326">
        <v>0</v>
      </c>
      <c r="R61" s="326">
        <v>653.23000000000025</v>
      </c>
      <c r="S61" s="326">
        <v>61</v>
      </c>
    </row>
    <row r="62" spans="1:19" ht="15.75" customHeight="1" x14ac:dyDescent="0.3">
      <c r="A62" s="326">
        <v>4111201</v>
      </c>
      <c r="B62" s="153" t="s">
        <v>66</v>
      </c>
      <c r="C62" s="326">
        <v>84.31</v>
      </c>
      <c r="D62" s="326">
        <v>306</v>
      </c>
      <c r="E62" s="326">
        <v>2244</v>
      </c>
      <c r="F62" s="326">
        <v>0</v>
      </c>
      <c r="G62" s="326">
        <v>2550</v>
      </c>
      <c r="H62" s="326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26">
        <v>0</v>
      </c>
      <c r="O62" s="326">
        <v>-60.718600000000009</v>
      </c>
      <c r="P62" s="326">
        <v>-737.27140000000009</v>
      </c>
      <c r="Q62" s="326">
        <v>0</v>
      </c>
      <c r="R62" s="326">
        <v>-797.99000000000012</v>
      </c>
      <c r="S62" s="326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26">
        <v>4111201</v>
      </c>
      <c r="B64" s="153" t="s">
        <v>68</v>
      </c>
      <c r="C64" s="326">
        <v>263.24</v>
      </c>
      <c r="D64" s="326">
        <v>1434.3</v>
      </c>
      <c r="E64" s="326">
        <v>10518.2</v>
      </c>
      <c r="F64" s="326">
        <v>0</v>
      </c>
      <c r="G64" s="326">
        <v>11952.5</v>
      </c>
      <c r="H64" s="326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26">
        <v>0</v>
      </c>
      <c r="O64" s="326">
        <v>2573.8040000000019</v>
      </c>
      <c r="P64" s="326">
        <v>1473.955999999996</v>
      </c>
      <c r="Q64" s="326">
        <v>0</v>
      </c>
      <c r="R64" s="326">
        <v>4047.7599999999979</v>
      </c>
      <c r="S64" s="326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26">
        <v>4111201</v>
      </c>
      <c r="B66" s="153" t="s">
        <v>70</v>
      </c>
      <c r="C66" s="326">
        <v>0</v>
      </c>
      <c r="D66" s="326">
        <v>0</v>
      </c>
      <c r="E66" s="326">
        <v>0</v>
      </c>
      <c r="F66" s="326">
        <v>0</v>
      </c>
      <c r="G66" s="326">
        <v>0</v>
      </c>
      <c r="H66" s="326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26">
        <v>0</v>
      </c>
      <c r="O66" s="326">
        <v>0</v>
      </c>
      <c r="P66" s="326">
        <v>0</v>
      </c>
      <c r="Q66" s="326">
        <v>0</v>
      </c>
      <c r="R66" s="326">
        <v>0</v>
      </c>
      <c r="S66" s="326">
        <v>66</v>
      </c>
    </row>
    <row r="67" spans="1:19" ht="15.75" customHeight="1" x14ac:dyDescent="0.3">
      <c r="A67" s="326">
        <v>4111201</v>
      </c>
      <c r="B67" s="153" t="s">
        <v>71</v>
      </c>
      <c r="C67" s="326">
        <v>60</v>
      </c>
      <c r="D67" s="326">
        <v>165.6</v>
      </c>
      <c r="E67" s="326">
        <v>1214.4000000000001</v>
      </c>
      <c r="F67" s="326">
        <v>0</v>
      </c>
      <c r="G67" s="326">
        <v>1380</v>
      </c>
      <c r="H67" s="326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26">
        <v>0</v>
      </c>
      <c r="O67" s="326">
        <v>-39.599999999999987</v>
      </c>
      <c r="P67" s="326">
        <v>-440.40000000000009</v>
      </c>
      <c r="Q67" s="326">
        <v>0</v>
      </c>
      <c r="R67" s="326">
        <v>-480.00000000000011</v>
      </c>
      <c r="S67" s="326">
        <v>67</v>
      </c>
    </row>
    <row r="68" spans="1:19" ht="15.75" customHeight="1" x14ac:dyDescent="0.3">
      <c r="A68" s="326">
        <v>4111201</v>
      </c>
      <c r="B68" s="153" t="s">
        <v>72</v>
      </c>
      <c r="C68" s="326" t="s">
        <v>89</v>
      </c>
      <c r="D68" s="326">
        <v>200</v>
      </c>
      <c r="E68" s="326">
        <v>0</v>
      </c>
      <c r="F68" s="326">
        <v>0</v>
      </c>
      <c r="G68" s="326">
        <v>200</v>
      </c>
      <c r="H68" s="326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26">
        <v>0</v>
      </c>
      <c r="O68" s="326">
        <v>94</v>
      </c>
      <c r="P68" s="326">
        <v>1806</v>
      </c>
      <c r="Q68" s="326">
        <v>0</v>
      </c>
      <c r="R68" s="326">
        <v>1900</v>
      </c>
      <c r="S68" s="326">
        <v>68</v>
      </c>
    </row>
    <row r="69" spans="1:19" ht="15.75" customHeight="1" x14ac:dyDescent="0.3">
      <c r="A69" s="326">
        <v>4111201</v>
      </c>
      <c r="B69" s="153" t="s">
        <v>73</v>
      </c>
      <c r="C69" s="326">
        <v>0</v>
      </c>
      <c r="D69" s="326">
        <v>100</v>
      </c>
      <c r="E69" s="326">
        <v>158</v>
      </c>
      <c r="F69" s="326">
        <v>0</v>
      </c>
      <c r="G69" s="326">
        <v>258</v>
      </c>
      <c r="H69" s="326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26">
        <v>0</v>
      </c>
      <c r="O69" s="326">
        <v>100</v>
      </c>
      <c r="P69" s="326">
        <v>-158</v>
      </c>
      <c r="Q69" s="326">
        <v>0</v>
      </c>
      <c r="R69" s="326">
        <v>-58</v>
      </c>
      <c r="S69" s="326">
        <v>69</v>
      </c>
    </row>
    <row r="70" spans="1:19" ht="15.75" customHeight="1" x14ac:dyDescent="0.3">
      <c r="A70" s="326"/>
      <c r="B70" s="153" t="s">
        <v>74</v>
      </c>
      <c r="C70" s="326">
        <v>0</v>
      </c>
      <c r="D70" s="326">
        <v>100.76</v>
      </c>
      <c r="E70" s="326">
        <v>301.38</v>
      </c>
      <c r="F70" s="326">
        <v>0</v>
      </c>
      <c r="G70" s="326">
        <v>402.14</v>
      </c>
      <c r="H70" s="326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26">
        <v>0</v>
      </c>
      <c r="O70" s="326">
        <v>-0.76000000000000512</v>
      </c>
      <c r="P70" s="326">
        <v>-143.38</v>
      </c>
      <c r="Q70" s="326">
        <v>0</v>
      </c>
      <c r="R70" s="326">
        <v>-144.13999999999999</v>
      </c>
      <c r="S70" s="326">
        <v>70</v>
      </c>
    </row>
    <row r="71" spans="1:19" ht="15.75" customHeight="1" x14ac:dyDescent="0.3">
      <c r="A71" s="326"/>
      <c r="B71" s="153" t="s">
        <v>75</v>
      </c>
      <c r="C71" s="326">
        <v>0</v>
      </c>
      <c r="D71" s="326">
        <v>100.76</v>
      </c>
      <c r="E71" s="326">
        <v>301.38</v>
      </c>
      <c r="F71" s="326">
        <v>0</v>
      </c>
      <c r="G71" s="326">
        <v>402.14</v>
      </c>
      <c r="H71" s="326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26">
        <v>0</v>
      </c>
      <c r="O71" s="326">
        <v>-0.76000000000000512</v>
      </c>
      <c r="P71" s="326">
        <v>-143.38</v>
      </c>
      <c r="Q71" s="326">
        <v>0</v>
      </c>
      <c r="R71" s="326">
        <v>-144.13999999999999</v>
      </c>
      <c r="S71" s="326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360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199"/>
    </row>
    <row r="76" spans="1:19" x14ac:dyDescent="0.3">
      <c r="B76" s="28"/>
      <c r="C76" s="57"/>
      <c r="D76" s="56"/>
      <c r="E76" s="30"/>
      <c r="F76" s="57"/>
      <c r="G76" s="199"/>
    </row>
    <row r="77" spans="1:19" ht="18.75" customHeight="1" x14ac:dyDescent="0.3">
      <c r="B77" s="216"/>
      <c r="C77" s="57"/>
      <c r="D77" s="56"/>
      <c r="E77" s="30"/>
      <c r="F77" s="57"/>
      <c r="G77" s="199"/>
    </row>
    <row r="78" spans="1:19" ht="18.75" customHeight="1" x14ac:dyDescent="0.3">
      <c r="B78" s="216"/>
      <c r="C78" s="57"/>
      <c r="D78" s="56"/>
      <c r="E78" s="30"/>
      <c r="F78" s="57"/>
      <c r="G78" s="199"/>
    </row>
    <row r="79" spans="1:19" ht="18.75" customHeight="1" x14ac:dyDescent="0.3">
      <c r="B79" s="216"/>
      <c r="C79" s="57"/>
      <c r="D79" s="56"/>
      <c r="E79" s="30"/>
      <c r="F79" s="57"/>
      <c r="G79" s="199"/>
    </row>
    <row r="80" spans="1:19" ht="18.75" customHeight="1" x14ac:dyDescent="0.3">
      <c r="B80" s="216"/>
      <c r="C80" s="57"/>
      <c r="D80" s="56"/>
      <c r="E80" s="30"/>
      <c r="F80" s="57"/>
      <c r="G80" s="199"/>
    </row>
    <row r="81" spans="2:7" ht="18.75" customHeight="1" x14ac:dyDescent="0.3">
      <c r="B81" s="216"/>
      <c r="C81" s="57"/>
      <c r="D81" s="56"/>
      <c r="E81" s="30"/>
      <c r="F81" s="57"/>
      <c r="G81" s="199"/>
    </row>
    <row r="82" spans="2:7" ht="18.75" customHeight="1" x14ac:dyDescent="0.3">
      <c r="B82" s="216"/>
      <c r="C82" s="57"/>
      <c r="D82" s="56"/>
      <c r="E82" s="30"/>
      <c r="F82" s="57"/>
      <c r="G82" s="199"/>
    </row>
    <row r="83" spans="2:7" ht="18.75" customHeight="1" x14ac:dyDescent="0.3">
      <c r="B83" s="216"/>
      <c r="C83" s="57"/>
      <c r="D83" s="56"/>
      <c r="E83" s="30"/>
      <c r="F83" s="57"/>
      <c r="G83" s="199"/>
    </row>
    <row r="84" spans="2:7" ht="18.75" customHeight="1" x14ac:dyDescent="0.3">
      <c r="B84" s="216"/>
      <c r="C84" s="57"/>
      <c r="D84" s="56"/>
      <c r="E84" s="30"/>
      <c r="F84" s="57"/>
      <c r="G84" s="199"/>
    </row>
    <row r="85" spans="2:7" ht="18.75" customHeight="1" x14ac:dyDescent="0.3">
      <c r="B85" s="216"/>
      <c r="C85" s="57"/>
      <c r="D85" s="56"/>
      <c r="E85" s="30"/>
      <c r="F85" s="57"/>
      <c r="G85" s="19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21" customWidth="1"/>
    <col min="2" max="2" width="15" style="321" customWidth="1"/>
    <col min="3" max="3" width="15.44140625" style="321" customWidth="1"/>
    <col min="5" max="5" width="16.109375" style="321" customWidth="1"/>
    <col min="6" max="6" width="13" style="321" customWidth="1"/>
  </cols>
  <sheetData>
    <row r="1" spans="1:6" s="70" customFormat="1" ht="30" customHeight="1" x14ac:dyDescent="0.3">
      <c r="A1" s="109" t="s">
        <v>0</v>
      </c>
      <c r="B1" s="109" t="s">
        <v>393</v>
      </c>
      <c r="C1" s="109" t="s">
        <v>394</v>
      </c>
      <c r="D1" s="109" t="s">
        <v>395</v>
      </c>
      <c r="E1" s="109" t="s">
        <v>396</v>
      </c>
      <c r="F1" s="69" t="s">
        <v>397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389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398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398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399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398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398</v>
      </c>
    </row>
    <row r="9" spans="1:6" ht="50.25" customHeight="1" x14ac:dyDescent="0.3">
      <c r="A9" s="110" t="s">
        <v>386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390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391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392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21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G1" zoomScaleNormal="100" zoomScaleSheetLayoutView="100" workbookViewId="0">
      <selection activeCell="I55" sqref="A55:XFD55"/>
    </sheetView>
  </sheetViews>
  <sheetFormatPr defaultColWidth="8.6640625" defaultRowHeight="14.4" x14ac:dyDescent="0.3"/>
  <cols>
    <col min="1" max="1" width="15" style="321" customWidth="1"/>
    <col min="2" max="2" width="71.44140625" style="70" customWidth="1"/>
    <col min="3" max="3" width="9.109375" style="321" customWidth="1"/>
    <col min="4" max="4" width="12.109375" style="321" customWidth="1"/>
    <col min="5" max="5" width="12" style="321" customWidth="1"/>
    <col min="6" max="7" width="14.6640625" style="321" customWidth="1"/>
    <col min="8" max="8" width="12.33203125" style="321" customWidth="1"/>
    <col min="9" max="9" width="11.6640625" style="321" customWidth="1"/>
    <col min="10" max="10" width="12.44140625" style="321" customWidth="1"/>
    <col min="11" max="11" width="14.5546875" style="321" customWidth="1"/>
    <col min="12" max="12" width="12.6640625" style="321" customWidth="1"/>
    <col min="13" max="13" width="13.44140625" style="321" customWidth="1"/>
    <col min="14" max="14" width="10.88671875" style="321" customWidth="1"/>
    <col min="15" max="15" width="14.88671875" style="321" customWidth="1"/>
    <col min="16" max="16" width="14" style="321" customWidth="1"/>
    <col min="17" max="17" width="13.44140625" style="321" customWidth="1"/>
    <col min="18" max="18" width="27.6640625" style="321" customWidth="1"/>
    <col min="19" max="178" width="8.6640625" style="321" customWidth="1"/>
    <col min="179" max="16384" width="8.6640625" style="321"/>
  </cols>
  <sheetData>
    <row r="1" spans="1:18" ht="18.75" customHeight="1" x14ac:dyDescent="0.35">
      <c r="A1" s="299" t="s">
        <v>0</v>
      </c>
      <c r="B1" s="299" t="s">
        <v>1</v>
      </c>
      <c r="C1" s="299" t="s">
        <v>6</v>
      </c>
      <c r="D1" s="299" t="s">
        <v>400</v>
      </c>
      <c r="E1" s="299" t="s">
        <v>101</v>
      </c>
      <c r="F1" s="299" t="s">
        <v>401</v>
      </c>
      <c r="G1" s="299" t="s">
        <v>402</v>
      </c>
      <c r="H1" s="299" t="s">
        <v>403</v>
      </c>
      <c r="I1" s="299" t="s">
        <v>404</v>
      </c>
      <c r="J1" s="299" t="s">
        <v>405</v>
      </c>
      <c r="K1" s="299" t="s">
        <v>406</v>
      </c>
      <c r="L1" s="299" t="s">
        <v>407</v>
      </c>
      <c r="M1" s="299" t="s">
        <v>408</v>
      </c>
      <c r="N1" s="299" t="s">
        <v>409</v>
      </c>
      <c r="O1" s="299" t="s">
        <v>410</v>
      </c>
      <c r="P1" s="299" t="s">
        <v>411</v>
      </c>
      <c r="Q1" s="299" t="s">
        <v>412</v>
      </c>
      <c r="R1" s="170" t="s">
        <v>413</v>
      </c>
    </row>
    <row r="2" spans="1:18" ht="18.75" customHeight="1" x14ac:dyDescent="0.35">
      <c r="A2" s="136">
        <v>3111302</v>
      </c>
      <c r="B2" s="153" t="s">
        <v>7</v>
      </c>
      <c r="C2" s="299">
        <v>10</v>
      </c>
      <c r="D2" s="137">
        <v>5</v>
      </c>
      <c r="E2" s="137" t="s">
        <v>83</v>
      </c>
      <c r="F2" s="137">
        <v>5</v>
      </c>
      <c r="G2" s="299"/>
      <c r="H2" s="74"/>
      <c r="I2" s="313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26">
        <v>0.57999999999999996</v>
      </c>
      <c r="Q2" s="326">
        <v>0.42</v>
      </c>
      <c r="R2" s="172">
        <v>9</v>
      </c>
    </row>
    <row r="3" spans="1:18" ht="18.75" customHeight="1" x14ac:dyDescent="0.35">
      <c r="A3" s="136">
        <v>3111327</v>
      </c>
      <c r="B3" s="153" t="s">
        <v>8</v>
      </c>
      <c r="C3" s="299">
        <v>11</v>
      </c>
      <c r="D3" s="137">
        <v>10</v>
      </c>
      <c r="E3" s="137" t="s">
        <v>83</v>
      </c>
      <c r="F3" s="137">
        <v>10</v>
      </c>
      <c r="G3" s="299"/>
      <c r="H3" s="74"/>
      <c r="I3" s="313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26">
        <v>0.63</v>
      </c>
      <c r="Q3" s="326">
        <v>0.37</v>
      </c>
      <c r="R3" s="172">
        <v>10</v>
      </c>
    </row>
    <row r="4" spans="1:18" ht="18.75" customHeight="1" x14ac:dyDescent="0.35">
      <c r="A4" s="136">
        <v>3111338</v>
      </c>
      <c r="B4" s="153" t="s">
        <v>9</v>
      </c>
      <c r="C4" s="299">
        <v>12</v>
      </c>
      <c r="D4" s="137">
        <v>140</v>
      </c>
      <c r="E4" s="137" t="s">
        <v>83</v>
      </c>
      <c r="F4" s="137">
        <v>140</v>
      </c>
      <c r="G4" s="299"/>
      <c r="H4" s="74"/>
      <c r="I4" s="313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26">
        <v>0.6</v>
      </c>
      <c r="Q4" s="326">
        <v>0.4</v>
      </c>
      <c r="R4" s="172">
        <v>11</v>
      </c>
    </row>
    <row r="5" spans="1:18" ht="18.75" customHeight="1" x14ac:dyDescent="0.35">
      <c r="A5" s="136">
        <v>3241101</v>
      </c>
      <c r="B5" s="153" t="s">
        <v>10</v>
      </c>
      <c r="C5" s="299">
        <v>14</v>
      </c>
      <c r="D5" s="137">
        <v>120</v>
      </c>
      <c r="E5" s="137" t="s">
        <v>83</v>
      </c>
      <c r="F5" s="137">
        <v>120</v>
      </c>
      <c r="G5" s="299"/>
      <c r="H5" s="74">
        <v>0.99</v>
      </c>
      <c r="I5" s="313">
        <v>11.92</v>
      </c>
      <c r="J5" s="74">
        <v>14.98</v>
      </c>
      <c r="K5" s="138">
        <v>17.96</v>
      </c>
      <c r="L5" s="74">
        <v>12.7</v>
      </c>
      <c r="M5" s="74">
        <v>14.98</v>
      </c>
      <c r="N5" s="74"/>
      <c r="O5" s="181"/>
      <c r="P5" s="326">
        <v>0.62</v>
      </c>
      <c r="Q5" s="326">
        <v>0.38</v>
      </c>
      <c r="R5" s="172">
        <v>13</v>
      </c>
    </row>
    <row r="6" spans="1:18" ht="21" customHeight="1" x14ac:dyDescent="0.35">
      <c r="A6" s="136">
        <v>3211129</v>
      </c>
      <c r="B6" s="153" t="s">
        <v>11</v>
      </c>
      <c r="C6" s="299">
        <v>15</v>
      </c>
      <c r="D6" s="137">
        <v>245</v>
      </c>
      <c r="E6" s="137" t="s">
        <v>83</v>
      </c>
      <c r="F6" s="137">
        <v>245</v>
      </c>
      <c r="G6" s="299"/>
      <c r="H6" s="74"/>
      <c r="I6" s="313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26">
        <v>0.62</v>
      </c>
      <c r="Q6" s="326">
        <v>0.38</v>
      </c>
      <c r="R6" s="172">
        <v>14</v>
      </c>
    </row>
    <row r="7" spans="1:18" ht="27" customHeight="1" x14ac:dyDescent="0.35">
      <c r="A7" s="136">
        <v>3821103</v>
      </c>
      <c r="B7" s="153" t="s">
        <v>12</v>
      </c>
      <c r="C7" s="299">
        <v>16</v>
      </c>
      <c r="D7" s="137">
        <v>2596.27</v>
      </c>
      <c r="E7" s="137" t="s">
        <v>83</v>
      </c>
      <c r="F7" s="137">
        <v>2596.27</v>
      </c>
      <c r="G7" s="299"/>
      <c r="H7" s="74">
        <v>223.75</v>
      </c>
      <c r="I7" s="313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26">
        <v>0.57999999999999996</v>
      </c>
      <c r="Q7" s="326">
        <v>0.42</v>
      </c>
      <c r="R7" s="172">
        <v>15</v>
      </c>
    </row>
    <row r="8" spans="1:18" ht="18.75" customHeight="1" x14ac:dyDescent="0.35">
      <c r="A8" s="136">
        <v>3211119</v>
      </c>
      <c r="B8" s="153" t="s">
        <v>13</v>
      </c>
      <c r="C8" s="299">
        <v>17</v>
      </c>
      <c r="D8" s="137">
        <v>5</v>
      </c>
      <c r="E8" s="137" t="s">
        <v>83</v>
      </c>
      <c r="F8" s="137">
        <v>5</v>
      </c>
      <c r="G8" s="299"/>
      <c r="H8" s="74"/>
      <c r="I8" s="313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26">
        <v>0.57999999999999996</v>
      </c>
      <c r="Q8" s="326">
        <v>0.42</v>
      </c>
      <c r="R8" s="172">
        <v>16</v>
      </c>
    </row>
    <row r="9" spans="1:18" ht="18.75" customHeight="1" x14ac:dyDescent="0.35">
      <c r="A9" s="310">
        <v>3211120</v>
      </c>
      <c r="B9" s="150" t="s">
        <v>14</v>
      </c>
      <c r="C9" s="311">
        <v>18</v>
      </c>
      <c r="D9" s="312">
        <v>5</v>
      </c>
      <c r="E9" s="312" t="s">
        <v>83</v>
      </c>
      <c r="F9" s="312">
        <v>5</v>
      </c>
      <c r="G9" s="311"/>
      <c r="H9" s="313">
        <v>0.21</v>
      </c>
      <c r="I9" s="313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26">
        <v>0.61</v>
      </c>
      <c r="Q9" s="326">
        <v>0.39</v>
      </c>
      <c r="R9" s="172">
        <v>17</v>
      </c>
    </row>
    <row r="10" spans="1:18" ht="18.75" customHeight="1" x14ac:dyDescent="0.35">
      <c r="A10" s="310">
        <v>3211117</v>
      </c>
      <c r="B10" s="150" t="s">
        <v>15</v>
      </c>
      <c r="C10" s="311">
        <v>19</v>
      </c>
      <c r="D10" s="312">
        <v>5</v>
      </c>
      <c r="E10" s="312" t="s">
        <v>83</v>
      </c>
      <c r="F10" s="312">
        <v>5</v>
      </c>
      <c r="G10" s="311"/>
      <c r="H10" s="313">
        <v>0.25</v>
      </c>
      <c r="I10" s="313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26">
        <v>0.56000000000000005</v>
      </c>
      <c r="Q10" s="326">
        <v>0.44</v>
      </c>
      <c r="R10" s="172">
        <v>18</v>
      </c>
    </row>
    <row r="11" spans="1:18" ht="18.75" customHeight="1" x14ac:dyDescent="0.35">
      <c r="A11" s="310">
        <v>3221104</v>
      </c>
      <c r="B11" s="150" t="s">
        <v>16</v>
      </c>
      <c r="C11" s="311">
        <v>20</v>
      </c>
      <c r="D11" s="312">
        <v>20</v>
      </c>
      <c r="E11" s="312" t="s">
        <v>83</v>
      </c>
      <c r="F11" s="312">
        <v>20</v>
      </c>
      <c r="G11" s="311"/>
      <c r="H11" s="313">
        <v>1.1000000000000001</v>
      </c>
      <c r="I11" s="313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26">
        <v>0.63</v>
      </c>
      <c r="Q11" s="326">
        <v>0.37</v>
      </c>
      <c r="R11" s="172">
        <v>19</v>
      </c>
    </row>
    <row r="12" spans="1:18" ht="18.75" customHeight="1" x14ac:dyDescent="0.35">
      <c r="A12" s="310">
        <v>3211115</v>
      </c>
      <c r="B12" s="150" t="s">
        <v>17</v>
      </c>
      <c r="C12" s="311">
        <v>21</v>
      </c>
      <c r="D12" s="312">
        <v>5</v>
      </c>
      <c r="E12" s="312" t="s">
        <v>83</v>
      </c>
      <c r="F12" s="312">
        <v>5</v>
      </c>
      <c r="G12" s="311"/>
      <c r="H12" s="313"/>
      <c r="I12" s="313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26">
        <v>0.61</v>
      </c>
      <c r="Q12" s="326">
        <v>0.39</v>
      </c>
      <c r="R12" s="172">
        <v>20</v>
      </c>
    </row>
    <row r="13" spans="1:18" ht="18.75" customHeight="1" x14ac:dyDescent="0.35">
      <c r="A13" s="310">
        <v>3211113</v>
      </c>
      <c r="B13" s="150" t="s">
        <v>18</v>
      </c>
      <c r="C13" s="311">
        <v>22</v>
      </c>
      <c r="D13" s="312">
        <v>20</v>
      </c>
      <c r="E13" s="312" t="s">
        <v>83</v>
      </c>
      <c r="F13" s="312">
        <v>20</v>
      </c>
      <c r="G13" s="311"/>
      <c r="H13" s="313">
        <v>0.19</v>
      </c>
      <c r="I13" s="313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26">
        <v>0.55000000000000004</v>
      </c>
      <c r="Q13" s="326">
        <v>0.45</v>
      </c>
      <c r="R13" s="172">
        <v>21</v>
      </c>
    </row>
    <row r="14" spans="1:18" ht="18.75" customHeight="1" x14ac:dyDescent="0.35">
      <c r="A14" s="310">
        <v>3243102</v>
      </c>
      <c r="B14" s="150" t="s">
        <v>19</v>
      </c>
      <c r="C14" s="311">
        <v>23</v>
      </c>
      <c r="D14" s="312">
        <v>40</v>
      </c>
      <c r="E14" s="312" t="s">
        <v>83</v>
      </c>
      <c r="F14" s="312">
        <v>40</v>
      </c>
      <c r="G14" s="311"/>
      <c r="H14" s="313">
        <v>0.94</v>
      </c>
      <c r="I14" s="313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26">
        <v>0.61</v>
      </c>
      <c r="Q14" s="326">
        <v>0.39</v>
      </c>
      <c r="R14" s="172">
        <v>22</v>
      </c>
    </row>
    <row r="15" spans="1:18" ht="18.75" customHeight="1" x14ac:dyDescent="0.35">
      <c r="A15" s="136">
        <v>3243101</v>
      </c>
      <c r="B15" s="153" t="s">
        <v>20</v>
      </c>
      <c r="C15" s="299">
        <v>24</v>
      </c>
      <c r="D15" s="137">
        <v>170</v>
      </c>
      <c r="E15" s="137" t="s">
        <v>83</v>
      </c>
      <c r="F15" s="137">
        <v>170</v>
      </c>
      <c r="G15" s="299"/>
      <c r="H15" s="74">
        <v>0.62</v>
      </c>
      <c r="I15" s="313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26">
        <v>0.56999999999999995</v>
      </c>
      <c r="Q15" s="326">
        <v>0.43</v>
      </c>
      <c r="R15" s="172">
        <v>23</v>
      </c>
    </row>
    <row r="16" spans="1:18" ht="14.25" customHeight="1" x14ac:dyDescent="0.35">
      <c r="A16" s="136">
        <v>3221108</v>
      </c>
      <c r="B16" s="153" t="s">
        <v>21</v>
      </c>
      <c r="C16" s="299">
        <v>25</v>
      </c>
      <c r="D16" s="137">
        <v>3</v>
      </c>
      <c r="E16" s="137" t="s">
        <v>83</v>
      </c>
      <c r="F16" s="137">
        <v>3</v>
      </c>
      <c r="G16" s="299"/>
      <c r="H16" s="74">
        <v>0.08</v>
      </c>
      <c r="I16" s="313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26">
        <v>0.55000000000000004</v>
      </c>
      <c r="Q16" s="326">
        <v>0.45</v>
      </c>
      <c r="R16" s="172">
        <v>24</v>
      </c>
    </row>
    <row r="17" spans="1:18" ht="18.75" customHeight="1" x14ac:dyDescent="0.35">
      <c r="A17" s="136">
        <v>3255102</v>
      </c>
      <c r="B17" s="153" t="s">
        <v>22</v>
      </c>
      <c r="C17" s="299">
        <v>26</v>
      </c>
      <c r="D17" s="137">
        <v>50</v>
      </c>
      <c r="E17" s="137" t="s">
        <v>83</v>
      </c>
      <c r="F17" s="137">
        <v>50</v>
      </c>
      <c r="G17" s="299"/>
      <c r="H17" s="74">
        <v>0.2</v>
      </c>
      <c r="I17" s="313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26">
        <v>0.61</v>
      </c>
      <c r="Q17" s="326">
        <v>0.39</v>
      </c>
      <c r="R17" s="172">
        <v>25</v>
      </c>
    </row>
    <row r="18" spans="1:18" ht="18.75" customHeight="1" x14ac:dyDescent="0.35">
      <c r="A18" s="136">
        <v>3255104</v>
      </c>
      <c r="B18" s="153" t="s">
        <v>23</v>
      </c>
      <c r="C18" s="299">
        <v>27</v>
      </c>
      <c r="D18" s="137">
        <v>120</v>
      </c>
      <c r="E18" s="137" t="s">
        <v>83</v>
      </c>
      <c r="F18" s="137">
        <v>120</v>
      </c>
      <c r="G18" s="299"/>
      <c r="H18" s="74">
        <v>0.97</v>
      </c>
      <c r="I18" s="313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26">
        <v>0.63</v>
      </c>
      <c r="Q18" s="326">
        <v>0.37</v>
      </c>
      <c r="R18" s="172">
        <v>26</v>
      </c>
    </row>
    <row r="19" spans="1:18" ht="18.75" customHeight="1" x14ac:dyDescent="0.35">
      <c r="A19" s="136">
        <v>3211127</v>
      </c>
      <c r="B19" s="153" t="s">
        <v>24</v>
      </c>
      <c r="C19" s="299">
        <v>28</v>
      </c>
      <c r="D19" s="137">
        <v>2</v>
      </c>
      <c r="E19" s="137" t="s">
        <v>83</v>
      </c>
      <c r="F19" s="137">
        <v>2</v>
      </c>
      <c r="G19" s="299"/>
      <c r="H19" s="74"/>
      <c r="I19" s="313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26">
        <v>0.57999999999999996</v>
      </c>
      <c r="Q19" s="326">
        <v>0.42</v>
      </c>
      <c r="R19" s="172">
        <v>27</v>
      </c>
    </row>
    <row r="20" spans="1:18" ht="30" customHeight="1" x14ac:dyDescent="0.35">
      <c r="A20" s="136">
        <v>3231201</v>
      </c>
      <c r="B20" s="153" t="s">
        <v>25</v>
      </c>
      <c r="C20" s="299">
        <v>30</v>
      </c>
      <c r="D20" s="137">
        <v>238.54</v>
      </c>
      <c r="E20" s="137" t="s">
        <v>83</v>
      </c>
      <c r="F20" s="137">
        <v>238.54</v>
      </c>
      <c r="G20" s="299"/>
      <c r="H20" s="74"/>
      <c r="I20" s="313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26">
        <v>1</v>
      </c>
      <c r="Q20" s="326">
        <v>0</v>
      </c>
      <c r="R20" s="172">
        <v>29</v>
      </c>
    </row>
    <row r="21" spans="1:18" ht="28.5" customHeight="1" x14ac:dyDescent="0.35">
      <c r="A21" s="136">
        <v>3231201</v>
      </c>
      <c r="B21" s="153" t="s">
        <v>26</v>
      </c>
      <c r="C21" s="299">
        <v>31</v>
      </c>
      <c r="D21" s="137">
        <v>536.70000000000005</v>
      </c>
      <c r="E21" s="137" t="s">
        <v>83</v>
      </c>
      <c r="F21" s="137">
        <v>536.70000000000005</v>
      </c>
      <c r="G21" s="299"/>
      <c r="H21" s="74"/>
      <c r="I21" s="313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26">
        <v>0.6</v>
      </c>
      <c r="Q21" s="326">
        <v>0.4</v>
      </c>
      <c r="R21" s="172">
        <v>30</v>
      </c>
    </row>
    <row r="22" spans="1:18" ht="30" customHeight="1" x14ac:dyDescent="0.35">
      <c r="A22" s="136">
        <v>3231201</v>
      </c>
      <c r="B22" s="153" t="s">
        <v>27</v>
      </c>
      <c r="C22" s="299">
        <v>32</v>
      </c>
      <c r="D22" s="137">
        <v>3130.1</v>
      </c>
      <c r="E22" s="137" t="s">
        <v>83</v>
      </c>
      <c r="F22" s="137">
        <v>3130.1</v>
      </c>
      <c r="G22" s="299"/>
      <c r="H22" s="74"/>
      <c r="I22" s="313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26">
        <v>0.63</v>
      </c>
      <c r="Q22" s="326">
        <v>0.37</v>
      </c>
      <c r="R22" s="172">
        <v>31</v>
      </c>
    </row>
    <row r="23" spans="1:18" ht="45" customHeight="1" x14ac:dyDescent="0.35">
      <c r="A23" s="136">
        <v>3231201</v>
      </c>
      <c r="B23" s="153" t="s">
        <v>28</v>
      </c>
      <c r="C23" s="299">
        <v>33</v>
      </c>
      <c r="D23" s="137">
        <v>1331.2</v>
      </c>
      <c r="E23" s="137" t="s">
        <v>83</v>
      </c>
      <c r="F23" s="137">
        <v>1331.2</v>
      </c>
      <c r="G23" s="299"/>
      <c r="H23" s="74"/>
      <c r="I23" s="313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26">
        <v>0.55000000000000004</v>
      </c>
      <c r="Q23" s="326">
        <v>0.45</v>
      </c>
      <c r="R23" s="172">
        <v>32</v>
      </c>
    </row>
    <row r="24" spans="1:18" ht="18.75" customHeight="1" x14ac:dyDescent="0.35">
      <c r="A24" s="136">
        <v>3211109</v>
      </c>
      <c r="B24" s="153" t="s">
        <v>29</v>
      </c>
      <c r="C24" s="299">
        <v>34</v>
      </c>
      <c r="D24" s="137">
        <v>22</v>
      </c>
      <c r="E24" s="137" t="s">
        <v>83</v>
      </c>
      <c r="F24" s="137">
        <v>22</v>
      </c>
      <c r="G24" s="299"/>
      <c r="H24" s="74">
        <v>0.25</v>
      </c>
      <c r="I24" s="313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26">
        <v>0.62</v>
      </c>
      <c r="Q24" s="326">
        <v>0.38</v>
      </c>
      <c r="R24" s="172">
        <v>33</v>
      </c>
    </row>
    <row r="25" spans="1:18" ht="18.75" customHeight="1" x14ac:dyDescent="0.35">
      <c r="A25" s="136">
        <v>3256103</v>
      </c>
      <c r="B25" s="153" t="s">
        <v>30</v>
      </c>
      <c r="C25" s="299">
        <v>35</v>
      </c>
      <c r="D25" s="137">
        <v>15</v>
      </c>
      <c r="E25" s="137" t="s">
        <v>83</v>
      </c>
      <c r="F25" s="137">
        <v>15</v>
      </c>
      <c r="G25" s="299"/>
      <c r="H25" s="74"/>
      <c r="I25" s="313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26">
        <v>0.57999999999999996</v>
      </c>
      <c r="Q25" s="326">
        <v>0.42</v>
      </c>
      <c r="R25" s="172">
        <v>34</v>
      </c>
    </row>
    <row r="26" spans="1:18" ht="42.75" customHeight="1" x14ac:dyDescent="0.35">
      <c r="A26" s="136">
        <v>3257101</v>
      </c>
      <c r="B26" s="153" t="s">
        <v>381</v>
      </c>
      <c r="C26" s="299">
        <v>36</v>
      </c>
      <c r="D26" s="137"/>
      <c r="E26" s="137" t="s">
        <v>86</v>
      </c>
      <c r="F26" s="137">
        <v>7901.4</v>
      </c>
      <c r="G26" s="299"/>
      <c r="H26" s="74">
        <v>849.67</v>
      </c>
      <c r="I26" s="313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26">
        <v>0.61</v>
      </c>
      <c r="Q26" s="326">
        <v>0.39</v>
      </c>
      <c r="R26" s="172">
        <v>35</v>
      </c>
    </row>
    <row r="27" spans="1:18" ht="30.75" customHeight="1" x14ac:dyDescent="0.35">
      <c r="A27" s="136">
        <v>3111332</v>
      </c>
      <c r="B27" s="153" t="s">
        <v>32</v>
      </c>
      <c r="C27" s="299">
        <v>37</v>
      </c>
      <c r="D27" s="137">
        <v>30</v>
      </c>
      <c r="E27" s="137" t="s">
        <v>83</v>
      </c>
      <c r="F27" s="137">
        <v>30</v>
      </c>
      <c r="G27" s="299"/>
      <c r="H27" s="74">
        <v>0.4</v>
      </c>
      <c r="I27" s="313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26">
        <v>0.57999999999999996</v>
      </c>
      <c r="Q27" s="326">
        <v>0.42</v>
      </c>
      <c r="R27" s="172">
        <v>36</v>
      </c>
    </row>
    <row r="28" spans="1:18" ht="18.75" customHeight="1" x14ac:dyDescent="0.35">
      <c r="A28" s="136">
        <v>3111332</v>
      </c>
      <c r="B28" s="153" t="s">
        <v>33</v>
      </c>
      <c r="C28" s="299">
        <v>38</v>
      </c>
      <c r="D28" s="137">
        <v>10</v>
      </c>
      <c r="E28" s="137" t="s">
        <v>83</v>
      </c>
      <c r="F28" s="137">
        <v>10</v>
      </c>
      <c r="G28" s="299"/>
      <c r="H28" s="74"/>
      <c r="I28" s="313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26">
        <v>1</v>
      </c>
      <c r="Q28" s="326">
        <v>0</v>
      </c>
      <c r="R28" s="172">
        <v>37</v>
      </c>
    </row>
    <row r="29" spans="1:18" ht="18.75" customHeight="1" x14ac:dyDescent="0.35">
      <c r="A29" s="136">
        <v>3111332</v>
      </c>
      <c r="B29" s="153" t="s">
        <v>34</v>
      </c>
      <c r="C29" s="299">
        <v>39</v>
      </c>
      <c r="D29" s="137">
        <v>10</v>
      </c>
      <c r="E29" s="137" t="s">
        <v>83</v>
      </c>
      <c r="F29" s="137">
        <v>10</v>
      </c>
      <c r="G29" s="299"/>
      <c r="H29" s="74"/>
      <c r="I29" s="313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26">
        <v>0.5</v>
      </c>
      <c r="Q29" s="326">
        <v>0.5</v>
      </c>
      <c r="R29" s="172">
        <v>38</v>
      </c>
    </row>
    <row r="30" spans="1:18" ht="18.75" customHeight="1" x14ac:dyDescent="0.35">
      <c r="A30" s="136">
        <v>3257104</v>
      </c>
      <c r="B30" s="153" t="s">
        <v>35</v>
      </c>
      <c r="C30" s="299">
        <v>40</v>
      </c>
      <c r="D30" s="137">
        <v>162</v>
      </c>
      <c r="E30" s="137" t="s">
        <v>83</v>
      </c>
      <c r="F30" s="137">
        <v>162</v>
      </c>
      <c r="G30" s="299"/>
      <c r="H30" s="74"/>
      <c r="I30" s="313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26">
        <v>0.56999999999999995</v>
      </c>
      <c r="Q30" s="326">
        <v>0.43</v>
      </c>
      <c r="R30" s="172">
        <v>39</v>
      </c>
    </row>
    <row r="31" spans="1:18" ht="18.75" customHeight="1" x14ac:dyDescent="0.35">
      <c r="A31" s="136">
        <v>3255101</v>
      </c>
      <c r="B31" s="153" t="s">
        <v>36</v>
      </c>
      <c r="C31" s="299">
        <v>41</v>
      </c>
      <c r="D31" s="137">
        <v>60</v>
      </c>
      <c r="E31" s="137" t="s">
        <v>83</v>
      </c>
      <c r="F31" s="137">
        <v>60</v>
      </c>
      <c r="G31" s="299"/>
      <c r="H31" s="74">
        <v>0.49</v>
      </c>
      <c r="I31" s="313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26">
        <v>0.55000000000000004</v>
      </c>
      <c r="Q31" s="326">
        <v>0.45</v>
      </c>
      <c r="R31" s="172">
        <v>40</v>
      </c>
    </row>
    <row r="32" spans="1:18" ht="38.25" customHeight="1" x14ac:dyDescent="0.35">
      <c r="A32" s="136">
        <v>3256101</v>
      </c>
      <c r="B32" s="153" t="s">
        <v>37</v>
      </c>
      <c r="C32" s="299">
        <v>42</v>
      </c>
      <c r="D32" s="137">
        <v>1700</v>
      </c>
      <c r="E32" s="137" t="s">
        <v>83</v>
      </c>
      <c r="F32" s="137">
        <v>1700</v>
      </c>
      <c r="G32" s="299"/>
      <c r="H32" s="74"/>
      <c r="I32" s="313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26">
        <v>0.56999999999999995</v>
      </c>
      <c r="Q32" s="326">
        <v>0.43</v>
      </c>
      <c r="R32" s="172">
        <v>41</v>
      </c>
    </row>
    <row r="33" spans="1:18" ht="18.75" customHeight="1" x14ac:dyDescent="0.35">
      <c r="A33" s="136">
        <v>3258101</v>
      </c>
      <c r="B33" s="153" t="s">
        <v>38</v>
      </c>
      <c r="C33" s="299">
        <v>44</v>
      </c>
      <c r="D33" s="137">
        <v>125</v>
      </c>
      <c r="E33" s="137" t="s">
        <v>87</v>
      </c>
      <c r="F33" s="137">
        <v>125</v>
      </c>
      <c r="G33" s="299"/>
      <c r="H33" s="74">
        <v>0.98</v>
      </c>
      <c r="I33" s="313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26">
        <v>0.55000000000000004</v>
      </c>
      <c r="Q33" s="326">
        <v>0.45</v>
      </c>
      <c r="R33" s="172">
        <v>43</v>
      </c>
    </row>
    <row r="34" spans="1:18" ht="18.75" customHeight="1" x14ac:dyDescent="0.35">
      <c r="A34" s="136">
        <v>3258102</v>
      </c>
      <c r="B34" s="153" t="s">
        <v>39</v>
      </c>
      <c r="C34" s="299">
        <v>45</v>
      </c>
      <c r="D34" s="137">
        <v>10</v>
      </c>
      <c r="E34" s="137" t="s">
        <v>87</v>
      </c>
      <c r="F34" s="137">
        <v>10</v>
      </c>
      <c r="G34" s="299"/>
      <c r="H34" s="74"/>
      <c r="I34" s="313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26">
        <v>0.6</v>
      </c>
      <c r="Q34" s="326">
        <v>0.4</v>
      </c>
      <c r="R34" s="172">
        <v>44</v>
      </c>
    </row>
    <row r="35" spans="1:18" ht="18.75" customHeight="1" x14ac:dyDescent="0.35">
      <c r="A35" s="136">
        <v>3258103</v>
      </c>
      <c r="B35" s="153" t="s">
        <v>40</v>
      </c>
      <c r="C35" s="299">
        <v>46</v>
      </c>
      <c r="D35" s="137">
        <v>15</v>
      </c>
      <c r="E35" s="137" t="s">
        <v>87</v>
      </c>
      <c r="F35" s="137">
        <v>15</v>
      </c>
      <c r="G35" s="299"/>
      <c r="H35" s="74"/>
      <c r="I35" s="313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26">
        <v>0.59</v>
      </c>
      <c r="Q35" s="326">
        <v>0.41</v>
      </c>
      <c r="R35" s="172">
        <v>45</v>
      </c>
    </row>
    <row r="36" spans="1:18" ht="18.75" customHeight="1" x14ac:dyDescent="0.35">
      <c r="A36" s="136">
        <v>3258105</v>
      </c>
      <c r="B36" s="153" t="s">
        <v>41</v>
      </c>
      <c r="C36" s="299">
        <v>47</v>
      </c>
      <c r="D36" s="137">
        <v>10</v>
      </c>
      <c r="E36" s="137" t="s">
        <v>87</v>
      </c>
      <c r="F36" s="137">
        <v>10</v>
      </c>
      <c r="G36" s="299"/>
      <c r="H36" s="74"/>
      <c r="I36" s="313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26">
        <v>0.61</v>
      </c>
      <c r="Q36" s="326">
        <v>0.39</v>
      </c>
      <c r="R36" s="172">
        <v>46</v>
      </c>
    </row>
    <row r="37" spans="1:18" ht="18.75" customHeight="1" x14ac:dyDescent="0.35">
      <c r="A37" s="136">
        <v>3258107</v>
      </c>
      <c r="B37" s="153" t="s">
        <v>42</v>
      </c>
      <c r="C37" s="299">
        <v>48</v>
      </c>
      <c r="D37" s="137">
        <v>25</v>
      </c>
      <c r="E37" s="137" t="s">
        <v>87</v>
      </c>
      <c r="F37" s="137">
        <v>25</v>
      </c>
      <c r="G37" s="299"/>
      <c r="H37" s="74"/>
      <c r="I37" s="313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26">
        <v>0.59</v>
      </c>
      <c r="Q37" s="326">
        <v>0.41</v>
      </c>
      <c r="R37" s="172">
        <v>47</v>
      </c>
    </row>
    <row r="38" spans="1:18" ht="18.75" customHeight="1" x14ac:dyDescent="0.35">
      <c r="A38" s="136">
        <v>3258106</v>
      </c>
      <c r="B38" s="153" t="s">
        <v>43</v>
      </c>
      <c r="C38" s="299">
        <v>49</v>
      </c>
      <c r="D38" s="137">
        <v>40</v>
      </c>
      <c r="E38" s="137" t="s">
        <v>87</v>
      </c>
      <c r="F38" s="137">
        <v>40</v>
      </c>
      <c r="G38" s="299"/>
      <c r="H38" s="74"/>
      <c r="I38" s="313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26">
        <v>0.57999999999999996</v>
      </c>
      <c r="Q38" s="326">
        <v>0.42</v>
      </c>
      <c r="R38" s="172">
        <v>48</v>
      </c>
    </row>
    <row r="39" spans="1:18" ht="18.75" customHeight="1" x14ac:dyDescent="0.35">
      <c r="A39" s="136">
        <v>3258105</v>
      </c>
      <c r="B39" s="153" t="s">
        <v>44</v>
      </c>
      <c r="C39" s="299">
        <v>50</v>
      </c>
      <c r="D39" s="137">
        <v>20</v>
      </c>
      <c r="E39" s="137" t="s">
        <v>87</v>
      </c>
      <c r="F39" s="137">
        <v>20</v>
      </c>
      <c r="G39" s="299"/>
      <c r="H39" s="74"/>
      <c r="I39" s="313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26">
        <v>0.55000000000000004</v>
      </c>
      <c r="Q39" s="326">
        <v>0.45</v>
      </c>
      <c r="R39" s="172">
        <v>49</v>
      </c>
    </row>
    <row r="40" spans="1:18" ht="31.5" customHeight="1" x14ac:dyDescent="0.35">
      <c r="A40" s="136">
        <v>3258114</v>
      </c>
      <c r="B40" s="153" t="s">
        <v>45</v>
      </c>
      <c r="C40" s="299">
        <v>52</v>
      </c>
      <c r="D40" s="137">
        <v>405.55</v>
      </c>
      <c r="E40" s="137">
        <v>86</v>
      </c>
      <c r="F40" s="137">
        <v>405.55</v>
      </c>
      <c r="G40" s="299"/>
      <c r="H40" s="74"/>
      <c r="I40" s="313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26">
        <v>0.63</v>
      </c>
      <c r="Q40" s="326">
        <v>0.37</v>
      </c>
      <c r="R40" s="172">
        <v>51</v>
      </c>
    </row>
    <row r="41" spans="1:18" ht="18.75" customHeight="1" x14ac:dyDescent="0.35">
      <c r="A41" s="136">
        <v>3258128</v>
      </c>
      <c r="B41" s="153" t="s">
        <v>46</v>
      </c>
      <c r="C41" s="299">
        <v>53</v>
      </c>
      <c r="D41" s="137">
        <v>5</v>
      </c>
      <c r="E41" s="137" t="s">
        <v>87</v>
      </c>
      <c r="F41" s="137">
        <v>5</v>
      </c>
      <c r="G41" s="299"/>
      <c r="H41" s="74"/>
      <c r="I41" s="313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26">
        <v>0.61</v>
      </c>
      <c r="Q41" s="326">
        <v>0.39</v>
      </c>
      <c r="R41" s="172">
        <v>52</v>
      </c>
    </row>
    <row r="42" spans="1:18" ht="18.75" customHeight="1" x14ac:dyDescent="0.35">
      <c r="A42" s="136">
        <v>3258107</v>
      </c>
      <c r="B42" s="153" t="s">
        <v>47</v>
      </c>
      <c r="C42" s="299">
        <v>54</v>
      </c>
      <c r="D42" s="137">
        <v>40</v>
      </c>
      <c r="E42" s="137" t="s">
        <v>87</v>
      </c>
      <c r="F42" s="137">
        <v>40</v>
      </c>
      <c r="G42" s="299"/>
      <c r="H42" s="74"/>
      <c r="I42" s="313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26">
        <v>0.56000000000000005</v>
      </c>
      <c r="Q42" s="326">
        <v>0.44</v>
      </c>
      <c r="R42" s="172">
        <v>53</v>
      </c>
    </row>
    <row r="43" spans="1:18" ht="75.75" customHeight="1" x14ac:dyDescent="0.35">
      <c r="A43" s="136">
        <v>4112101</v>
      </c>
      <c r="B43" s="153" t="s">
        <v>48</v>
      </c>
      <c r="C43" s="299">
        <v>59</v>
      </c>
      <c r="D43" s="137">
        <v>70.25</v>
      </c>
      <c r="E43" s="137">
        <v>10</v>
      </c>
      <c r="F43" s="137">
        <v>702.5</v>
      </c>
      <c r="G43" s="299"/>
      <c r="H43" s="74">
        <v>346.3</v>
      </c>
      <c r="I43" s="313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26">
        <v>1</v>
      </c>
      <c r="Q43" s="326">
        <v>0</v>
      </c>
      <c r="R43" s="172">
        <v>58</v>
      </c>
    </row>
    <row r="44" spans="1:18" ht="29.25" customHeight="1" x14ac:dyDescent="0.35">
      <c r="A44" s="136">
        <v>4112101</v>
      </c>
      <c r="B44" s="153" t="s">
        <v>382</v>
      </c>
      <c r="C44" s="299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13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26">
        <v>1</v>
      </c>
      <c r="Q44" s="326">
        <v>0</v>
      </c>
      <c r="R44" s="172">
        <v>59</v>
      </c>
    </row>
    <row r="45" spans="1:18" ht="19.5" customHeight="1" x14ac:dyDescent="0.35">
      <c r="A45" s="136">
        <v>4112102</v>
      </c>
      <c r="B45" s="153" t="s">
        <v>383</v>
      </c>
      <c r="C45" s="299">
        <v>62</v>
      </c>
      <c r="D45" s="137">
        <v>18</v>
      </c>
      <c r="E45" s="137">
        <v>5</v>
      </c>
      <c r="F45" s="137">
        <v>90</v>
      </c>
      <c r="G45" s="299"/>
      <c r="H45" s="74"/>
      <c r="I45" s="313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26">
        <v>1</v>
      </c>
      <c r="Q45" s="326">
        <v>0</v>
      </c>
      <c r="R45" s="172">
        <v>61</v>
      </c>
    </row>
    <row r="46" spans="1:18" ht="30" customHeight="1" x14ac:dyDescent="0.35">
      <c r="A46" s="310">
        <v>4112316</v>
      </c>
      <c r="B46" s="150" t="s">
        <v>51</v>
      </c>
      <c r="C46" s="311">
        <v>64</v>
      </c>
      <c r="D46" s="312">
        <v>1.28</v>
      </c>
      <c r="E46" s="312">
        <v>7</v>
      </c>
      <c r="F46" s="312">
        <v>8.9700000000000006</v>
      </c>
      <c r="G46" s="312"/>
      <c r="H46" s="313">
        <v>3.73</v>
      </c>
      <c r="I46" s="313">
        <v>2.74</v>
      </c>
      <c r="J46" s="313">
        <v>2.5</v>
      </c>
      <c r="K46" s="314">
        <v>0</v>
      </c>
      <c r="L46" s="313">
        <v>0</v>
      </c>
      <c r="M46" s="313">
        <v>0</v>
      </c>
      <c r="N46" s="313"/>
      <c r="O46" s="151"/>
      <c r="P46" s="149">
        <v>0</v>
      </c>
      <c r="Q46" s="149">
        <v>0</v>
      </c>
      <c r="R46" s="315">
        <v>63</v>
      </c>
    </row>
    <row r="47" spans="1:18" ht="28.5" customHeight="1" x14ac:dyDescent="0.35">
      <c r="A47" s="310">
        <v>4112316</v>
      </c>
      <c r="B47" s="150" t="s">
        <v>384</v>
      </c>
      <c r="C47" s="311">
        <v>65</v>
      </c>
      <c r="D47" s="312">
        <v>0.5</v>
      </c>
      <c r="E47" s="312">
        <v>2</v>
      </c>
      <c r="F47" s="312">
        <v>1</v>
      </c>
      <c r="G47" s="311"/>
      <c r="H47" s="313">
        <v>0.79</v>
      </c>
      <c r="I47" s="313">
        <v>0</v>
      </c>
      <c r="J47" s="313">
        <v>0</v>
      </c>
      <c r="K47" s="316">
        <v>0</v>
      </c>
      <c r="L47" s="313">
        <v>0</v>
      </c>
      <c r="M47" s="313">
        <v>0</v>
      </c>
      <c r="N47" s="313"/>
      <c r="O47" s="151"/>
      <c r="P47" s="149">
        <v>1</v>
      </c>
      <c r="Q47" s="149">
        <v>0</v>
      </c>
      <c r="R47" s="315">
        <v>64</v>
      </c>
    </row>
    <row r="48" spans="1:18" ht="42.75" customHeight="1" x14ac:dyDescent="0.35">
      <c r="A48" s="310">
        <v>4112304</v>
      </c>
      <c r="B48" s="150" t="s">
        <v>53</v>
      </c>
      <c r="C48" s="311">
        <v>67</v>
      </c>
      <c r="D48" s="312">
        <v>20.5</v>
      </c>
      <c r="E48" s="312">
        <v>17</v>
      </c>
      <c r="F48" s="312">
        <v>20.5</v>
      </c>
      <c r="G48" s="311"/>
      <c r="H48" s="313"/>
      <c r="I48" s="313">
        <v>5.55</v>
      </c>
      <c r="J48" s="313">
        <v>11.15</v>
      </c>
      <c r="K48" s="314">
        <v>3.8</v>
      </c>
      <c r="L48" s="313">
        <v>0</v>
      </c>
      <c r="M48" s="313">
        <v>0</v>
      </c>
      <c r="N48" s="313"/>
      <c r="O48" s="151"/>
      <c r="P48" s="149">
        <v>0</v>
      </c>
      <c r="Q48" s="149">
        <v>0</v>
      </c>
      <c r="R48" s="315">
        <v>66</v>
      </c>
    </row>
    <row r="49" spans="1:23" ht="30.75" customHeight="1" x14ac:dyDescent="0.35">
      <c r="A49" s="310">
        <v>4112304</v>
      </c>
      <c r="B49" s="150" t="s">
        <v>385</v>
      </c>
      <c r="C49" s="311">
        <v>68</v>
      </c>
      <c r="D49" s="312">
        <v>1</v>
      </c>
      <c r="E49" s="312">
        <v>3</v>
      </c>
      <c r="F49" s="312">
        <v>3</v>
      </c>
      <c r="G49" s="311"/>
      <c r="H49" s="313"/>
      <c r="I49" s="313">
        <v>0</v>
      </c>
      <c r="J49" s="313">
        <v>0</v>
      </c>
      <c r="K49" s="316">
        <v>3</v>
      </c>
      <c r="L49" s="313">
        <v>0</v>
      </c>
      <c r="M49" s="313">
        <v>0</v>
      </c>
      <c r="N49" s="313"/>
      <c r="O49" s="151"/>
      <c r="P49" s="149">
        <v>0</v>
      </c>
      <c r="Q49" s="149">
        <v>0</v>
      </c>
      <c r="R49" s="315">
        <v>67</v>
      </c>
    </row>
    <row r="50" spans="1:23" ht="24" customHeight="1" x14ac:dyDescent="0.35">
      <c r="A50" s="136">
        <v>4112304</v>
      </c>
      <c r="B50" s="91" t="s">
        <v>55</v>
      </c>
      <c r="C50" s="299">
        <v>69</v>
      </c>
      <c r="D50" s="137"/>
      <c r="E50" s="137" t="s">
        <v>89</v>
      </c>
      <c r="F50" s="137">
        <v>50</v>
      </c>
      <c r="G50" s="299"/>
      <c r="H50" s="74"/>
      <c r="I50" s="313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26">
        <v>1</v>
      </c>
      <c r="Q50" s="326">
        <v>0</v>
      </c>
      <c r="R50" s="172">
        <v>68</v>
      </c>
    </row>
    <row r="51" spans="1:23" ht="43.5" customHeight="1" x14ac:dyDescent="0.35">
      <c r="A51" s="136">
        <v>4112202</v>
      </c>
      <c r="B51" s="153" t="s">
        <v>386</v>
      </c>
      <c r="C51" s="299">
        <v>71</v>
      </c>
      <c r="D51" s="137">
        <v>0.66</v>
      </c>
      <c r="E51" s="137">
        <v>37</v>
      </c>
      <c r="F51" s="137">
        <v>24.5</v>
      </c>
      <c r="G51" s="299"/>
      <c r="H51" s="74">
        <v>3.88</v>
      </c>
      <c r="I51" s="313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26">
        <v>1</v>
      </c>
      <c r="Q51" s="326">
        <v>0</v>
      </c>
      <c r="R51" s="172">
        <v>70</v>
      </c>
    </row>
    <row r="52" spans="1:23" ht="27" customHeight="1" x14ac:dyDescent="0.35">
      <c r="A52" s="136">
        <v>4112202</v>
      </c>
      <c r="B52" s="153" t="s">
        <v>57</v>
      </c>
      <c r="C52" s="299">
        <v>72</v>
      </c>
      <c r="D52" s="137">
        <v>1.25</v>
      </c>
      <c r="E52" s="137">
        <v>11</v>
      </c>
      <c r="F52" s="137">
        <v>13.75</v>
      </c>
      <c r="G52" s="299"/>
      <c r="H52" s="74">
        <v>3.7440000000000002</v>
      </c>
      <c r="I52" s="313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26">
        <v>1</v>
      </c>
      <c r="Q52" s="326">
        <v>0</v>
      </c>
      <c r="R52" s="172">
        <v>71</v>
      </c>
    </row>
    <row r="53" spans="1:23" ht="18.75" customHeight="1" x14ac:dyDescent="0.35">
      <c r="A53" s="136">
        <v>4112202</v>
      </c>
      <c r="B53" s="153" t="s">
        <v>58</v>
      </c>
      <c r="C53" s="299">
        <v>73</v>
      </c>
      <c r="D53" s="137">
        <v>0.75</v>
      </c>
      <c r="E53" s="137">
        <v>2</v>
      </c>
      <c r="F53" s="137">
        <v>1.5</v>
      </c>
      <c r="G53" s="299"/>
      <c r="H53" s="74"/>
      <c r="I53" s="313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26">
        <v>1</v>
      </c>
      <c r="Q53" s="326">
        <v>0</v>
      </c>
      <c r="R53" s="172">
        <v>72</v>
      </c>
    </row>
    <row r="54" spans="1:23" ht="30" customHeight="1" x14ac:dyDescent="0.35">
      <c r="A54" s="136">
        <v>4112202</v>
      </c>
      <c r="B54" s="153" t="s">
        <v>387</v>
      </c>
      <c r="C54" s="299">
        <v>74</v>
      </c>
      <c r="D54" s="137">
        <v>0.31</v>
      </c>
      <c r="E54" s="137">
        <v>17</v>
      </c>
      <c r="F54" s="137">
        <v>5.25</v>
      </c>
      <c r="G54" s="299"/>
      <c r="H54" s="74">
        <v>2.97</v>
      </c>
      <c r="I54" s="313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26">
        <v>1</v>
      </c>
      <c r="Q54" s="326">
        <v>0</v>
      </c>
      <c r="R54" s="172">
        <v>73</v>
      </c>
    </row>
    <row r="55" spans="1:23" ht="18.75" customHeight="1" x14ac:dyDescent="0.35">
      <c r="A55" s="136">
        <v>4112314</v>
      </c>
      <c r="B55" s="153" t="s">
        <v>39</v>
      </c>
      <c r="C55" s="299">
        <v>75</v>
      </c>
      <c r="D55" s="137">
        <v>50</v>
      </c>
      <c r="E55" s="137" t="s">
        <v>90</v>
      </c>
      <c r="F55" s="137">
        <v>50</v>
      </c>
      <c r="G55" s="299"/>
      <c r="H55" s="74">
        <v>7.96</v>
      </c>
      <c r="I55" s="313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26">
        <v>0.62</v>
      </c>
      <c r="Q55" s="326">
        <v>0.38</v>
      </c>
      <c r="R55" s="172">
        <v>74</v>
      </c>
    </row>
    <row r="56" spans="1:23" ht="18.75" customHeight="1" x14ac:dyDescent="0.35">
      <c r="A56" s="136">
        <v>4112303</v>
      </c>
      <c r="B56" s="153" t="s">
        <v>60</v>
      </c>
      <c r="C56" s="299">
        <v>76</v>
      </c>
      <c r="D56" s="137">
        <v>1</v>
      </c>
      <c r="E56" s="137">
        <v>15</v>
      </c>
      <c r="F56" s="137">
        <v>15</v>
      </c>
      <c r="G56" s="299"/>
      <c r="H56" s="74">
        <v>0</v>
      </c>
      <c r="I56" s="313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26">
        <v>0.61</v>
      </c>
      <c r="Q56" s="326">
        <v>0.39</v>
      </c>
      <c r="R56" s="172">
        <v>75</v>
      </c>
    </row>
    <row r="57" spans="1:23" ht="18.75" customHeight="1" x14ac:dyDescent="0.35">
      <c r="A57" s="136">
        <v>4141101</v>
      </c>
      <c r="B57" s="153" t="s">
        <v>61</v>
      </c>
      <c r="C57" s="299">
        <v>78</v>
      </c>
      <c r="D57" s="137">
        <v>41.97</v>
      </c>
      <c r="E57" s="137">
        <v>470</v>
      </c>
      <c r="F57" s="137">
        <v>19725</v>
      </c>
      <c r="G57" s="299"/>
      <c r="H57" s="74">
        <v>0</v>
      </c>
      <c r="I57" s="313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26">
        <v>0.5</v>
      </c>
      <c r="Q57" s="326">
        <v>0.5</v>
      </c>
      <c r="R57" s="172">
        <v>77</v>
      </c>
      <c r="W57" s="199"/>
    </row>
    <row r="58" spans="1:23" ht="18.75" customHeight="1" x14ac:dyDescent="0.35">
      <c r="A58" s="136">
        <v>4111306</v>
      </c>
      <c r="B58" s="153" t="s">
        <v>62</v>
      </c>
      <c r="C58" s="299">
        <v>81</v>
      </c>
      <c r="D58" s="137">
        <v>9.2899999999999991</v>
      </c>
      <c r="E58" s="137">
        <v>127</v>
      </c>
      <c r="F58" s="137">
        <v>1180.46</v>
      </c>
      <c r="G58" s="299"/>
      <c r="H58" s="74">
        <v>0</v>
      </c>
      <c r="I58" s="313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26">
        <v>0.57999999999999996</v>
      </c>
      <c r="Q58" s="326">
        <v>0.42</v>
      </c>
      <c r="R58" s="172">
        <v>80</v>
      </c>
      <c r="W58" s="199"/>
    </row>
    <row r="59" spans="1:23" ht="36" customHeight="1" x14ac:dyDescent="0.35">
      <c r="A59" s="136">
        <v>4111307</v>
      </c>
      <c r="B59" s="153" t="s">
        <v>63</v>
      </c>
      <c r="C59" s="299">
        <v>83</v>
      </c>
      <c r="D59" s="137">
        <v>238.87</v>
      </c>
      <c r="E59" s="137">
        <v>3</v>
      </c>
      <c r="F59" s="137">
        <v>716.62</v>
      </c>
      <c r="G59" s="299"/>
      <c r="H59" s="74">
        <v>0</v>
      </c>
      <c r="I59" s="313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26">
        <v>0.56999999999999995</v>
      </c>
      <c r="Q59" s="326">
        <v>0.43</v>
      </c>
      <c r="R59" s="172">
        <v>82</v>
      </c>
      <c r="W59" s="199"/>
    </row>
    <row r="60" spans="1:23" ht="45.75" customHeight="1" x14ac:dyDescent="0.35">
      <c r="A60" s="136">
        <v>4111307</v>
      </c>
      <c r="B60" s="153" t="s">
        <v>64</v>
      </c>
      <c r="C60" s="299">
        <v>84</v>
      </c>
      <c r="D60" s="137">
        <v>164.88</v>
      </c>
      <c r="E60" s="137">
        <v>114</v>
      </c>
      <c r="F60" s="137">
        <v>18796.82</v>
      </c>
      <c r="G60" s="299"/>
      <c r="H60" s="74">
        <v>0</v>
      </c>
      <c r="I60" s="313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26">
        <v>0.53</v>
      </c>
      <c r="Q60" s="326">
        <v>0.47</v>
      </c>
      <c r="R60" s="172">
        <v>83</v>
      </c>
      <c r="W60" s="199"/>
    </row>
    <row r="61" spans="1:23" ht="27.9" customHeight="1" x14ac:dyDescent="0.35">
      <c r="A61" s="136">
        <v>4111307</v>
      </c>
      <c r="B61" s="153" t="s">
        <v>65</v>
      </c>
      <c r="C61" s="299">
        <v>85</v>
      </c>
      <c r="D61" s="137">
        <v>30.53</v>
      </c>
      <c r="E61" s="137">
        <v>343.98399999999998</v>
      </c>
      <c r="F61" s="137">
        <v>10502.12</v>
      </c>
      <c r="G61" s="299"/>
      <c r="H61" s="74">
        <v>0</v>
      </c>
      <c r="I61" s="313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26">
        <v>0.56000000000000005</v>
      </c>
      <c r="Q61" s="326">
        <v>0.43999999999999989</v>
      </c>
      <c r="R61" s="172">
        <v>84</v>
      </c>
      <c r="W61" s="199"/>
    </row>
    <row r="62" spans="1:23" ht="34.5" customHeight="1" x14ac:dyDescent="0.35">
      <c r="A62" s="136">
        <v>4111201</v>
      </c>
      <c r="B62" s="153" t="s">
        <v>66</v>
      </c>
      <c r="C62" s="299">
        <v>87</v>
      </c>
      <c r="D62" s="137">
        <v>31.19</v>
      </c>
      <c r="E62" s="137">
        <v>108.974</v>
      </c>
      <c r="F62" s="137">
        <v>3398.889999999999</v>
      </c>
      <c r="G62" s="299"/>
      <c r="H62" s="74">
        <v>0</v>
      </c>
      <c r="I62" s="313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26">
        <v>0.55000000000000004</v>
      </c>
      <c r="Q62" s="326">
        <v>0.45</v>
      </c>
      <c r="R62" s="172">
        <v>86</v>
      </c>
      <c r="W62" s="199"/>
    </row>
    <row r="63" spans="1:23" ht="45.75" customHeight="1" x14ac:dyDescent="0.35">
      <c r="A63" s="136">
        <v>4111201</v>
      </c>
      <c r="B63" s="153" t="s">
        <v>67</v>
      </c>
      <c r="C63" s="299">
        <v>88</v>
      </c>
      <c r="D63" s="137">
        <v>30.61</v>
      </c>
      <c r="E63" s="137">
        <v>67.11</v>
      </c>
      <c r="F63" s="137">
        <v>2054.4299999999998</v>
      </c>
      <c r="G63" s="299"/>
      <c r="H63" s="74">
        <v>0</v>
      </c>
      <c r="I63" s="313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26">
        <v>0.57999999999999996</v>
      </c>
      <c r="Q63" s="326">
        <v>0.42</v>
      </c>
      <c r="R63" s="172">
        <v>87</v>
      </c>
      <c r="W63" s="199"/>
    </row>
    <row r="64" spans="1:23" ht="51.75" customHeight="1" x14ac:dyDescent="0.35">
      <c r="A64" s="136">
        <v>4111201</v>
      </c>
      <c r="B64" s="153" t="s">
        <v>68</v>
      </c>
      <c r="C64" s="299">
        <v>89</v>
      </c>
      <c r="D64" s="137">
        <v>26.54</v>
      </c>
      <c r="E64" s="137">
        <v>62.662000000000013</v>
      </c>
      <c r="F64" s="137">
        <v>1663.07</v>
      </c>
      <c r="G64" s="299"/>
      <c r="H64" s="74">
        <v>0</v>
      </c>
      <c r="I64" s="313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26">
        <v>0.55000000000000004</v>
      </c>
      <c r="Q64" s="326">
        <v>0.45</v>
      </c>
      <c r="R64" s="172">
        <v>88</v>
      </c>
      <c r="W64" s="199"/>
    </row>
    <row r="65" spans="1:23" ht="28.5" customHeight="1" x14ac:dyDescent="0.35">
      <c r="A65" s="136">
        <v>4111201</v>
      </c>
      <c r="B65" s="153" t="s">
        <v>69</v>
      </c>
      <c r="C65" s="299">
        <v>90</v>
      </c>
      <c r="D65" s="137"/>
      <c r="E65" s="137">
        <v>260.31799999999993</v>
      </c>
      <c r="F65" s="137">
        <v>19571.98</v>
      </c>
      <c r="G65" s="299"/>
      <c r="H65" s="74">
        <v>0</v>
      </c>
      <c r="I65" s="313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26">
        <v>0.57999999999999996</v>
      </c>
      <c r="Q65" s="326">
        <v>0.42</v>
      </c>
      <c r="R65" s="172">
        <v>89</v>
      </c>
      <c r="W65" s="199"/>
    </row>
    <row r="66" spans="1:23" ht="21" customHeight="1" x14ac:dyDescent="0.35">
      <c r="A66" s="136">
        <v>4111201</v>
      </c>
      <c r="B66" s="153" t="s">
        <v>70</v>
      </c>
      <c r="C66" s="299">
        <v>91</v>
      </c>
      <c r="D66" s="137">
        <v>22.02</v>
      </c>
      <c r="E66" s="137">
        <v>7</v>
      </c>
      <c r="F66" s="137">
        <v>154.12</v>
      </c>
      <c r="G66" s="299"/>
      <c r="H66" s="74">
        <v>0</v>
      </c>
      <c r="I66" s="313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26">
        <v>0.55000000000000004</v>
      </c>
      <c r="Q66" s="326">
        <v>0.45</v>
      </c>
      <c r="R66" s="172">
        <v>90</v>
      </c>
      <c r="W66" s="199"/>
    </row>
    <row r="67" spans="1:23" ht="21" customHeight="1" x14ac:dyDescent="0.35">
      <c r="A67" s="136">
        <v>4111201</v>
      </c>
      <c r="B67" s="153" t="s">
        <v>71</v>
      </c>
      <c r="C67" s="299">
        <v>92</v>
      </c>
      <c r="D67" s="137">
        <v>11.25</v>
      </c>
      <c r="E67" s="137">
        <v>20</v>
      </c>
      <c r="F67" s="137">
        <v>225</v>
      </c>
      <c r="G67" s="299"/>
      <c r="H67" s="74">
        <v>0</v>
      </c>
      <c r="I67" s="313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26">
        <v>0.55000000000000004</v>
      </c>
      <c r="Q67" s="326">
        <v>0.45</v>
      </c>
      <c r="R67" s="172">
        <v>91</v>
      </c>
      <c r="W67" s="199"/>
    </row>
    <row r="68" spans="1:23" ht="18.75" customHeight="1" x14ac:dyDescent="0.35">
      <c r="A68" s="136">
        <v>4111201</v>
      </c>
      <c r="B68" s="153" t="s">
        <v>72</v>
      </c>
      <c r="C68" s="299">
        <v>93</v>
      </c>
      <c r="D68" s="137">
        <v>33.64</v>
      </c>
      <c r="E68" s="137">
        <v>55</v>
      </c>
      <c r="F68" s="137">
        <v>1850</v>
      </c>
      <c r="G68" s="299"/>
      <c r="H68" s="74">
        <v>0</v>
      </c>
      <c r="I68" s="313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26">
        <v>0.56999999999999995</v>
      </c>
      <c r="Q68" s="326">
        <v>0.43</v>
      </c>
      <c r="R68" s="172">
        <v>92</v>
      </c>
      <c r="W68" s="199"/>
    </row>
    <row r="69" spans="1:23" ht="18.75" customHeight="1" x14ac:dyDescent="0.35">
      <c r="A69" s="136">
        <v>4111201</v>
      </c>
      <c r="B69" s="153" t="s">
        <v>73</v>
      </c>
      <c r="C69" s="299">
        <v>94</v>
      </c>
      <c r="D69" s="137"/>
      <c r="E69" s="137">
        <v>1</v>
      </c>
      <c r="F69" s="137">
        <v>50</v>
      </c>
      <c r="G69" s="299"/>
      <c r="H69" s="74">
        <v>0</v>
      </c>
      <c r="I69" s="313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26">
        <v>0.55000000000000004</v>
      </c>
      <c r="Q69" s="326">
        <v>0.45</v>
      </c>
      <c r="R69" s="172">
        <v>93</v>
      </c>
      <c r="W69" s="199"/>
    </row>
    <row r="70" spans="1:23" ht="18.75" customHeight="1" x14ac:dyDescent="0.35">
      <c r="A70" s="136"/>
      <c r="B70" s="153" t="s">
        <v>74</v>
      </c>
      <c r="C70" s="299">
        <v>97</v>
      </c>
      <c r="D70" s="137"/>
      <c r="E70" s="142" t="s">
        <v>87</v>
      </c>
      <c r="F70" s="137">
        <v>30.51</v>
      </c>
      <c r="G70" s="181"/>
      <c r="H70" s="74">
        <v>0</v>
      </c>
      <c r="I70" s="313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26">
        <v>0.53</v>
      </c>
      <c r="Q70" s="326">
        <v>0.47</v>
      </c>
      <c r="R70" s="172">
        <v>96</v>
      </c>
      <c r="W70" s="199"/>
    </row>
    <row r="71" spans="1:23" ht="18.600000000000001" customHeight="1" x14ac:dyDescent="0.35">
      <c r="A71" s="181"/>
      <c r="B71" s="153" t="s">
        <v>75</v>
      </c>
      <c r="C71" s="299">
        <v>98</v>
      </c>
      <c r="D71" s="137"/>
      <c r="E71" s="142" t="s">
        <v>87</v>
      </c>
      <c r="F71" s="137">
        <v>10</v>
      </c>
      <c r="G71" s="181"/>
      <c r="H71" s="74">
        <v>0</v>
      </c>
      <c r="I71" s="313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26">
        <v>0.54</v>
      </c>
      <c r="Q71" s="326">
        <v>0.46</v>
      </c>
      <c r="R71" s="172">
        <v>97</v>
      </c>
      <c r="W71" s="199"/>
    </row>
    <row r="72" spans="1:23" ht="18.600000000000001" customHeight="1" x14ac:dyDescent="0.35">
      <c r="D72" s="122"/>
      <c r="F72" s="143"/>
      <c r="H72" s="169"/>
      <c r="I72" s="169"/>
      <c r="J72" s="169"/>
      <c r="K72" s="169"/>
      <c r="L72" s="169"/>
      <c r="M72" s="169"/>
      <c r="P72" s="199"/>
      <c r="Q72" s="199"/>
      <c r="R72" s="171"/>
    </row>
    <row r="73" spans="1:23" ht="18.600000000000001" customHeight="1" x14ac:dyDescent="0.35">
      <c r="D73" s="122"/>
      <c r="F73" s="143"/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400</v>
      </c>
      <c r="E75" s="72" t="s">
        <v>101</v>
      </c>
      <c r="F75" s="173" t="s">
        <v>401</v>
      </c>
      <c r="G75" s="72" t="s">
        <v>402</v>
      </c>
      <c r="H75" s="72" t="s">
        <v>403</v>
      </c>
      <c r="I75" s="72" t="s">
        <v>404</v>
      </c>
      <c r="J75" s="72" t="s">
        <v>405</v>
      </c>
      <c r="K75" s="72" t="s">
        <v>406</v>
      </c>
      <c r="L75" s="72" t="s">
        <v>407</v>
      </c>
      <c r="M75" s="72" t="s">
        <v>408</v>
      </c>
      <c r="N75" s="72" t="s">
        <v>409</v>
      </c>
      <c r="O75" s="72" t="s">
        <v>410</v>
      </c>
      <c r="P75" s="72" t="s">
        <v>411</v>
      </c>
      <c r="Q75" s="72" t="s">
        <v>412</v>
      </c>
      <c r="R75" s="176" t="s">
        <v>413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B1" zoomScale="85" zoomScaleNormal="85" workbookViewId="0">
      <selection activeCell="D72" sqref="D72:J72"/>
    </sheetView>
  </sheetViews>
  <sheetFormatPr defaultColWidth="9.109375" defaultRowHeight="14.4" x14ac:dyDescent="0.3"/>
  <cols>
    <col min="1" max="1" width="20" style="321" customWidth="1"/>
    <col min="2" max="2" width="59.88671875" style="321" customWidth="1"/>
    <col min="3" max="3" width="8.5546875" style="199" customWidth="1"/>
    <col min="4" max="4" width="11.6640625" style="199" customWidth="1"/>
    <col min="5" max="5" width="9.109375" style="199" customWidth="1"/>
    <col min="6" max="6" width="13.5546875" style="199" customWidth="1"/>
    <col min="7" max="7" width="15.44140625" style="199" customWidth="1"/>
    <col min="8" max="8" width="17.33203125" style="199" customWidth="1"/>
    <col min="9" max="9" width="12.5546875" style="199" customWidth="1"/>
    <col min="10" max="10" width="15.44140625" style="199" customWidth="1"/>
    <col min="11" max="11" width="15.6640625" style="169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159" width="9.109375" style="321" customWidth="1"/>
    <col min="160" max="16384" width="9.109375" style="321"/>
  </cols>
  <sheetData>
    <row r="1" spans="1:19" x14ac:dyDescent="0.3">
      <c r="A1" s="326" t="s">
        <v>0</v>
      </c>
      <c r="B1" s="136" t="s">
        <v>1</v>
      </c>
      <c r="C1" s="326" t="s">
        <v>6</v>
      </c>
      <c r="D1" s="326" t="s">
        <v>414</v>
      </c>
      <c r="E1" s="326" t="s">
        <v>415</v>
      </c>
      <c r="F1" s="326" t="s">
        <v>416</v>
      </c>
      <c r="G1" s="326" t="s">
        <v>417</v>
      </c>
      <c r="H1" s="326" t="s">
        <v>418</v>
      </c>
      <c r="I1" s="326" t="s">
        <v>419</v>
      </c>
      <c r="J1" s="326" t="s">
        <v>420</v>
      </c>
      <c r="K1" s="123" t="s">
        <v>421</v>
      </c>
      <c r="L1" s="123" t="s">
        <v>422</v>
      </c>
      <c r="M1" s="123" t="s">
        <v>423</v>
      </c>
      <c r="N1" s="123" t="s">
        <v>424</v>
      </c>
      <c r="O1" s="123" t="s">
        <v>425</v>
      </c>
      <c r="P1" s="123" t="s">
        <v>426</v>
      </c>
      <c r="Q1" s="123" t="s">
        <v>427</v>
      </c>
      <c r="R1" s="123" t="s">
        <v>428</v>
      </c>
      <c r="S1" s="123" t="s">
        <v>429</v>
      </c>
    </row>
    <row r="2" spans="1:19" x14ac:dyDescent="0.3">
      <c r="A2" s="326">
        <v>3111302</v>
      </c>
      <c r="B2" s="164" t="s">
        <v>7</v>
      </c>
      <c r="C2" s="326">
        <v>11</v>
      </c>
      <c r="D2" s="326">
        <v>1.01</v>
      </c>
      <c r="E2" s="326">
        <v>1.01</v>
      </c>
      <c r="F2" s="326"/>
      <c r="G2" s="326"/>
      <c r="H2" s="302">
        <v>0.5</v>
      </c>
      <c r="I2" s="302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26">
        <v>3111327</v>
      </c>
      <c r="B3" s="164" t="s">
        <v>8</v>
      </c>
      <c r="C3" s="326">
        <v>12</v>
      </c>
      <c r="D3" s="326">
        <v>0</v>
      </c>
      <c r="E3" s="326">
        <v>0</v>
      </c>
      <c r="F3" s="326"/>
      <c r="G3" s="326"/>
      <c r="H3" s="302">
        <v>0</v>
      </c>
      <c r="I3" s="302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26">
        <v>3111338</v>
      </c>
      <c r="B4" s="164" t="s">
        <v>9</v>
      </c>
      <c r="C4" s="326">
        <v>13</v>
      </c>
      <c r="D4" s="326">
        <v>36.61</v>
      </c>
      <c r="E4" s="326">
        <v>36.61</v>
      </c>
      <c r="F4" s="326"/>
      <c r="G4" s="326"/>
      <c r="H4" s="302">
        <v>14</v>
      </c>
      <c r="I4" s="302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26">
        <v>3241101</v>
      </c>
      <c r="B5" s="164" t="s">
        <v>10</v>
      </c>
      <c r="C5" s="326">
        <v>15</v>
      </c>
      <c r="D5" s="326">
        <v>58.54</v>
      </c>
      <c r="E5" s="326">
        <v>58.54</v>
      </c>
      <c r="F5" s="326"/>
      <c r="G5" s="326"/>
      <c r="H5" s="302">
        <v>14.98</v>
      </c>
      <c r="I5" s="302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26">
        <v>3211129</v>
      </c>
      <c r="B6" s="164" t="s">
        <v>11</v>
      </c>
      <c r="C6" s="326">
        <v>16</v>
      </c>
      <c r="D6" s="326">
        <v>116.67</v>
      </c>
      <c r="E6" s="326">
        <v>116.67</v>
      </c>
      <c r="F6" s="326"/>
      <c r="G6" s="326"/>
      <c r="H6" s="302">
        <v>34.21</v>
      </c>
      <c r="I6" s="302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26">
        <v>3821103</v>
      </c>
      <c r="B7" s="164" t="s">
        <v>12</v>
      </c>
      <c r="C7" s="326">
        <v>17</v>
      </c>
      <c r="D7" s="326">
        <v>1603.18</v>
      </c>
      <c r="E7" s="326">
        <v>1603.18</v>
      </c>
      <c r="F7" s="326"/>
      <c r="G7" s="326"/>
      <c r="H7" s="302">
        <v>177.18</v>
      </c>
      <c r="I7" s="302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26">
        <v>3211119</v>
      </c>
      <c r="B8" s="164" t="s">
        <v>13</v>
      </c>
      <c r="C8" s="326">
        <v>18</v>
      </c>
      <c r="D8" s="326">
        <v>0.77</v>
      </c>
      <c r="E8" s="326">
        <v>0.77</v>
      </c>
      <c r="F8" s="326"/>
      <c r="G8" s="326"/>
      <c r="H8" s="302">
        <v>0.48</v>
      </c>
      <c r="I8" s="302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26">
        <v>3211120</v>
      </c>
      <c r="B9" s="164" t="s">
        <v>14</v>
      </c>
      <c r="C9" s="326">
        <v>19</v>
      </c>
      <c r="D9" s="326">
        <v>0.97</v>
      </c>
      <c r="E9" s="326">
        <v>0.97</v>
      </c>
      <c r="F9" s="326"/>
      <c r="G9" s="326"/>
      <c r="H9" s="302">
        <v>7.0000000000000007E-2</v>
      </c>
      <c r="I9" s="302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26">
        <v>3211117</v>
      </c>
      <c r="B10" s="164" t="s">
        <v>15</v>
      </c>
      <c r="C10" s="326">
        <v>20</v>
      </c>
      <c r="D10" s="326">
        <v>0.44</v>
      </c>
      <c r="E10" s="326">
        <v>0.44</v>
      </c>
      <c r="F10" s="326"/>
      <c r="G10" s="326"/>
      <c r="H10" s="302">
        <v>0.1</v>
      </c>
      <c r="I10" s="302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26">
        <v>3221104</v>
      </c>
      <c r="B11" s="164" t="s">
        <v>16</v>
      </c>
      <c r="C11" s="326">
        <v>21</v>
      </c>
      <c r="D11" s="326">
        <v>11.92</v>
      </c>
      <c r="E11" s="326">
        <v>11.92</v>
      </c>
      <c r="F11" s="326"/>
      <c r="G11" s="326"/>
      <c r="H11" s="302">
        <v>0.17</v>
      </c>
      <c r="I11" s="302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26">
        <v>3211115</v>
      </c>
      <c r="B12" s="164" t="s">
        <v>17</v>
      </c>
      <c r="C12" s="326">
        <v>22</v>
      </c>
      <c r="D12" s="326">
        <v>1.1100000000000001</v>
      </c>
      <c r="E12" s="326">
        <v>1.1100000000000001</v>
      </c>
      <c r="F12" s="326"/>
      <c r="G12" s="326"/>
      <c r="H12" s="302">
        <v>0.55000000000000004</v>
      </c>
      <c r="I12" s="302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26">
        <v>3211113</v>
      </c>
      <c r="B13" s="164" t="s">
        <v>18</v>
      </c>
      <c r="C13" s="326">
        <v>23</v>
      </c>
      <c r="D13" s="326">
        <v>8.74</v>
      </c>
      <c r="E13" s="326">
        <v>8.74</v>
      </c>
      <c r="F13" s="326"/>
      <c r="G13" s="326"/>
      <c r="H13" s="302">
        <v>2.89</v>
      </c>
      <c r="I13" s="302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26">
        <v>3243102</v>
      </c>
      <c r="B14" s="164" t="s">
        <v>19</v>
      </c>
      <c r="C14" s="326">
        <v>24</v>
      </c>
      <c r="D14" s="326">
        <v>17.52</v>
      </c>
      <c r="E14" s="326">
        <v>17.52</v>
      </c>
      <c r="F14" s="326"/>
      <c r="G14" s="326"/>
      <c r="H14" s="302">
        <v>4.0199999999999996</v>
      </c>
      <c r="I14" s="302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26">
        <v>3243101</v>
      </c>
      <c r="B15" s="164" t="s">
        <v>20</v>
      </c>
      <c r="C15" s="326">
        <v>25</v>
      </c>
      <c r="D15" s="326">
        <v>64.59</v>
      </c>
      <c r="E15" s="326">
        <v>64.59</v>
      </c>
      <c r="F15" s="326"/>
      <c r="G15" s="326"/>
      <c r="H15" s="302">
        <v>24.18</v>
      </c>
      <c r="I15" s="302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26">
        <v>3221108</v>
      </c>
      <c r="B16" s="164" t="s">
        <v>21</v>
      </c>
      <c r="C16" s="326">
        <v>26</v>
      </c>
      <c r="D16" s="326">
        <v>1.1599999999999999</v>
      </c>
      <c r="E16" s="326">
        <v>1.1599999999999999</v>
      </c>
      <c r="F16" s="326"/>
      <c r="G16" s="326"/>
      <c r="H16" s="302">
        <v>0.91</v>
      </c>
      <c r="I16" s="302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26">
        <v>3255102</v>
      </c>
      <c r="B17" s="164" t="s">
        <v>22</v>
      </c>
      <c r="C17" s="326">
        <v>27</v>
      </c>
      <c r="D17" s="326">
        <v>34.159999999999997</v>
      </c>
      <c r="E17" s="326">
        <v>34.159999999999997</v>
      </c>
      <c r="F17" s="326"/>
      <c r="G17" s="326"/>
      <c r="H17" s="302">
        <v>0.5</v>
      </c>
      <c r="I17" s="302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26">
        <v>3255104</v>
      </c>
      <c r="B18" s="164" t="s">
        <v>23</v>
      </c>
      <c r="C18" s="326">
        <v>28</v>
      </c>
      <c r="D18" s="326">
        <v>49.91</v>
      </c>
      <c r="E18" s="326">
        <v>49.91</v>
      </c>
      <c r="F18" s="326"/>
      <c r="G18" s="326"/>
      <c r="H18" s="302">
        <v>19.95</v>
      </c>
      <c r="I18" s="302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26">
        <v>3211127</v>
      </c>
      <c r="B19" s="164" t="s">
        <v>24</v>
      </c>
      <c r="C19" s="326">
        <v>29</v>
      </c>
      <c r="D19" s="326">
        <v>0.28000000000000003</v>
      </c>
      <c r="E19" s="326">
        <v>0.28000000000000003</v>
      </c>
      <c r="F19" s="326"/>
      <c r="G19" s="326"/>
      <c r="H19" s="302">
        <v>0.2</v>
      </c>
      <c r="I19" s="302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26">
        <v>3231201</v>
      </c>
      <c r="B20" s="164" t="s">
        <v>25</v>
      </c>
      <c r="C20" s="326">
        <v>31</v>
      </c>
      <c r="D20" s="326">
        <v>0</v>
      </c>
      <c r="E20" s="326">
        <v>0</v>
      </c>
      <c r="F20" s="326"/>
      <c r="G20" s="326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300">
        <v>22.22</v>
      </c>
      <c r="I21" s="300">
        <v>2.72</v>
      </c>
      <c r="J21" s="301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300">
        <v>338.11</v>
      </c>
      <c r="I22" s="300">
        <v>34.46</v>
      </c>
      <c r="J22" s="301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300">
        <v>75</v>
      </c>
      <c r="I23" s="300">
        <v>7.96</v>
      </c>
      <c r="J23" s="301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26">
        <v>3211109</v>
      </c>
      <c r="B24" s="164" t="s">
        <v>29</v>
      </c>
      <c r="C24" s="326">
        <v>35</v>
      </c>
      <c r="D24" s="326">
        <v>10.96</v>
      </c>
      <c r="E24" s="326">
        <v>10.96</v>
      </c>
      <c r="F24" s="326"/>
      <c r="G24" s="326"/>
      <c r="H24" s="302">
        <v>3.49</v>
      </c>
      <c r="I24" s="302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26">
        <v>3256103</v>
      </c>
      <c r="B25" s="164" t="s">
        <v>30</v>
      </c>
      <c r="C25" s="326">
        <v>36</v>
      </c>
      <c r="D25" s="326">
        <v>3.74</v>
      </c>
      <c r="E25" s="326">
        <v>3.74</v>
      </c>
      <c r="F25" s="326"/>
      <c r="G25" s="326"/>
      <c r="H25" s="302">
        <v>3</v>
      </c>
      <c r="I25" s="302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26">
        <v>3257101</v>
      </c>
      <c r="B26" s="164" t="s">
        <v>381</v>
      </c>
      <c r="C26" s="326">
        <v>37</v>
      </c>
      <c r="D26" s="326">
        <v>5168.01</v>
      </c>
      <c r="E26" s="326">
        <v>0</v>
      </c>
      <c r="F26" s="326"/>
      <c r="G26" s="326">
        <v>5168.01</v>
      </c>
      <c r="H26" s="302">
        <v>450</v>
      </c>
      <c r="I26" s="302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26">
        <v>3111332</v>
      </c>
      <c r="B27" s="164" t="s">
        <v>32</v>
      </c>
      <c r="C27" s="326">
        <v>38</v>
      </c>
      <c r="D27" s="326">
        <v>12.73</v>
      </c>
      <c r="E27" s="326">
        <v>12.73</v>
      </c>
      <c r="F27" s="326"/>
      <c r="G27" s="326"/>
      <c r="H27" s="302">
        <v>3</v>
      </c>
      <c r="I27" s="302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26">
        <v>3111332</v>
      </c>
      <c r="B28" s="164" t="s">
        <v>33</v>
      </c>
      <c r="C28" s="326">
        <v>39</v>
      </c>
      <c r="D28" s="326">
        <v>1.29</v>
      </c>
      <c r="E28" s="326">
        <v>1.29</v>
      </c>
      <c r="F28" s="326"/>
      <c r="G28" s="326"/>
      <c r="H28" s="302">
        <v>0.41</v>
      </c>
      <c r="I28" s="302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26">
        <v>3111332</v>
      </c>
      <c r="B29" s="164" t="s">
        <v>34</v>
      </c>
      <c r="C29" s="326">
        <v>40</v>
      </c>
      <c r="D29" s="326">
        <v>1.3</v>
      </c>
      <c r="E29" s="326">
        <v>1.3</v>
      </c>
      <c r="F29" s="326"/>
      <c r="G29" s="326"/>
      <c r="H29" s="302">
        <v>0.41</v>
      </c>
      <c r="I29" s="302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26">
        <v>3257104</v>
      </c>
      <c r="B30" s="164" t="s">
        <v>35</v>
      </c>
      <c r="C30" s="326">
        <v>41</v>
      </c>
      <c r="D30" s="326">
        <v>85.02</v>
      </c>
      <c r="E30" s="326">
        <v>85.02</v>
      </c>
      <c r="F30" s="326"/>
      <c r="G30" s="326"/>
      <c r="H30" s="302">
        <v>30</v>
      </c>
      <c r="I30" s="302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26">
        <v>3255101</v>
      </c>
      <c r="B31" s="164" t="s">
        <v>36</v>
      </c>
      <c r="C31" s="326">
        <v>42</v>
      </c>
      <c r="D31" s="326">
        <v>20.47</v>
      </c>
      <c r="E31" s="326">
        <v>20.47</v>
      </c>
      <c r="F31" s="326"/>
      <c r="G31" s="326"/>
      <c r="H31" s="302">
        <v>10</v>
      </c>
      <c r="I31" s="302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26">
        <v>3256101</v>
      </c>
      <c r="B32" s="164" t="s">
        <v>37</v>
      </c>
      <c r="C32" s="326">
        <v>43</v>
      </c>
      <c r="D32" s="326">
        <v>875.46</v>
      </c>
      <c r="E32" s="326">
        <v>875.46</v>
      </c>
      <c r="F32" s="326"/>
      <c r="G32" s="326"/>
      <c r="H32" s="302">
        <v>299.95999999999998</v>
      </c>
      <c r="I32" s="302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26">
        <v>3258101</v>
      </c>
      <c r="B33" s="164" t="s">
        <v>38</v>
      </c>
      <c r="C33" s="326">
        <v>45</v>
      </c>
      <c r="D33" s="326">
        <v>61.4</v>
      </c>
      <c r="E33" s="326">
        <v>61.4</v>
      </c>
      <c r="F33" s="326"/>
      <c r="G33" s="326"/>
      <c r="H33" s="302">
        <v>14.97</v>
      </c>
      <c r="I33" s="302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26">
        <v>3258102</v>
      </c>
      <c r="B34" s="164" t="s">
        <v>39</v>
      </c>
      <c r="C34" s="326">
        <v>46</v>
      </c>
      <c r="D34" s="326">
        <v>3.2</v>
      </c>
      <c r="E34" s="326">
        <v>3.2</v>
      </c>
      <c r="F34" s="326"/>
      <c r="G34" s="326"/>
      <c r="H34" s="302">
        <v>1.1100000000000001</v>
      </c>
      <c r="I34" s="302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26">
        <v>3258103</v>
      </c>
      <c r="B35" s="164" t="s">
        <v>40</v>
      </c>
      <c r="C35" s="326">
        <v>47</v>
      </c>
      <c r="D35" s="326">
        <v>5.34</v>
      </c>
      <c r="E35" s="326">
        <v>5.34</v>
      </c>
      <c r="F35" s="326"/>
      <c r="G35" s="326"/>
      <c r="H35" s="302">
        <v>3</v>
      </c>
      <c r="I35" s="302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26">
        <v>3258105</v>
      </c>
      <c r="B36" s="164" t="s">
        <v>41</v>
      </c>
      <c r="C36" s="326">
        <v>48</v>
      </c>
      <c r="D36" s="326">
        <v>1.22</v>
      </c>
      <c r="E36" s="326">
        <v>1.22</v>
      </c>
      <c r="F36" s="326"/>
      <c r="G36" s="326"/>
      <c r="H36" s="302">
        <v>1.99</v>
      </c>
      <c r="I36" s="302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26">
        <v>3258107</v>
      </c>
      <c r="B37" s="164" t="s">
        <v>42</v>
      </c>
      <c r="C37" s="326">
        <v>49</v>
      </c>
      <c r="D37" s="326">
        <v>19.98</v>
      </c>
      <c r="E37" s="326">
        <v>19.98</v>
      </c>
      <c r="F37" s="326"/>
      <c r="G37" s="326"/>
      <c r="H37" s="302">
        <v>0</v>
      </c>
      <c r="I37" s="302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26">
        <v>3258106</v>
      </c>
      <c r="B38" s="164" t="s">
        <v>43</v>
      </c>
      <c r="C38" s="326">
        <v>50</v>
      </c>
      <c r="D38" s="326">
        <v>14.53</v>
      </c>
      <c r="E38" s="326">
        <v>14.53</v>
      </c>
      <c r="F38" s="326"/>
      <c r="G38" s="326"/>
      <c r="H38" s="302">
        <v>4.95</v>
      </c>
      <c r="I38" s="302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26">
        <v>3258105</v>
      </c>
      <c r="B39" s="164" t="s">
        <v>44</v>
      </c>
      <c r="C39" s="326">
        <v>51</v>
      </c>
      <c r="D39" s="326">
        <v>1.39</v>
      </c>
      <c r="E39" s="326">
        <v>1.39</v>
      </c>
      <c r="F39" s="326"/>
      <c r="G39" s="326"/>
      <c r="H39" s="302">
        <v>2</v>
      </c>
      <c r="I39" s="302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26"/>
      <c r="H40" s="302">
        <v>33.17</v>
      </c>
      <c r="I40" s="302">
        <v>4.1500000000000004</v>
      </c>
      <c r="J40" s="302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26">
        <v>3258128</v>
      </c>
      <c r="B41" s="164" t="s">
        <v>46</v>
      </c>
      <c r="C41" s="326">
        <v>54</v>
      </c>
      <c r="D41" s="326">
        <v>2.39</v>
      </c>
      <c r="E41" s="326">
        <v>2.39</v>
      </c>
      <c r="F41" s="326"/>
      <c r="G41" s="326"/>
      <c r="H41" s="302">
        <v>0.38</v>
      </c>
      <c r="I41" s="302">
        <v>0.38</v>
      </c>
      <c r="J41" s="302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26">
        <v>3258107</v>
      </c>
      <c r="B42" s="164" t="s">
        <v>47</v>
      </c>
      <c r="C42" s="326">
        <v>55</v>
      </c>
      <c r="D42" s="326">
        <v>7.48</v>
      </c>
      <c r="E42" s="326">
        <v>7.48</v>
      </c>
      <c r="F42" s="326"/>
      <c r="G42" s="326"/>
      <c r="H42" s="302">
        <v>1.49</v>
      </c>
      <c r="I42" s="302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26">
        <v>4112101</v>
      </c>
      <c r="B43" s="164" t="s">
        <v>48</v>
      </c>
      <c r="C43" s="326">
        <v>60</v>
      </c>
      <c r="D43" s="326">
        <v>606.9</v>
      </c>
      <c r="E43" s="326">
        <v>606.9</v>
      </c>
      <c r="F43" s="326"/>
      <c r="G43" s="326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26">
        <v>4112101</v>
      </c>
      <c r="B44" s="164" t="s">
        <v>382</v>
      </c>
      <c r="C44" s="326">
        <v>61</v>
      </c>
      <c r="D44" s="326">
        <v>50.22</v>
      </c>
      <c r="E44" s="326">
        <v>50.22</v>
      </c>
      <c r="F44" s="326"/>
      <c r="G44" s="326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26">
        <v>4112102</v>
      </c>
      <c r="B45" s="164" t="s">
        <v>383</v>
      </c>
      <c r="C45" s="326">
        <v>63</v>
      </c>
      <c r="D45" s="326">
        <v>61.29</v>
      </c>
      <c r="E45" s="326">
        <v>61.29</v>
      </c>
      <c r="F45" s="326"/>
      <c r="G45" s="326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26">
        <v>4112316</v>
      </c>
      <c r="B46" s="296" t="s">
        <v>51</v>
      </c>
      <c r="C46" s="297">
        <v>65</v>
      </c>
      <c r="D46" s="297">
        <v>8.9700000000000006</v>
      </c>
      <c r="E46" s="297">
        <v>8.9700000000000006</v>
      </c>
      <c r="F46" s="326"/>
      <c r="G46" s="326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26">
        <v>4112316</v>
      </c>
      <c r="B47" s="296" t="s">
        <v>384</v>
      </c>
      <c r="C47" s="297">
        <v>66</v>
      </c>
      <c r="D47" s="297">
        <v>1</v>
      </c>
      <c r="E47" s="297">
        <v>1</v>
      </c>
      <c r="F47" s="326"/>
      <c r="G47" s="326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26">
        <v>4112304</v>
      </c>
      <c r="B48" s="296" t="s">
        <v>53</v>
      </c>
      <c r="C48" s="297">
        <v>68</v>
      </c>
      <c r="D48" s="297">
        <v>20.5</v>
      </c>
      <c r="E48" s="297">
        <v>20.5</v>
      </c>
      <c r="F48" s="326"/>
      <c r="G48" s="326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26">
        <v>4112304</v>
      </c>
      <c r="B49" s="296" t="s">
        <v>385</v>
      </c>
      <c r="C49" s="297">
        <v>69</v>
      </c>
      <c r="D49" s="297">
        <v>3</v>
      </c>
      <c r="E49" s="297">
        <v>3</v>
      </c>
      <c r="F49" s="326"/>
      <c r="G49" s="326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26">
        <v>4112304</v>
      </c>
      <c r="B50" s="164" t="s">
        <v>55</v>
      </c>
      <c r="C50" s="326">
        <v>70</v>
      </c>
      <c r="D50" s="326">
        <v>9.49</v>
      </c>
      <c r="E50" s="326">
        <v>9.49</v>
      </c>
      <c r="F50" s="326"/>
      <c r="G50" s="326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26">
        <v>4112202</v>
      </c>
      <c r="B51" s="164" t="s">
        <v>386</v>
      </c>
      <c r="C51" s="326">
        <v>72</v>
      </c>
      <c r="D51" s="326">
        <v>19.47</v>
      </c>
      <c r="E51" s="326">
        <v>19.47</v>
      </c>
      <c r="F51" s="326"/>
      <c r="G51" s="326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26">
        <v>4112202</v>
      </c>
      <c r="B52" s="164" t="s">
        <v>57</v>
      </c>
      <c r="C52" s="326">
        <v>73</v>
      </c>
      <c r="D52" s="326">
        <v>9.8800000000000008</v>
      </c>
      <c r="E52" s="326">
        <v>9.8800000000000008</v>
      </c>
      <c r="F52" s="326"/>
      <c r="G52" s="326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26">
        <v>4112202</v>
      </c>
      <c r="B53" s="164" t="s">
        <v>58</v>
      </c>
      <c r="C53" s="326">
        <v>74</v>
      </c>
      <c r="D53" s="326">
        <v>0.2</v>
      </c>
      <c r="E53" s="326">
        <v>0.2</v>
      </c>
      <c r="F53" s="326"/>
      <c r="G53" s="326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26">
        <v>4112202</v>
      </c>
      <c r="B54" s="164" t="s">
        <v>387</v>
      </c>
      <c r="C54" s="326">
        <v>75</v>
      </c>
      <c r="D54" s="326">
        <v>4.08</v>
      </c>
      <c r="E54" s="326">
        <v>4.08</v>
      </c>
      <c r="F54" s="326"/>
      <c r="G54" s="326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26">
        <v>4112314</v>
      </c>
      <c r="B55" s="164" t="s">
        <v>39</v>
      </c>
      <c r="C55" s="326">
        <v>76</v>
      </c>
      <c r="D55" s="326">
        <v>45.32</v>
      </c>
      <c r="E55" s="326">
        <v>45.32</v>
      </c>
      <c r="F55" s="326"/>
      <c r="G55" s="326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26">
        <v>4112303</v>
      </c>
      <c r="B56" s="164" t="s">
        <v>60</v>
      </c>
      <c r="C56" s="326">
        <v>77</v>
      </c>
      <c r="D56" s="326">
        <v>9.73</v>
      </c>
      <c r="E56" s="326">
        <v>9.73</v>
      </c>
      <c r="F56" s="326"/>
      <c r="G56" s="326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26">
        <v>4141101</v>
      </c>
      <c r="B57" s="164" t="s">
        <v>61</v>
      </c>
      <c r="C57" s="326">
        <v>79</v>
      </c>
      <c r="D57" s="326">
        <v>14323.6</v>
      </c>
      <c r="E57" s="326">
        <v>14323.6</v>
      </c>
      <c r="F57" s="326"/>
      <c r="G57" s="326"/>
      <c r="H57" s="302">
        <v>1000</v>
      </c>
      <c r="I57" s="302">
        <v>1000</v>
      </c>
      <c r="J57" s="302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303">
        <v>192.22</v>
      </c>
      <c r="I58" s="303">
        <v>24.08</v>
      </c>
      <c r="J58" s="303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303">
        <v>0</v>
      </c>
      <c r="I59" s="303">
        <v>0</v>
      </c>
      <c r="J59" s="303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303">
        <v>4075.22</v>
      </c>
      <c r="I60" s="303">
        <v>509.4</v>
      </c>
      <c r="J60" s="303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303">
        <v>2673.22</v>
      </c>
      <c r="I61" s="303">
        <v>334.15</v>
      </c>
      <c r="J61" s="303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303">
        <v>726.54</v>
      </c>
      <c r="I62" s="303">
        <v>90.82</v>
      </c>
      <c r="J62" s="303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303">
        <v>253.65</v>
      </c>
      <c r="I63" s="303">
        <v>31.71</v>
      </c>
      <c r="J63" s="303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303">
        <v>179.68</v>
      </c>
      <c r="I64" s="303">
        <v>22.46</v>
      </c>
      <c r="J64" s="303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303">
        <v>2923.61</v>
      </c>
      <c r="I65" s="303">
        <v>365.45</v>
      </c>
      <c r="J65" s="303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303">
        <v>0</v>
      </c>
      <c r="I66" s="303">
        <v>0</v>
      </c>
      <c r="J66" s="303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303">
        <v>0</v>
      </c>
      <c r="I67" s="303">
        <v>0</v>
      </c>
      <c r="J67" s="303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304">
        <v>93.33</v>
      </c>
      <c r="I68" s="305">
        <v>11.67</v>
      </c>
      <c r="J68" s="303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303">
        <v>0</v>
      </c>
      <c r="I69" s="303">
        <v>0</v>
      </c>
      <c r="J69" s="303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26"/>
      <c r="B70" s="164" t="s">
        <v>74</v>
      </c>
      <c r="C70" s="326">
        <v>98</v>
      </c>
      <c r="D70" s="326">
        <v>0</v>
      </c>
      <c r="E70" s="326">
        <v>0</v>
      </c>
      <c r="F70" s="326"/>
      <c r="G70" s="326"/>
      <c r="H70" s="302">
        <v>0</v>
      </c>
      <c r="I70" s="302">
        <v>0</v>
      </c>
      <c r="J70" s="302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26"/>
      <c r="B71" s="164" t="s">
        <v>75</v>
      </c>
      <c r="C71" s="326">
        <v>99</v>
      </c>
      <c r="D71" s="326">
        <v>0</v>
      </c>
      <c r="E71" s="326">
        <v>0</v>
      </c>
      <c r="F71" s="326"/>
      <c r="G71" s="326"/>
      <c r="H71" s="302">
        <v>0</v>
      </c>
      <c r="I71" s="302">
        <v>0</v>
      </c>
      <c r="J71" s="302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21" customWidth="1"/>
    <col min="2" max="2" width="55.5546875" style="70" customWidth="1"/>
    <col min="3" max="3" width="17" style="321" customWidth="1"/>
    <col min="6" max="6" width="11.88671875" style="321" bestFit="1" customWidth="1"/>
  </cols>
  <sheetData>
    <row r="1" spans="1:13" x14ac:dyDescent="0.3">
      <c r="A1" s="54" t="s">
        <v>0</v>
      </c>
      <c r="B1" s="264" t="s">
        <v>1</v>
      </c>
      <c r="C1" s="54" t="s">
        <v>430</v>
      </c>
    </row>
    <row r="2" spans="1:13" x14ac:dyDescent="0.3">
      <c r="A2" s="199">
        <v>3111302</v>
      </c>
      <c r="B2" s="46">
        <v>0</v>
      </c>
      <c r="C2" s="199">
        <v>0.90200000000000002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13" x14ac:dyDescent="0.3">
      <c r="A3" s="199">
        <v>3111327</v>
      </c>
      <c r="B3" s="46" t="s">
        <v>8</v>
      </c>
      <c r="C3" s="199">
        <v>0.90200000000000002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</row>
    <row r="4" spans="1:13" x14ac:dyDescent="0.3">
      <c r="A4" s="199">
        <v>3111338</v>
      </c>
      <c r="B4" s="46" t="s">
        <v>9</v>
      </c>
      <c r="C4" s="199">
        <v>0.90200000000000002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</row>
    <row r="5" spans="1:13" x14ac:dyDescent="0.3">
      <c r="A5" s="199">
        <v>3241101</v>
      </c>
      <c r="B5" s="46" t="s">
        <v>10</v>
      </c>
      <c r="C5" s="199">
        <v>0.90200000000000002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</row>
    <row r="6" spans="1:13" ht="15.75" customHeight="1" x14ac:dyDescent="0.3">
      <c r="A6" s="199">
        <v>3211129</v>
      </c>
      <c r="B6" s="46" t="s">
        <v>11</v>
      </c>
      <c r="C6" s="199">
        <v>0.81200000000000006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13" ht="21.75" customHeight="1" x14ac:dyDescent="0.3">
      <c r="A7" s="199">
        <v>3821103</v>
      </c>
      <c r="B7" s="46" t="s">
        <v>12</v>
      </c>
      <c r="C7" s="199">
        <v>0.81200000000000006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</row>
    <row r="8" spans="1:13" x14ac:dyDescent="0.3">
      <c r="A8" s="199">
        <v>3211119</v>
      </c>
      <c r="B8" s="46" t="s">
        <v>13</v>
      </c>
      <c r="C8" s="199">
        <v>0.81200000000000006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</row>
    <row r="9" spans="1:13" x14ac:dyDescent="0.3">
      <c r="A9" s="199">
        <v>3211120</v>
      </c>
      <c r="B9" s="46" t="s">
        <v>14</v>
      </c>
      <c r="C9" s="199">
        <v>0.81200000000000006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</row>
    <row r="10" spans="1:13" x14ac:dyDescent="0.3">
      <c r="A10" s="199">
        <v>3211117</v>
      </c>
      <c r="B10" s="46" t="s">
        <v>15</v>
      </c>
      <c r="C10" s="199">
        <v>0.81200000000000006</v>
      </c>
      <c r="D10" s="199"/>
      <c r="E10" s="199"/>
      <c r="F10" s="327"/>
      <c r="G10" s="199"/>
      <c r="H10" s="199"/>
      <c r="I10" s="199"/>
      <c r="J10" s="199"/>
      <c r="K10" s="199"/>
      <c r="L10" s="199"/>
      <c r="M10" s="199"/>
    </row>
    <row r="11" spans="1:13" x14ac:dyDescent="0.3">
      <c r="A11" s="199">
        <v>3221104</v>
      </c>
      <c r="B11" s="46" t="s">
        <v>16</v>
      </c>
      <c r="C11" s="199">
        <v>0.81200000000000006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x14ac:dyDescent="0.3">
      <c r="A12" s="199">
        <v>3211115</v>
      </c>
      <c r="B12" s="46" t="s">
        <v>17</v>
      </c>
      <c r="C12" s="199">
        <v>0.81200000000000006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</row>
    <row r="13" spans="1:13" x14ac:dyDescent="0.3">
      <c r="A13" s="199">
        <v>3211113</v>
      </c>
      <c r="B13" s="46" t="s">
        <v>18</v>
      </c>
      <c r="C13" s="199">
        <v>0.81200000000000006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</row>
    <row r="14" spans="1:13" x14ac:dyDescent="0.3">
      <c r="A14" s="199">
        <v>3243102</v>
      </c>
      <c r="B14" s="46" t="s">
        <v>19</v>
      </c>
      <c r="C14" s="199">
        <v>0.81200000000000006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13" x14ac:dyDescent="0.3">
      <c r="A15" s="199">
        <v>3243101</v>
      </c>
      <c r="B15" s="46" t="s">
        <v>20</v>
      </c>
      <c r="C15" s="199">
        <v>0.72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</row>
    <row r="16" spans="1:13" x14ac:dyDescent="0.3">
      <c r="A16" s="199">
        <v>3221108</v>
      </c>
      <c r="B16" s="46" t="s">
        <v>21</v>
      </c>
      <c r="C16" s="199">
        <v>0.90200000000000002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</row>
    <row r="17" spans="1:13" x14ac:dyDescent="0.3">
      <c r="A17" s="199">
        <v>3255102</v>
      </c>
      <c r="B17" s="46" t="s">
        <v>22</v>
      </c>
      <c r="C17" s="199">
        <v>0.81200000000000006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</row>
    <row r="18" spans="1:13" x14ac:dyDescent="0.3">
      <c r="A18" s="199">
        <v>3255104</v>
      </c>
      <c r="B18" s="46" t="s">
        <v>23</v>
      </c>
      <c r="C18" s="199">
        <v>0.81200000000000006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</row>
    <row r="19" spans="1:13" x14ac:dyDescent="0.3">
      <c r="A19" s="199">
        <v>3211127</v>
      </c>
      <c r="B19" s="46" t="s">
        <v>24</v>
      </c>
      <c r="C19" s="199">
        <v>0.81200000000000006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</row>
    <row r="20" spans="1:13" ht="30" customHeight="1" x14ac:dyDescent="0.3">
      <c r="A20" s="199">
        <v>3231201</v>
      </c>
      <c r="B20" s="46" t="s">
        <v>25</v>
      </c>
      <c r="C20" s="199">
        <v>0.90200000000000002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</row>
    <row r="21" spans="1:13" ht="30" customHeight="1" x14ac:dyDescent="0.3">
      <c r="A21" s="199">
        <v>3231201</v>
      </c>
      <c r="B21" s="46" t="s">
        <v>26</v>
      </c>
      <c r="C21" s="199">
        <v>0.90200000000000002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</row>
    <row r="22" spans="1:13" ht="21" customHeight="1" x14ac:dyDescent="0.3">
      <c r="A22" s="199">
        <v>3231201</v>
      </c>
      <c r="B22" s="46" t="s">
        <v>27</v>
      </c>
      <c r="C22" s="199">
        <v>0.90200000000000002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</row>
    <row r="23" spans="1:13" ht="12" customHeight="1" x14ac:dyDescent="0.3">
      <c r="A23" s="199">
        <v>3231201</v>
      </c>
      <c r="B23" s="46" t="s">
        <v>28</v>
      </c>
      <c r="C23" s="199">
        <v>0.90200000000000002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</row>
    <row r="24" spans="1:13" x14ac:dyDescent="0.3">
      <c r="A24" s="199">
        <v>3211109</v>
      </c>
      <c r="B24" s="46" t="s">
        <v>29</v>
      </c>
      <c r="C24" s="199">
        <v>0.90200000000000002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</row>
    <row r="25" spans="1:13" x14ac:dyDescent="0.3">
      <c r="A25" s="199">
        <v>3256103</v>
      </c>
      <c r="B25" s="46" t="s">
        <v>30</v>
      </c>
      <c r="C25" s="199">
        <v>0.81200000000000006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</row>
    <row r="26" spans="1:13" ht="24" customHeight="1" x14ac:dyDescent="0.3">
      <c r="A26" s="199">
        <v>3257101</v>
      </c>
      <c r="B26" s="46" t="s">
        <v>431</v>
      </c>
      <c r="C26" s="199">
        <v>0.90200000000000002</v>
      </c>
      <c r="D26" s="199"/>
      <c r="E26" s="199"/>
      <c r="F26" s="199"/>
      <c r="G26" s="199"/>
      <c r="H26" s="199"/>
      <c r="I26" s="199"/>
      <c r="J26" s="199"/>
      <c r="K26" s="199"/>
      <c r="L26" s="199"/>
      <c r="M26" s="199"/>
    </row>
    <row r="27" spans="1:13" ht="16.5" customHeight="1" x14ac:dyDescent="0.3">
      <c r="A27" s="199">
        <v>3111332</v>
      </c>
      <c r="B27" s="46" t="s">
        <v>32</v>
      </c>
      <c r="C27" s="199">
        <v>0.90200000000000002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</row>
    <row r="28" spans="1:13" x14ac:dyDescent="0.3">
      <c r="A28" s="199">
        <v>3111332</v>
      </c>
      <c r="B28" s="46" t="s">
        <v>33</v>
      </c>
      <c r="C28" s="199">
        <v>0.90200000000000002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</row>
    <row r="29" spans="1:13" x14ac:dyDescent="0.3">
      <c r="A29" s="199">
        <v>3111332</v>
      </c>
      <c r="B29" s="46" t="s">
        <v>34</v>
      </c>
      <c r="C29" s="199">
        <v>0.90200000000000002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</row>
    <row r="30" spans="1:13" x14ac:dyDescent="0.3">
      <c r="A30" s="199">
        <v>3257104</v>
      </c>
      <c r="B30" s="46" t="s">
        <v>35</v>
      </c>
      <c r="C30" s="199">
        <v>0.90200000000000002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</row>
    <row r="31" spans="1:13" x14ac:dyDescent="0.3">
      <c r="A31" s="199">
        <v>3255101</v>
      </c>
      <c r="B31" s="46" t="s">
        <v>36</v>
      </c>
      <c r="C31" s="199">
        <v>0.90200000000000002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</row>
    <row r="32" spans="1:13" ht="15.75" customHeight="1" x14ac:dyDescent="0.3">
      <c r="A32" s="199">
        <v>3256101</v>
      </c>
      <c r="B32" s="46" t="s">
        <v>37</v>
      </c>
      <c r="C32" s="199">
        <v>0.86</v>
      </c>
      <c r="D32" s="199"/>
      <c r="E32" s="199"/>
      <c r="F32" s="199"/>
      <c r="G32" s="199"/>
      <c r="H32" s="199"/>
      <c r="I32" s="199"/>
      <c r="J32" s="199"/>
      <c r="K32" s="199"/>
      <c r="L32" s="199"/>
      <c r="M32" s="199"/>
    </row>
    <row r="33" spans="1:13" x14ac:dyDescent="0.3">
      <c r="A33" s="199">
        <v>3258101</v>
      </c>
      <c r="B33" s="46" t="s">
        <v>38</v>
      </c>
      <c r="C33" s="199">
        <v>0.86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</row>
    <row r="34" spans="1:13" x14ac:dyDescent="0.3">
      <c r="A34" s="199">
        <v>3258102</v>
      </c>
      <c r="B34" s="46" t="s">
        <v>39</v>
      </c>
      <c r="C34" s="199">
        <v>0.86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</row>
    <row r="35" spans="1:13" x14ac:dyDescent="0.3">
      <c r="A35" s="199">
        <v>3258103</v>
      </c>
      <c r="B35" s="46" t="s">
        <v>40</v>
      </c>
      <c r="C35" s="199">
        <v>0.86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</row>
    <row r="36" spans="1:13" x14ac:dyDescent="0.3">
      <c r="A36" s="199">
        <v>3258105</v>
      </c>
      <c r="B36" s="46" t="s">
        <v>41</v>
      </c>
      <c r="C36" s="199">
        <v>0.86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</row>
    <row r="37" spans="1:13" x14ac:dyDescent="0.3">
      <c r="A37" s="199">
        <v>3258107</v>
      </c>
      <c r="B37" s="46" t="s">
        <v>42</v>
      </c>
      <c r="C37" s="199">
        <v>0.76500000000000001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</row>
    <row r="38" spans="1:13" x14ac:dyDescent="0.3">
      <c r="A38" s="199">
        <v>3258106</v>
      </c>
      <c r="B38" s="46" t="s">
        <v>43</v>
      </c>
      <c r="C38" s="199">
        <v>0.76500000000000001</v>
      </c>
      <c r="D38" s="199"/>
      <c r="E38" s="199"/>
      <c r="F38" s="199"/>
      <c r="G38" s="199"/>
      <c r="H38" s="199"/>
      <c r="I38" s="199"/>
      <c r="J38" s="199"/>
      <c r="K38" s="199"/>
      <c r="L38" s="199"/>
      <c r="M38" s="199"/>
    </row>
    <row r="39" spans="1:13" x14ac:dyDescent="0.3">
      <c r="A39" s="199">
        <v>3258105</v>
      </c>
      <c r="B39" s="46" t="s">
        <v>44</v>
      </c>
      <c r="C39" s="199">
        <v>0.86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/>
    </row>
    <row r="40" spans="1:13" ht="12" customHeight="1" x14ac:dyDescent="0.3">
      <c r="A40" s="199">
        <v>3258114</v>
      </c>
      <c r="B40" s="46" t="s">
        <v>45</v>
      </c>
      <c r="C40" s="199">
        <v>0.81200000000000006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</row>
    <row r="41" spans="1:13" x14ac:dyDescent="0.3">
      <c r="A41" s="199">
        <v>3258128</v>
      </c>
      <c r="B41" s="46" t="s">
        <v>46</v>
      </c>
      <c r="C41" s="199">
        <v>0.81200000000000006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</row>
    <row r="42" spans="1:13" x14ac:dyDescent="0.3">
      <c r="A42" s="199">
        <v>3258107</v>
      </c>
      <c r="B42" s="46" t="s">
        <v>47</v>
      </c>
      <c r="C42" s="199">
        <v>0.90200000000000002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</row>
    <row r="43" spans="1:13" ht="22.5" customHeight="1" x14ac:dyDescent="0.3">
      <c r="A43" s="199">
        <v>4112101</v>
      </c>
      <c r="B43" s="46" t="s">
        <v>432</v>
      </c>
      <c r="C43" s="199">
        <v>0.68</v>
      </c>
      <c r="D43" s="199"/>
      <c r="E43" s="199"/>
      <c r="F43" s="199"/>
      <c r="G43" s="199"/>
      <c r="H43" s="199"/>
      <c r="I43" s="199"/>
      <c r="J43" s="199"/>
      <c r="K43" s="199"/>
      <c r="L43" s="199"/>
      <c r="M43" s="199"/>
    </row>
    <row r="44" spans="1:13" ht="18" customHeight="1" x14ac:dyDescent="0.3">
      <c r="A44" s="199">
        <v>4112101</v>
      </c>
      <c r="B44" s="46" t="s">
        <v>49</v>
      </c>
      <c r="C44" s="199">
        <v>0.68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</row>
    <row r="45" spans="1:13" ht="15" customHeight="1" x14ac:dyDescent="0.3">
      <c r="A45" s="199">
        <v>4112102</v>
      </c>
      <c r="B45" s="46" t="s">
        <v>50</v>
      </c>
      <c r="C45" s="199">
        <v>0.68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</row>
    <row r="46" spans="1:13" ht="16.5" customHeight="1" x14ac:dyDescent="0.3">
      <c r="A46" s="199">
        <v>4112316</v>
      </c>
      <c r="B46" s="46" t="s">
        <v>51</v>
      </c>
      <c r="C46" s="199">
        <v>0.81200000000000006</v>
      </c>
      <c r="D46" s="199"/>
      <c r="E46" s="199"/>
      <c r="F46" s="199"/>
      <c r="G46" s="199"/>
      <c r="H46" s="199"/>
      <c r="I46" s="199"/>
      <c r="J46" s="199"/>
      <c r="K46" s="199"/>
      <c r="L46" s="199"/>
      <c r="M46" s="199"/>
    </row>
    <row r="47" spans="1:13" ht="16.5" customHeight="1" x14ac:dyDescent="0.3">
      <c r="A47" s="199">
        <v>4112316</v>
      </c>
      <c r="B47" s="46" t="s">
        <v>52</v>
      </c>
      <c r="C47" s="199">
        <v>0.81200000000000006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</row>
    <row r="48" spans="1:13" ht="14.25" customHeight="1" x14ac:dyDescent="0.3">
      <c r="A48" s="199">
        <v>4112304</v>
      </c>
      <c r="B48" s="46" t="s">
        <v>53</v>
      </c>
      <c r="C48" s="199">
        <v>0.68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</row>
    <row r="49" spans="1:13" ht="21.75" customHeight="1" x14ac:dyDescent="0.3">
      <c r="A49" s="199">
        <v>4112304</v>
      </c>
      <c r="B49" s="46" t="s">
        <v>54</v>
      </c>
      <c r="C49" s="199">
        <v>0.68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</row>
    <row r="50" spans="1:13" ht="14.25" customHeight="1" x14ac:dyDescent="0.3">
      <c r="A50" s="199">
        <v>4112304</v>
      </c>
      <c r="B50" s="46" t="s">
        <v>55</v>
      </c>
      <c r="C50" s="199">
        <v>0.68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3" ht="21" customHeight="1" x14ac:dyDescent="0.3">
      <c r="A51" s="199">
        <v>4112202</v>
      </c>
      <c r="B51" s="46" t="s">
        <v>56</v>
      </c>
      <c r="C51" s="199">
        <v>0.81200000000000006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</row>
    <row r="52" spans="1:13" ht="18.75" customHeight="1" x14ac:dyDescent="0.3">
      <c r="A52" s="199">
        <v>4112202</v>
      </c>
      <c r="B52" s="46" t="s">
        <v>57</v>
      </c>
      <c r="C52" s="199">
        <v>0.81200000000000006</v>
      </c>
      <c r="D52" s="199"/>
      <c r="E52" s="199"/>
      <c r="F52" s="199"/>
      <c r="G52" s="199"/>
      <c r="H52" s="199"/>
      <c r="I52" s="199"/>
      <c r="J52" s="199"/>
      <c r="K52" s="199"/>
      <c r="L52" s="199"/>
      <c r="M52" s="199"/>
    </row>
    <row r="53" spans="1:13" x14ac:dyDescent="0.3">
      <c r="A53" s="199">
        <v>4112202</v>
      </c>
      <c r="B53" s="46" t="s">
        <v>433</v>
      </c>
      <c r="C53" s="199">
        <v>0.81200000000000006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</row>
    <row r="54" spans="1:13" ht="18.75" customHeight="1" x14ac:dyDescent="0.3">
      <c r="A54" s="199">
        <v>4112202</v>
      </c>
      <c r="B54" s="46" t="s">
        <v>59</v>
      </c>
      <c r="C54" s="199">
        <v>0.81200000000000006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1:13" x14ac:dyDescent="0.3">
      <c r="A55" s="199">
        <v>4112314</v>
      </c>
      <c r="B55" s="46" t="s">
        <v>39</v>
      </c>
      <c r="C55" s="199">
        <v>0.81200000000000006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</row>
    <row r="56" spans="1:13" x14ac:dyDescent="0.3">
      <c r="A56" s="199">
        <v>4112303</v>
      </c>
      <c r="B56" s="46" t="s">
        <v>60</v>
      </c>
      <c r="C56" s="199">
        <v>0.81200000000000006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</row>
    <row r="57" spans="1:13" x14ac:dyDescent="0.3">
      <c r="A57" s="199">
        <v>4141101</v>
      </c>
      <c r="B57" s="46" t="s">
        <v>61</v>
      </c>
      <c r="C57" s="199">
        <v>0.90200000000000002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</row>
    <row r="58" spans="1:13" x14ac:dyDescent="0.3">
      <c r="A58" s="199">
        <v>4111306</v>
      </c>
      <c r="B58" s="46" t="s">
        <v>62</v>
      </c>
      <c r="C58" s="199">
        <v>0.90200000000000002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</row>
    <row r="59" spans="1:13" ht="22.5" customHeight="1" x14ac:dyDescent="0.3">
      <c r="A59" s="199">
        <v>4111307</v>
      </c>
      <c r="B59" s="46" t="s">
        <v>434</v>
      </c>
      <c r="C59" s="199">
        <v>0.76500000000000001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</row>
    <row r="60" spans="1:13" ht="45" customHeight="1" x14ac:dyDescent="0.3">
      <c r="A60" s="199">
        <v>4111307</v>
      </c>
      <c r="B60" s="46" t="s">
        <v>435</v>
      </c>
      <c r="C60" s="199">
        <v>0.76500000000000001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</row>
    <row r="61" spans="1:13" ht="30" customHeight="1" x14ac:dyDescent="0.3">
      <c r="A61" s="199">
        <v>4111307</v>
      </c>
      <c r="B61" s="46" t="s">
        <v>436</v>
      </c>
      <c r="C61" s="199">
        <v>0.76100000000000001</v>
      </c>
      <c r="D61" s="199"/>
      <c r="E61" s="199"/>
      <c r="F61" s="199"/>
      <c r="G61" s="199"/>
      <c r="H61" s="199"/>
      <c r="I61" s="199"/>
      <c r="J61" s="199"/>
      <c r="K61" s="199"/>
      <c r="L61" s="199"/>
      <c r="M61" s="199"/>
    </row>
    <row r="62" spans="1:13" ht="30" customHeight="1" x14ac:dyDescent="0.3">
      <c r="A62" s="199">
        <v>4111201</v>
      </c>
      <c r="B62" s="46" t="s">
        <v>437</v>
      </c>
      <c r="C62" s="199">
        <v>0.76100000000000001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</row>
    <row r="63" spans="1:13" ht="45" customHeight="1" x14ac:dyDescent="0.3">
      <c r="A63" s="199">
        <v>4111201</v>
      </c>
      <c r="B63" s="46" t="s">
        <v>438</v>
      </c>
      <c r="C63" s="199">
        <v>0.76100000000000001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spans="1:13" ht="45" customHeight="1" x14ac:dyDescent="0.3">
      <c r="A64" s="199">
        <v>4111201</v>
      </c>
      <c r="B64" s="46" t="s">
        <v>439</v>
      </c>
      <c r="C64" s="199">
        <v>0.76100000000000001</v>
      </c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spans="1:13" ht="30" customHeight="1" x14ac:dyDescent="0.3">
      <c r="A65" s="199">
        <v>4111201</v>
      </c>
      <c r="B65" s="46" t="s">
        <v>69</v>
      </c>
      <c r="C65" s="199">
        <v>0.76100000000000001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spans="1:13" x14ac:dyDescent="0.3">
      <c r="A66" s="199">
        <v>4111201</v>
      </c>
      <c r="B66" s="46" t="s">
        <v>70</v>
      </c>
      <c r="C66" s="199">
        <v>0.76100000000000001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spans="1:13" x14ac:dyDescent="0.3">
      <c r="A67" s="199">
        <v>4111201</v>
      </c>
      <c r="B67" s="46" t="s">
        <v>71</v>
      </c>
      <c r="C67" s="199">
        <v>2.7610000000000001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spans="1:13" x14ac:dyDescent="0.3">
      <c r="A68" s="199">
        <v>4111201</v>
      </c>
      <c r="B68" s="46" t="s">
        <v>72</v>
      </c>
      <c r="C68" s="199">
        <v>0.76500000000000001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3">
      <c r="A69" s="199">
        <v>4111201</v>
      </c>
      <c r="B69" s="46" t="s">
        <v>440</v>
      </c>
      <c r="C69" s="199">
        <v>0.76100000000000001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spans="1:13" x14ac:dyDescent="0.3">
      <c r="A70" s="199"/>
      <c r="B70" s="46" t="s">
        <v>74</v>
      </c>
      <c r="C70" s="199">
        <v>0.76500000000000001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spans="1:13" x14ac:dyDescent="0.3">
      <c r="A71" s="199"/>
      <c r="B71" s="46" t="s">
        <v>75</v>
      </c>
      <c r="C71" s="199">
        <v>0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21" customWidth="1"/>
    <col min="3" max="3" width="19" style="321" customWidth="1"/>
    <col min="4" max="4" width="20.44140625" style="321" customWidth="1"/>
    <col min="5" max="5" width="26.44140625" style="321" customWidth="1"/>
  </cols>
  <sheetData>
    <row r="1" spans="1:8" x14ac:dyDescent="0.3">
      <c r="A1" t="s">
        <v>441</v>
      </c>
      <c r="B1" s="199" t="s">
        <v>442</v>
      </c>
      <c r="C1" s="199" t="s">
        <v>443</v>
      </c>
      <c r="D1" s="199" t="s">
        <v>444</v>
      </c>
      <c r="E1" s="326" t="s">
        <v>444</v>
      </c>
    </row>
    <row r="2" spans="1:8" x14ac:dyDescent="0.3">
      <c r="A2" s="178" t="s">
        <v>445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446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447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448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449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450</v>
      </c>
      <c r="B7" s="178">
        <v>13726.98</v>
      </c>
      <c r="C7" s="178">
        <v>10813.00634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451</v>
      </c>
      <c r="B8" s="178">
        <v>23187.67324</v>
      </c>
      <c r="C8" s="178">
        <v>18804.214913579999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452</v>
      </c>
      <c r="B9" s="178">
        <v>17880.429759999999</v>
      </c>
      <c r="C9" s="178">
        <v>14510.742106420001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6" zoomScale="190" zoomScaleNormal="190" workbookViewId="0">
      <selection activeCell="A20" sqref="A20"/>
    </sheetView>
  </sheetViews>
  <sheetFormatPr defaultRowHeight="14.4" x14ac:dyDescent="0.3"/>
  <cols>
    <col min="1" max="1" width="24.33203125" style="321" customWidth="1"/>
    <col min="2" max="3" width="9.88671875" style="321" customWidth="1"/>
    <col min="4" max="4" width="14.5546875" style="321" customWidth="1"/>
    <col min="5" max="5" width="14" style="321" customWidth="1"/>
    <col min="6" max="6" width="15.109375" style="321" customWidth="1"/>
  </cols>
  <sheetData>
    <row r="1" spans="1:6" x14ac:dyDescent="0.3">
      <c r="A1" s="326" t="s">
        <v>96</v>
      </c>
      <c r="B1" s="326" t="s">
        <v>380</v>
      </c>
      <c r="C1" s="326" t="s">
        <v>6</v>
      </c>
      <c r="D1" s="326" t="s">
        <v>453</v>
      </c>
      <c r="E1" s="326" t="s">
        <v>454</v>
      </c>
      <c r="F1" s="326" t="s">
        <v>455</v>
      </c>
    </row>
    <row r="2" spans="1:6" x14ac:dyDescent="0.3">
      <c r="A2" s="326" t="s">
        <v>456</v>
      </c>
      <c r="B2" s="326">
        <v>1</v>
      </c>
      <c r="C2" s="326">
        <v>2</v>
      </c>
      <c r="D2" s="269">
        <v>5403.27</v>
      </c>
      <c r="E2" s="269">
        <v>5360.27</v>
      </c>
      <c r="F2" s="269">
        <v>-43</v>
      </c>
    </row>
    <row r="3" spans="1:6" x14ac:dyDescent="0.3">
      <c r="A3" s="326" t="s">
        <v>457</v>
      </c>
      <c r="B3" s="326">
        <v>2</v>
      </c>
      <c r="C3" s="326">
        <v>3</v>
      </c>
      <c r="D3" s="269">
        <v>350</v>
      </c>
      <c r="E3" s="269">
        <v>210</v>
      </c>
      <c r="F3" s="269">
        <v>-140</v>
      </c>
    </row>
    <row r="4" spans="1:6" x14ac:dyDescent="0.3">
      <c r="A4" s="326" t="s">
        <v>458</v>
      </c>
      <c r="B4" s="326">
        <v>3</v>
      </c>
      <c r="C4" s="326">
        <v>4</v>
      </c>
      <c r="D4" s="269">
        <v>4491.97</v>
      </c>
      <c r="E4" s="269">
        <v>5236.54</v>
      </c>
      <c r="F4" s="269">
        <v>744.56999999999971</v>
      </c>
    </row>
    <row r="5" spans="1:6" x14ac:dyDescent="0.3">
      <c r="A5" s="326" t="s">
        <v>459</v>
      </c>
      <c r="B5" s="326">
        <v>4</v>
      </c>
      <c r="C5" s="326">
        <v>5</v>
      </c>
      <c r="D5" s="269">
        <v>7901.4</v>
      </c>
      <c r="E5" s="269">
        <v>7901.4</v>
      </c>
      <c r="F5" s="269">
        <v>0</v>
      </c>
    </row>
    <row r="6" spans="1:6" x14ac:dyDescent="0.3">
      <c r="A6" s="326" t="s">
        <v>460</v>
      </c>
      <c r="B6" s="326">
        <v>5</v>
      </c>
      <c r="C6" s="326">
        <v>6</v>
      </c>
      <c r="D6" s="269">
        <v>265</v>
      </c>
      <c r="E6" s="269">
        <v>290</v>
      </c>
      <c r="F6" s="269">
        <v>25</v>
      </c>
    </row>
    <row r="7" spans="1:6" x14ac:dyDescent="0.3">
      <c r="A7" s="326" t="s">
        <v>461</v>
      </c>
      <c r="B7" s="326">
        <v>6</v>
      </c>
      <c r="C7" s="326">
        <v>7</v>
      </c>
      <c r="D7" s="269">
        <v>1066.22</v>
      </c>
      <c r="E7" s="269">
        <v>1054.22</v>
      </c>
      <c r="F7" s="269">
        <v>-12</v>
      </c>
    </row>
    <row r="8" spans="1:6" x14ac:dyDescent="0.3">
      <c r="A8" s="326" t="s">
        <v>462</v>
      </c>
      <c r="B8" s="326">
        <v>7</v>
      </c>
      <c r="C8" s="326">
        <v>8</v>
      </c>
      <c r="D8" s="269">
        <v>24000</v>
      </c>
      <c r="E8" s="269">
        <v>19725</v>
      </c>
      <c r="F8" s="269">
        <v>-4275</v>
      </c>
    </row>
    <row r="9" spans="1:6" x14ac:dyDescent="0.3">
      <c r="A9" s="326" t="s">
        <v>463</v>
      </c>
      <c r="B9" s="326">
        <v>8</v>
      </c>
      <c r="C9" s="326">
        <v>9</v>
      </c>
      <c r="D9" s="269">
        <v>53727</v>
      </c>
      <c r="E9" s="269">
        <v>60569.06</v>
      </c>
      <c r="F9" s="269">
        <v>6842.0600000000049</v>
      </c>
    </row>
    <row r="10" spans="1:6" x14ac:dyDescent="0.3">
      <c r="A10" s="326" t="s">
        <v>464</v>
      </c>
      <c r="B10" s="326">
        <v>9</v>
      </c>
      <c r="C10" s="326">
        <v>10</v>
      </c>
      <c r="D10" s="269">
        <v>660.14</v>
      </c>
      <c r="E10" s="269">
        <v>40.510000000000012</v>
      </c>
      <c r="F10" s="269">
        <v>-619.63</v>
      </c>
    </row>
    <row r="11" spans="1:6" x14ac:dyDescent="0.3">
      <c r="A11" s="181"/>
      <c r="B11" s="181"/>
      <c r="C11" s="181"/>
      <c r="D11" s="326"/>
      <c r="E11" s="326"/>
      <c r="F11" s="3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09375" defaultRowHeight="28.5" customHeight="1" x14ac:dyDescent="0.3"/>
  <cols>
    <col min="1" max="1" width="9.109375" style="321" customWidth="1"/>
    <col min="2" max="2" width="39.88671875" style="321" customWidth="1"/>
    <col min="3" max="5" width="9.109375" style="321" customWidth="1"/>
    <col min="6" max="6" width="11.88671875" style="321" customWidth="1"/>
    <col min="7" max="7" width="9.109375" style="199" customWidth="1"/>
    <col min="8" max="8" width="15.33203125" style="321" customWidth="1"/>
    <col min="9" max="10" width="9.109375" style="321" customWidth="1"/>
    <col min="11" max="11" width="60.109375" style="321" customWidth="1"/>
    <col min="12" max="101" width="9.109375" style="321" customWidth="1"/>
    <col min="102" max="16384" width="9.109375" style="32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3">
      <c r="A2" s="317">
        <v>3111302</v>
      </c>
      <c r="B2" s="1" t="s">
        <v>7</v>
      </c>
      <c r="C2" s="157">
        <v>5</v>
      </c>
      <c r="D2" s="157"/>
      <c r="E2" s="2"/>
      <c r="F2" s="157">
        <v>5</v>
      </c>
      <c r="G2" s="326">
        <v>12</v>
      </c>
      <c r="H2" s="326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3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H3" s="326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3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H4" s="326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3">
      <c r="A5" s="317">
        <v>3241101</v>
      </c>
      <c r="B5" s="3" t="s">
        <v>10</v>
      </c>
      <c r="C5" s="157">
        <v>120</v>
      </c>
      <c r="D5" s="157"/>
      <c r="E5" s="2"/>
      <c r="F5" s="157">
        <v>120</v>
      </c>
      <c r="G5" s="326">
        <v>16</v>
      </c>
      <c r="H5" s="326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3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H6" s="326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3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H7" s="326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3">
      <c r="A8" s="317">
        <v>3211119</v>
      </c>
      <c r="B8" s="4" t="s">
        <v>13</v>
      </c>
      <c r="C8" s="157">
        <v>5</v>
      </c>
      <c r="D8" s="157"/>
      <c r="E8" s="2"/>
      <c r="F8" s="157">
        <v>5</v>
      </c>
      <c r="G8" s="326">
        <v>19</v>
      </c>
      <c r="H8" s="326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3">
      <c r="A9" s="317">
        <v>3211120</v>
      </c>
      <c r="B9" s="3" t="s">
        <v>14</v>
      </c>
      <c r="C9" s="157">
        <v>5</v>
      </c>
      <c r="D9" s="157"/>
      <c r="E9" s="2"/>
      <c r="F9" s="157">
        <v>5</v>
      </c>
      <c r="G9" s="326">
        <v>20</v>
      </c>
      <c r="H9" s="326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3">
      <c r="A10" s="317">
        <v>3211117</v>
      </c>
      <c r="B10" s="3" t="s">
        <v>15</v>
      </c>
      <c r="C10" s="157">
        <v>5</v>
      </c>
      <c r="D10" s="157"/>
      <c r="E10" s="2"/>
      <c r="F10" s="157">
        <v>5</v>
      </c>
      <c r="G10" s="326">
        <v>21</v>
      </c>
      <c r="H10" s="326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3">
      <c r="A11" s="31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26">
        <v>22</v>
      </c>
      <c r="H11" s="326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3">
      <c r="A12" s="317">
        <v>3211115</v>
      </c>
      <c r="B12" s="3" t="s">
        <v>17</v>
      </c>
      <c r="C12" s="157">
        <v>5</v>
      </c>
      <c r="D12" s="157"/>
      <c r="E12" s="2"/>
      <c r="F12" s="157">
        <v>5</v>
      </c>
      <c r="G12" s="326">
        <v>23</v>
      </c>
      <c r="H12" s="326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3">
      <c r="A13" s="31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26">
        <v>24</v>
      </c>
      <c r="H13" s="326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3">
      <c r="A14" s="31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26">
        <v>25</v>
      </c>
      <c r="H14" s="326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3">
      <c r="A15" s="31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26">
        <v>26</v>
      </c>
      <c r="H15" s="326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3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H16" s="326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3">
      <c r="A17" s="31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26">
        <v>28</v>
      </c>
      <c r="H17" s="326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3">
      <c r="A18" s="31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26">
        <v>29</v>
      </c>
      <c r="H18" s="326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3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H19" s="326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26">
        <v>32</v>
      </c>
      <c r="H20" s="326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26">
        <v>33</v>
      </c>
      <c r="H21" s="326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26">
        <v>34</v>
      </c>
      <c r="H22" s="326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  <c r="H23" s="326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3">
      <c r="A24" s="31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26">
        <v>36</v>
      </c>
      <c r="H24" s="326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3">
      <c r="A25" s="31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26">
        <v>37</v>
      </c>
      <c r="H25" s="326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3">
      <c r="A26" s="31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26">
        <v>38</v>
      </c>
      <c r="H26" s="326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3">
      <c r="A27" s="328">
        <v>3111332</v>
      </c>
      <c r="B27" s="5" t="s">
        <v>32</v>
      </c>
      <c r="C27" s="157">
        <v>30</v>
      </c>
      <c r="D27" s="157"/>
      <c r="E27" s="2"/>
      <c r="F27" s="157">
        <v>30</v>
      </c>
      <c r="G27" s="326">
        <v>39</v>
      </c>
      <c r="H27" s="326">
        <v>27</v>
      </c>
      <c r="J27" s="335"/>
      <c r="K27" s="28"/>
      <c r="L27" s="57"/>
      <c r="M27" s="57"/>
      <c r="N27" s="25"/>
      <c r="O27" s="57"/>
      <c r="P27" s="199"/>
    </row>
    <row r="28" spans="1:16" ht="28.5" customHeight="1" x14ac:dyDescent="0.3">
      <c r="A28" s="329"/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H28" s="326">
        <v>28</v>
      </c>
      <c r="J28" s="332"/>
      <c r="K28" s="28"/>
      <c r="L28" s="57"/>
      <c r="M28" s="57"/>
      <c r="N28" s="25"/>
      <c r="O28" s="57"/>
      <c r="P28" s="199"/>
    </row>
    <row r="29" spans="1:16" ht="28.5" customHeight="1" x14ac:dyDescent="0.3">
      <c r="A29" s="330"/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H29" s="326">
        <v>29</v>
      </c>
      <c r="J29" s="332"/>
      <c r="K29" s="28"/>
      <c r="L29" s="57"/>
      <c r="M29" s="57"/>
      <c r="N29" s="25"/>
      <c r="O29" s="57"/>
      <c r="P29" s="199"/>
    </row>
    <row r="30" spans="1:16" ht="28.5" customHeight="1" x14ac:dyDescent="0.3">
      <c r="A30" s="31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26">
        <v>42</v>
      </c>
      <c r="H30" s="326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3">
      <c r="A31" s="31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26">
        <v>43</v>
      </c>
      <c r="H31" s="326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3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H32" s="326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3">
      <c r="A33" s="31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26">
        <v>46</v>
      </c>
      <c r="H33" s="326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3">
      <c r="A34" s="31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26">
        <v>47</v>
      </c>
      <c r="H34" s="326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3">
      <c r="A35" s="31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26">
        <v>48</v>
      </c>
      <c r="H35" s="326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3">
      <c r="A36" s="31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26">
        <v>49</v>
      </c>
      <c r="H36" s="326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3">
      <c r="A37" s="31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26">
        <v>50</v>
      </c>
      <c r="H37" s="326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3">
      <c r="A38" s="31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26">
        <v>51</v>
      </c>
      <c r="H38" s="326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3">
      <c r="A39" s="31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26">
        <v>52</v>
      </c>
      <c r="H39" s="326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H40" s="326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3">
      <c r="A41" s="317">
        <v>3258128</v>
      </c>
      <c r="B41" s="1" t="s">
        <v>46</v>
      </c>
      <c r="C41" s="157">
        <v>5</v>
      </c>
      <c r="D41" s="157"/>
      <c r="E41" s="2"/>
      <c r="F41" s="157">
        <v>5</v>
      </c>
      <c r="G41" s="326">
        <v>55</v>
      </c>
      <c r="H41" s="326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3">
      <c r="A42" s="31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26">
        <v>56</v>
      </c>
      <c r="H42" s="326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3">
      <c r="A43" s="333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H43" s="326">
        <v>43</v>
      </c>
      <c r="J43" s="336"/>
      <c r="K43" s="35"/>
      <c r="L43" s="57"/>
      <c r="M43" s="56"/>
      <c r="N43" s="30"/>
      <c r="O43" s="57"/>
      <c r="P43" s="199"/>
    </row>
    <row r="44" spans="1:16" ht="36.75" customHeight="1" x14ac:dyDescent="0.3">
      <c r="A44" s="330"/>
      <c r="B44" s="5" t="s">
        <v>98</v>
      </c>
      <c r="C44" s="157">
        <v>68.25</v>
      </c>
      <c r="D44" s="155"/>
      <c r="E44" s="156"/>
      <c r="F44" s="157">
        <v>68.25</v>
      </c>
      <c r="G44" s="326">
        <v>69</v>
      </c>
      <c r="H44" s="326">
        <v>44</v>
      </c>
      <c r="J44" s="332"/>
      <c r="K44" s="28"/>
      <c r="L44" s="57"/>
      <c r="M44" s="56"/>
      <c r="N44" s="30"/>
      <c r="O44" s="57"/>
      <c r="P44" s="199"/>
    </row>
    <row r="45" spans="1:16" ht="28.5" customHeight="1" x14ac:dyDescent="0.3">
      <c r="A45" s="32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26">
        <v>71</v>
      </c>
      <c r="H45" s="326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3">
      <c r="A46" s="334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H46" s="326">
        <v>46</v>
      </c>
      <c r="J46" s="331"/>
      <c r="K46" s="28"/>
      <c r="L46" s="57"/>
      <c r="M46" s="56"/>
      <c r="N46" s="30"/>
      <c r="O46" s="57"/>
      <c r="P46" s="199"/>
    </row>
    <row r="47" spans="1:16" ht="36" customHeight="1" x14ac:dyDescent="0.3">
      <c r="A47" s="330"/>
      <c r="B47" s="5" t="s">
        <v>52</v>
      </c>
      <c r="C47" s="157">
        <v>1</v>
      </c>
      <c r="D47" s="155"/>
      <c r="E47" s="156"/>
      <c r="F47" s="157">
        <v>1</v>
      </c>
      <c r="G47" s="326">
        <v>74</v>
      </c>
      <c r="H47" s="326">
        <v>47</v>
      </c>
      <c r="J47" s="332"/>
      <c r="K47" s="107"/>
      <c r="L47" s="57"/>
      <c r="M47" s="56"/>
      <c r="N47" s="30"/>
      <c r="O47" s="57"/>
      <c r="P47" s="199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26">
        <v>76</v>
      </c>
      <c r="H48" s="326">
        <v>48</v>
      </c>
      <c r="J48" s="331"/>
      <c r="K48" s="107"/>
      <c r="L48" s="57"/>
      <c r="M48" s="56"/>
      <c r="N48" s="30"/>
      <c r="O48" s="57"/>
      <c r="P48" s="199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26">
        <v>77</v>
      </c>
      <c r="H49" s="326">
        <v>49</v>
      </c>
      <c r="J49" s="332"/>
      <c r="K49" s="107"/>
      <c r="L49" s="57"/>
      <c r="M49" s="56"/>
      <c r="N49" s="30"/>
      <c r="O49" s="57"/>
      <c r="P49" s="199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H50" s="326">
        <v>50</v>
      </c>
      <c r="J50" s="332"/>
      <c r="K50" s="107"/>
      <c r="L50" s="57"/>
      <c r="M50" s="56"/>
      <c r="N50" s="30"/>
      <c r="O50" s="57"/>
      <c r="P50" s="199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26">
        <v>80</v>
      </c>
      <c r="H51" s="326">
        <v>51</v>
      </c>
      <c r="J51" s="331"/>
      <c r="K51" s="107"/>
      <c r="L51" s="57"/>
      <c r="M51" s="56"/>
      <c r="N51" s="30"/>
      <c r="O51" s="57"/>
      <c r="P51" s="199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H52" s="326">
        <v>52</v>
      </c>
      <c r="J52" s="332"/>
      <c r="K52" s="107"/>
      <c r="L52" s="57"/>
      <c r="M52" s="56"/>
      <c r="N52" s="30"/>
      <c r="O52" s="57"/>
      <c r="P52" s="199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H53" s="326">
        <v>53</v>
      </c>
      <c r="J53" s="332"/>
      <c r="K53" s="107"/>
      <c r="L53" s="57"/>
      <c r="M53" s="56"/>
      <c r="N53" s="30"/>
      <c r="O53" s="57"/>
      <c r="P53" s="199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H54" s="326">
        <v>54</v>
      </c>
      <c r="J54" s="332"/>
      <c r="K54" s="107"/>
      <c r="L54" s="57"/>
      <c r="M54" s="56"/>
      <c r="N54" s="30"/>
      <c r="O54" s="57"/>
      <c r="P54" s="199"/>
    </row>
    <row r="55" spans="1:16" ht="28.5" customHeight="1" x14ac:dyDescent="0.3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H55" s="326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3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H56" s="326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26">
        <v>87</v>
      </c>
      <c r="H57" s="326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26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26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26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26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26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26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26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26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3">
      <c r="A66" s="32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26">
        <v>100</v>
      </c>
      <c r="H66" s="326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3">
      <c r="A67" s="32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26">
        <v>102</v>
      </c>
      <c r="H67" s="326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3">
      <c r="A68" s="32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26">
        <v>103</v>
      </c>
      <c r="H68" s="326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3">
      <c r="A69" s="32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26">
        <v>104</v>
      </c>
      <c r="H69" s="326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26">
        <v>107</v>
      </c>
      <c r="H70" s="326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4.4" x14ac:dyDescent="0.3"/>
  <cols>
    <col min="1" max="1" width="10.44140625" style="321" bestFit="1" customWidth="1"/>
    <col min="2" max="2" width="49.44140625" style="70" customWidth="1"/>
    <col min="3" max="3" width="8.88671875" style="321" bestFit="1" customWidth="1"/>
    <col min="4" max="5" width="8.6640625" style="321" customWidth="1"/>
    <col min="9" max="9" width="18.44140625" style="321" customWidth="1"/>
    <col min="11" max="11" width="14.6640625" style="321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1" t="s">
        <v>102</v>
      </c>
      <c r="K1" s="203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127</v>
      </c>
      <c r="F2" s="196">
        <v>165.26439999999999</v>
      </c>
      <c r="G2" s="196">
        <v>1015.1956</v>
      </c>
      <c r="H2" s="196">
        <v>0</v>
      </c>
      <c r="I2" s="326">
        <v>1180.46</v>
      </c>
      <c r="J2" s="202">
        <v>9.2949606299212597</v>
      </c>
      <c r="K2" s="326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3</v>
      </c>
      <c r="F3" s="196">
        <v>100.32680000000001</v>
      </c>
      <c r="G3" s="196">
        <v>616.29319999999996</v>
      </c>
      <c r="H3" s="196">
        <v>0</v>
      </c>
      <c r="I3" s="326">
        <v>716.62</v>
      </c>
      <c r="J3" s="202">
        <v>238.87333333333331</v>
      </c>
      <c r="K3" s="326">
        <v>3</v>
      </c>
      <c r="L3" s="199"/>
      <c r="M3" s="199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114</v>
      </c>
      <c r="F4" s="196">
        <v>2631.5547999999999</v>
      </c>
      <c r="G4" s="196">
        <v>16165.2652</v>
      </c>
      <c r="H4" s="196">
        <v>0</v>
      </c>
      <c r="I4" s="326">
        <v>18796.82</v>
      </c>
      <c r="J4" s="202">
        <v>164.8843859649123</v>
      </c>
      <c r="K4" s="326">
        <v>4</v>
      </c>
      <c r="L4" s="199"/>
      <c r="M4" s="199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343.98399999999998</v>
      </c>
      <c r="F5" s="196">
        <v>1470.2968000000001</v>
      </c>
      <c r="G5" s="196">
        <v>9031.8231999999989</v>
      </c>
      <c r="H5" s="196">
        <v>0</v>
      </c>
      <c r="I5" s="326">
        <v>10502.12</v>
      </c>
      <c r="J5" s="202">
        <v>30.530838643657841</v>
      </c>
      <c r="K5" s="326">
        <v>5</v>
      </c>
      <c r="L5" s="199"/>
      <c r="M5" s="199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475.84460000000001</v>
      </c>
      <c r="G6" s="196">
        <v>2923.0454</v>
      </c>
      <c r="H6" s="196">
        <v>0</v>
      </c>
      <c r="I6" s="326">
        <v>3398.889999999999</v>
      </c>
      <c r="J6" s="202">
        <v>31.189916860902599</v>
      </c>
      <c r="K6" s="326">
        <v>6</v>
      </c>
      <c r="L6" s="199"/>
      <c r="M6" s="199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287.62020000000001</v>
      </c>
      <c r="G7" s="196">
        <v>1766.8098</v>
      </c>
      <c r="H7" s="196">
        <v>0</v>
      </c>
      <c r="I7" s="326">
        <v>2054.4299999999998</v>
      </c>
      <c r="J7" s="202">
        <v>30.612874385337498</v>
      </c>
      <c r="K7" s="326">
        <v>7</v>
      </c>
      <c r="L7" s="199"/>
      <c r="M7" s="199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62.662000000000013</v>
      </c>
      <c r="F8" s="102">
        <v>232.82980000000001</v>
      </c>
      <c r="G8" s="102">
        <v>1430.2402</v>
      </c>
      <c r="H8" s="102">
        <v>0</v>
      </c>
      <c r="I8" s="326">
        <v>1663.07</v>
      </c>
      <c r="J8" s="202">
        <v>26.540327471194669</v>
      </c>
      <c r="K8" s="326">
        <v>8</v>
      </c>
      <c r="L8" s="199"/>
      <c r="M8" s="199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260.31799999999993</v>
      </c>
      <c r="F9" s="196">
        <v>2740.0772000000002</v>
      </c>
      <c r="G9" s="196">
        <v>16831.9028</v>
      </c>
      <c r="H9" s="196">
        <v>0</v>
      </c>
      <c r="I9" s="326">
        <v>19571.98</v>
      </c>
      <c r="J9" s="202">
        <v>75.184889250839376</v>
      </c>
      <c r="K9" s="326">
        <v>9</v>
      </c>
      <c r="L9" s="199"/>
      <c r="M9" s="199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21.576799999999999</v>
      </c>
      <c r="G10" s="196">
        <v>132.54320000000001</v>
      </c>
      <c r="H10" s="196">
        <v>0</v>
      </c>
      <c r="I10" s="326">
        <v>154.12</v>
      </c>
      <c r="J10" s="202">
        <v>22.017142857142851</v>
      </c>
      <c r="K10" s="326">
        <v>10</v>
      </c>
      <c r="L10" s="199"/>
      <c r="M10" s="199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20</v>
      </c>
      <c r="F11" s="196">
        <v>31.5</v>
      </c>
      <c r="G11" s="196">
        <v>193.5</v>
      </c>
      <c r="H11" s="196">
        <v>0</v>
      </c>
      <c r="I11" s="326">
        <v>225</v>
      </c>
      <c r="J11" s="202">
        <v>11.25</v>
      </c>
      <c r="K11" s="326">
        <v>11</v>
      </c>
      <c r="L11" s="199"/>
      <c r="M11" s="199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259</v>
      </c>
      <c r="G12" s="196">
        <v>1591</v>
      </c>
      <c r="H12" s="196">
        <v>0</v>
      </c>
      <c r="I12" s="326">
        <v>1850</v>
      </c>
      <c r="J12" s="202">
        <v>33.636363636363633</v>
      </c>
      <c r="K12" s="326">
        <v>12</v>
      </c>
      <c r="L12" s="199"/>
      <c r="M12" s="199"/>
    </row>
    <row r="13" spans="1:13" x14ac:dyDescent="0.3">
      <c r="A13" s="326">
        <v>3258114</v>
      </c>
      <c r="B13" s="153" t="s">
        <v>104</v>
      </c>
      <c r="C13" s="195">
        <v>40</v>
      </c>
      <c r="D13" s="196" t="s">
        <v>88</v>
      </c>
      <c r="E13" s="326">
        <v>86</v>
      </c>
      <c r="F13" s="326">
        <v>56.777000000000008</v>
      </c>
      <c r="G13" s="326">
        <v>348.77300000000002</v>
      </c>
      <c r="H13" s="326">
        <v>0</v>
      </c>
      <c r="I13" s="326">
        <v>405.55</v>
      </c>
      <c r="J13" s="202">
        <v>4.7156976744186041</v>
      </c>
      <c r="K13" s="326">
        <v>13</v>
      </c>
      <c r="L13" s="199"/>
      <c r="M13" s="199"/>
    </row>
    <row r="14" spans="1:13" x14ac:dyDescent="0.3">
      <c r="A14" s="326">
        <v>4111201</v>
      </c>
      <c r="B14" s="153" t="s">
        <v>73</v>
      </c>
      <c r="C14" s="195">
        <v>69</v>
      </c>
      <c r="D14" s="326" t="s">
        <v>90</v>
      </c>
      <c r="E14" s="326">
        <v>1</v>
      </c>
      <c r="F14" s="326">
        <v>50</v>
      </c>
      <c r="G14" s="326">
        <v>0</v>
      </c>
      <c r="H14" s="326">
        <v>0</v>
      </c>
      <c r="I14" s="326">
        <v>50</v>
      </c>
      <c r="J14" s="202">
        <v>50</v>
      </c>
      <c r="K14" s="326">
        <v>14</v>
      </c>
      <c r="L14" s="199"/>
      <c r="M14" s="199"/>
    </row>
    <row r="15" spans="1:13" x14ac:dyDescent="0.3">
      <c r="G15" s="169"/>
      <c r="I15" s="199"/>
      <c r="L15" s="199"/>
      <c r="M15" s="199"/>
    </row>
    <row r="16" spans="1:13" x14ac:dyDescent="0.3">
      <c r="L16" s="199"/>
      <c r="M16" s="199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4.4" x14ac:dyDescent="0.3"/>
  <cols>
    <col min="1" max="1" width="15.44140625" style="321" customWidth="1"/>
    <col min="2" max="2" width="6.88671875" style="321" customWidth="1"/>
  </cols>
  <sheetData>
    <row r="1" spans="1:15" x14ac:dyDescent="0.3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</row>
    <row r="2" spans="1:15" x14ac:dyDescent="0.3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26"/>
    </row>
    <row r="3" spans="1:15" x14ac:dyDescent="0.3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26"/>
    </row>
    <row r="4" spans="1:15" x14ac:dyDescent="0.3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26"/>
    </row>
    <row r="5" spans="1:15" x14ac:dyDescent="0.3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26"/>
    </row>
    <row r="6" spans="1:15" x14ac:dyDescent="0.3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26"/>
    </row>
    <row r="7" spans="1:15" x14ac:dyDescent="0.3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26"/>
    </row>
    <row r="8" spans="1:15" x14ac:dyDescent="0.3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26"/>
    </row>
    <row r="9" spans="1:15" x14ac:dyDescent="0.3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26"/>
    </row>
    <row r="10" spans="1:15" x14ac:dyDescent="0.3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26"/>
    </row>
    <row r="11" spans="1:15" x14ac:dyDescent="0.3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26"/>
    </row>
    <row r="12" spans="1:15" x14ac:dyDescent="0.3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26"/>
    </row>
    <row r="13" spans="1:15" x14ac:dyDescent="0.3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26"/>
    </row>
    <row r="14" spans="1:15" x14ac:dyDescent="0.3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26"/>
    </row>
    <row r="15" spans="1:15" x14ac:dyDescent="0.3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26"/>
    </row>
    <row r="16" spans="1:15" x14ac:dyDescent="0.3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26"/>
    </row>
    <row r="17" spans="1:15" x14ac:dyDescent="0.3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26"/>
    </row>
    <row r="18" spans="1:15" x14ac:dyDescent="0.3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26"/>
    </row>
    <row r="19" spans="1:15" x14ac:dyDescent="0.3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26"/>
    </row>
    <row r="20" spans="1:15" x14ac:dyDescent="0.3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26"/>
    </row>
    <row r="21" spans="1:15" x14ac:dyDescent="0.3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26"/>
    </row>
    <row r="22" spans="1:15" x14ac:dyDescent="0.3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26"/>
    </row>
    <row r="23" spans="1:15" x14ac:dyDescent="0.3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26"/>
    </row>
    <row r="24" spans="1:15" x14ac:dyDescent="0.3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26"/>
    </row>
    <row r="25" spans="1:15" x14ac:dyDescent="0.3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26"/>
    </row>
    <row r="26" spans="1:15" x14ac:dyDescent="0.3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26"/>
    </row>
    <row r="27" spans="1:15" x14ac:dyDescent="0.3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26"/>
    </row>
    <row r="28" spans="1:15" x14ac:dyDescent="0.3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26"/>
    </row>
    <row r="29" spans="1:15" x14ac:dyDescent="0.3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26"/>
    </row>
    <row r="30" spans="1:15" x14ac:dyDescent="0.3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26"/>
    </row>
    <row r="31" spans="1:15" x14ac:dyDescent="0.3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26"/>
    </row>
    <row r="32" spans="1:15" x14ac:dyDescent="0.3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26"/>
    </row>
    <row r="33" spans="1:15" x14ac:dyDescent="0.3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26"/>
    </row>
    <row r="34" spans="1:15" x14ac:dyDescent="0.3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26"/>
    </row>
    <row r="35" spans="1:15" x14ac:dyDescent="0.3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26"/>
    </row>
    <row r="36" spans="1:15" x14ac:dyDescent="0.3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26"/>
    </row>
    <row r="37" spans="1:15" x14ac:dyDescent="0.3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26"/>
    </row>
    <row r="38" spans="1:15" x14ac:dyDescent="0.3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26"/>
    </row>
    <row r="39" spans="1:15" x14ac:dyDescent="0.3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26"/>
    </row>
    <row r="40" spans="1:15" x14ac:dyDescent="0.3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26"/>
    </row>
    <row r="41" spans="1:15" x14ac:dyDescent="0.3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26"/>
    </row>
    <row r="42" spans="1:15" x14ac:dyDescent="0.3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26"/>
    </row>
    <row r="43" spans="1:15" x14ac:dyDescent="0.3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26"/>
    </row>
    <row r="44" spans="1:15" x14ac:dyDescent="0.3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26"/>
    </row>
    <row r="45" spans="1:15" x14ac:dyDescent="0.3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26"/>
    </row>
    <row r="46" spans="1:15" x14ac:dyDescent="0.3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26"/>
    </row>
    <row r="47" spans="1:15" x14ac:dyDescent="0.3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26"/>
    </row>
    <row r="48" spans="1:15" x14ac:dyDescent="0.3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26"/>
    </row>
    <row r="49" spans="1:15" x14ac:dyDescent="0.3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26"/>
    </row>
    <row r="50" spans="1:15" x14ac:dyDescent="0.3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26"/>
    </row>
    <row r="51" spans="1:15" x14ac:dyDescent="0.3">
      <c r="A51" s="318" t="s">
        <v>155</v>
      </c>
      <c r="B51" s="199">
        <f t="shared" ref="B51:O51" si="0">SUM(B2:B50)</f>
        <v>127</v>
      </c>
      <c r="C51" s="199">
        <f t="shared" si="0"/>
        <v>15</v>
      </c>
      <c r="D51" s="199">
        <f t="shared" si="0"/>
        <v>45</v>
      </c>
      <c r="E51" s="199">
        <f t="shared" si="0"/>
        <v>38</v>
      </c>
      <c r="F51" s="199">
        <f t="shared" si="0"/>
        <v>34</v>
      </c>
      <c r="G51" s="199">
        <f t="shared" si="0"/>
        <v>0</v>
      </c>
      <c r="H51" s="199">
        <f t="shared" si="0"/>
        <v>355.22199999999998</v>
      </c>
      <c r="I51" s="199">
        <f t="shared" si="0"/>
        <v>114.31100000000001</v>
      </c>
      <c r="J51" s="199">
        <f t="shared" si="0"/>
        <v>72.11</v>
      </c>
      <c r="K51" s="199">
        <f t="shared" si="0"/>
        <v>65.813999999999993</v>
      </c>
      <c r="L51" s="199">
        <f t="shared" si="0"/>
        <v>260.32299999999992</v>
      </c>
      <c r="M51" s="199">
        <f t="shared" si="0"/>
        <v>7</v>
      </c>
      <c r="N51" s="199">
        <f t="shared" si="0"/>
        <v>60</v>
      </c>
      <c r="O51" s="19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4.4" x14ac:dyDescent="0.3"/>
  <cols>
    <col min="1" max="1" width="17.6640625" style="321" customWidth="1"/>
    <col min="2" max="2" width="17.44140625" style="321" customWidth="1"/>
    <col min="5" max="5" width="8.6640625" style="321" customWidth="1"/>
    <col min="6" max="6" width="9.6640625" style="321" customWidth="1"/>
    <col min="13" max="13" width="11.5546875" style="321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26">
        <v>0</v>
      </c>
      <c r="C2" s="326">
        <v>1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11.545999999999999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/>
    </row>
    <row r="3" spans="1:15" x14ac:dyDescent="0.3">
      <c r="A3" s="181" t="s">
        <v>107</v>
      </c>
      <c r="B3" s="326">
        <v>0</v>
      </c>
      <c r="C3" s="326">
        <v>0</v>
      </c>
      <c r="D3" s="326">
        <v>1</v>
      </c>
      <c r="E3" s="326">
        <v>0</v>
      </c>
      <c r="F3" s="326">
        <v>0</v>
      </c>
      <c r="G3" s="326">
        <v>0</v>
      </c>
      <c r="H3" s="326">
        <v>11.095000000000001</v>
      </c>
      <c r="I3" s="326">
        <v>0</v>
      </c>
      <c r="J3" s="326">
        <v>0</v>
      </c>
      <c r="K3" s="326">
        <v>0</v>
      </c>
      <c r="L3" s="326">
        <v>0.315</v>
      </c>
      <c r="M3" s="326">
        <v>0</v>
      </c>
      <c r="N3" s="326">
        <v>0</v>
      </c>
      <c r="O3" s="326"/>
    </row>
    <row r="4" spans="1:15" x14ac:dyDescent="0.3">
      <c r="A4" s="181" t="s">
        <v>108</v>
      </c>
      <c r="B4" s="326">
        <v>0</v>
      </c>
      <c r="C4" s="326">
        <v>0</v>
      </c>
      <c r="D4" s="326">
        <v>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10.382999999999999</v>
      </c>
      <c r="M4" s="326">
        <v>0</v>
      </c>
      <c r="N4" s="326">
        <v>0</v>
      </c>
      <c r="O4" s="326"/>
    </row>
    <row r="5" spans="1:15" x14ac:dyDescent="0.3">
      <c r="A5" s="181" t="s">
        <v>109</v>
      </c>
      <c r="B5" s="326">
        <v>0</v>
      </c>
      <c r="C5" s="326">
        <v>0</v>
      </c>
      <c r="D5" s="326">
        <v>3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6.4710000000000001</v>
      </c>
      <c r="M5" s="326">
        <v>0</v>
      </c>
      <c r="N5" s="326">
        <v>0</v>
      </c>
      <c r="O5" s="326"/>
    </row>
    <row r="6" spans="1:15" x14ac:dyDescent="0.3">
      <c r="A6" s="181" t="s">
        <v>110</v>
      </c>
      <c r="B6" s="326">
        <v>0</v>
      </c>
      <c r="C6" s="326">
        <v>0</v>
      </c>
      <c r="D6" s="326">
        <v>1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12.214</v>
      </c>
      <c r="M6" s="326">
        <v>0</v>
      </c>
      <c r="N6" s="326">
        <v>0</v>
      </c>
      <c r="O6" s="326"/>
    </row>
    <row r="7" spans="1:15" x14ac:dyDescent="0.3">
      <c r="A7" s="181" t="s">
        <v>111</v>
      </c>
      <c r="B7" s="326">
        <v>0</v>
      </c>
      <c r="C7" s="326">
        <v>0</v>
      </c>
      <c r="D7" s="326">
        <v>1</v>
      </c>
      <c r="E7" s="326">
        <v>0</v>
      </c>
      <c r="F7" s="326">
        <v>0</v>
      </c>
      <c r="G7" s="326">
        <v>0</v>
      </c>
      <c r="H7" s="326">
        <v>20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/>
    </row>
    <row r="8" spans="1:15" x14ac:dyDescent="0.3">
      <c r="A8" s="181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25.7</v>
      </c>
      <c r="I8" s="326">
        <v>0</v>
      </c>
      <c r="J8" s="326">
        <v>0</v>
      </c>
      <c r="K8" s="326">
        <v>0</v>
      </c>
      <c r="L8" s="326">
        <v>0.8</v>
      </c>
      <c r="M8" s="326">
        <v>0</v>
      </c>
      <c r="N8" s="326">
        <v>0</v>
      </c>
      <c r="O8" s="326"/>
    </row>
    <row r="9" spans="1:15" x14ac:dyDescent="0.3">
      <c r="A9" s="181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</row>
    <row r="10" spans="1:15" x14ac:dyDescent="0.3">
      <c r="A10" s="181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3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</row>
    <row r="11" spans="1:15" x14ac:dyDescent="0.3">
      <c r="A11" s="181" t="s">
        <v>115</v>
      </c>
      <c r="B11" s="326">
        <v>0</v>
      </c>
      <c r="C11" s="326">
        <v>0</v>
      </c>
      <c r="D11" s="326">
        <v>1</v>
      </c>
      <c r="E11" s="326">
        <v>0</v>
      </c>
      <c r="F11" s="326">
        <v>1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11.98</v>
      </c>
      <c r="M11" s="326">
        <v>0</v>
      </c>
      <c r="N11" s="326">
        <v>0</v>
      </c>
      <c r="O11" s="326"/>
    </row>
    <row r="12" spans="1:15" x14ac:dyDescent="0.3">
      <c r="A12" s="181" t="s">
        <v>116</v>
      </c>
      <c r="B12" s="326">
        <v>0</v>
      </c>
      <c r="C12" s="326">
        <v>0</v>
      </c>
      <c r="D12" s="326">
        <v>1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10.86</v>
      </c>
      <c r="M12" s="326">
        <v>0</v>
      </c>
      <c r="N12" s="326">
        <v>0</v>
      </c>
      <c r="O12" s="326"/>
    </row>
    <row r="13" spans="1:15" x14ac:dyDescent="0.3">
      <c r="A13" s="181" t="s">
        <v>117</v>
      </c>
      <c r="B13" s="326">
        <v>0</v>
      </c>
      <c r="C13" s="326">
        <v>0</v>
      </c>
      <c r="D13" s="326">
        <v>2</v>
      </c>
      <c r="E13" s="326">
        <v>0</v>
      </c>
      <c r="F13" s="326">
        <v>0</v>
      </c>
      <c r="G13" s="326">
        <v>0</v>
      </c>
      <c r="H13" s="326">
        <v>10.757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</row>
    <row r="14" spans="1:15" x14ac:dyDescent="0.3">
      <c r="A14" s="181" t="s">
        <v>118</v>
      </c>
      <c r="B14" s="326">
        <v>0</v>
      </c>
      <c r="C14" s="326">
        <v>0</v>
      </c>
      <c r="D14" s="326">
        <v>2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10</v>
      </c>
      <c r="M14" s="326">
        <v>0</v>
      </c>
      <c r="N14" s="326">
        <v>0</v>
      </c>
      <c r="O14" s="326"/>
    </row>
    <row r="15" spans="1:15" x14ac:dyDescent="0.3">
      <c r="A15" s="181" t="s">
        <v>119</v>
      </c>
      <c r="B15" s="326">
        <v>0</v>
      </c>
      <c r="C15" s="326">
        <v>0</v>
      </c>
      <c r="D15" s="326">
        <v>1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16.899999999999999</v>
      </c>
      <c r="M15" s="326">
        <v>0</v>
      </c>
      <c r="N15" s="326">
        <v>0</v>
      </c>
      <c r="O15" s="326"/>
    </row>
    <row r="16" spans="1:15" x14ac:dyDescent="0.3">
      <c r="A16" s="181" t="s">
        <v>120</v>
      </c>
      <c r="B16" s="326">
        <v>0</v>
      </c>
      <c r="C16" s="326">
        <v>0</v>
      </c>
      <c r="D16" s="326">
        <v>0</v>
      </c>
      <c r="E16" s="326">
        <v>0</v>
      </c>
      <c r="F16" s="326">
        <v>1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9</v>
      </c>
      <c r="M16" s="326">
        <v>0</v>
      </c>
      <c r="N16" s="326">
        <v>0</v>
      </c>
      <c r="O16" s="326"/>
    </row>
    <row r="17" spans="1:15" x14ac:dyDescent="0.3">
      <c r="A17" s="181" t="s">
        <v>121</v>
      </c>
      <c r="B17" s="326">
        <v>0</v>
      </c>
      <c r="C17" s="326">
        <v>0</v>
      </c>
      <c r="D17" s="326">
        <v>1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14.12</v>
      </c>
      <c r="M17" s="326">
        <v>0</v>
      </c>
      <c r="N17" s="326">
        <v>0</v>
      </c>
      <c r="O17" s="326"/>
    </row>
    <row r="18" spans="1:15" x14ac:dyDescent="0.3">
      <c r="A18" s="181" t="s">
        <v>122</v>
      </c>
      <c r="B18" s="326">
        <v>25</v>
      </c>
      <c r="C18" s="326">
        <v>0</v>
      </c>
      <c r="D18" s="326">
        <v>2</v>
      </c>
      <c r="E18" s="326">
        <v>5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13.17</v>
      </c>
      <c r="M18" s="326">
        <v>0</v>
      </c>
      <c r="N18" s="326">
        <v>0</v>
      </c>
      <c r="O18" s="326"/>
    </row>
    <row r="19" spans="1:15" x14ac:dyDescent="0.3">
      <c r="A19" s="181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4</v>
      </c>
      <c r="G19" s="326">
        <v>0</v>
      </c>
      <c r="H19" s="326">
        <v>26.035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</row>
    <row r="20" spans="1:15" x14ac:dyDescent="0.3">
      <c r="A20" s="181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22.933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</row>
    <row r="21" spans="1:15" x14ac:dyDescent="0.3">
      <c r="A21" s="181" t="s">
        <v>125</v>
      </c>
      <c r="B21" s="326">
        <v>36</v>
      </c>
      <c r="C21" s="326">
        <v>0</v>
      </c>
      <c r="D21" s="326">
        <v>0</v>
      </c>
      <c r="E21" s="326">
        <v>4</v>
      </c>
      <c r="F21" s="326">
        <v>4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</row>
    <row r="22" spans="1:15" x14ac:dyDescent="0.3">
      <c r="A22" s="181" t="s">
        <v>126</v>
      </c>
      <c r="B22" s="326">
        <v>0</v>
      </c>
      <c r="C22" s="326">
        <v>0</v>
      </c>
      <c r="D22" s="326">
        <v>2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10</v>
      </c>
      <c r="M22" s="326">
        <v>5</v>
      </c>
      <c r="N22" s="326">
        <v>0</v>
      </c>
      <c r="O22" s="326"/>
    </row>
    <row r="23" spans="1:15" x14ac:dyDescent="0.3">
      <c r="A23" s="181" t="s">
        <v>127</v>
      </c>
      <c r="B23" s="326">
        <v>6</v>
      </c>
      <c r="C23" s="326">
        <v>0</v>
      </c>
      <c r="D23" s="326">
        <v>0</v>
      </c>
      <c r="E23" s="326">
        <v>3</v>
      </c>
      <c r="F23" s="326">
        <v>1</v>
      </c>
      <c r="G23" s="326">
        <v>0</v>
      </c>
      <c r="H23" s="326">
        <v>9.92</v>
      </c>
      <c r="I23" s="326">
        <v>0</v>
      </c>
      <c r="J23" s="326">
        <v>0</v>
      </c>
      <c r="K23" s="326">
        <v>0</v>
      </c>
      <c r="L23" s="326">
        <v>11</v>
      </c>
      <c r="M23" s="326">
        <v>0</v>
      </c>
      <c r="N23" s="326">
        <v>0</v>
      </c>
      <c r="O23" s="326"/>
    </row>
    <row r="24" spans="1:15" x14ac:dyDescent="0.3">
      <c r="A24" s="181" t="s">
        <v>128</v>
      </c>
      <c r="B24" s="326">
        <v>4</v>
      </c>
      <c r="C24" s="326">
        <v>0</v>
      </c>
      <c r="D24" s="326">
        <v>2</v>
      </c>
      <c r="E24" s="326">
        <v>1</v>
      </c>
      <c r="F24" s="326">
        <v>0</v>
      </c>
      <c r="G24" s="326">
        <v>0</v>
      </c>
      <c r="H24" s="326">
        <v>1.925</v>
      </c>
      <c r="I24" s="326">
        <v>0</v>
      </c>
      <c r="J24" s="326">
        <v>0</v>
      </c>
      <c r="K24" s="326">
        <v>0</v>
      </c>
      <c r="L24" s="326">
        <v>4.51</v>
      </c>
      <c r="M24" s="326">
        <v>0</v>
      </c>
      <c r="N24" s="326">
        <v>0</v>
      </c>
      <c r="O24" s="326"/>
    </row>
    <row r="25" spans="1:15" x14ac:dyDescent="0.3">
      <c r="A25" s="181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19.843</v>
      </c>
      <c r="M25" s="326">
        <v>0</v>
      </c>
      <c r="N25" s="326">
        <v>0</v>
      </c>
      <c r="O25" s="326"/>
    </row>
    <row r="26" spans="1:15" x14ac:dyDescent="0.3">
      <c r="A26" s="181" t="s">
        <v>130</v>
      </c>
      <c r="B26" s="326">
        <v>15</v>
      </c>
      <c r="C26" s="326">
        <v>0</v>
      </c>
      <c r="D26" s="326">
        <v>1</v>
      </c>
      <c r="E26" s="326">
        <v>1</v>
      </c>
      <c r="F26" s="326">
        <v>3</v>
      </c>
      <c r="G26" s="326">
        <v>0</v>
      </c>
      <c r="H26" s="326">
        <v>11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</row>
    <row r="27" spans="1:15" x14ac:dyDescent="0.3">
      <c r="A27" s="181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22.7</v>
      </c>
      <c r="I27" s="326">
        <v>0</v>
      </c>
      <c r="J27" s="326">
        <v>0</v>
      </c>
      <c r="K27" s="326">
        <v>0</v>
      </c>
      <c r="L27" s="326">
        <v>0.54</v>
      </c>
      <c r="M27" s="326">
        <v>0</v>
      </c>
      <c r="N27" s="326">
        <v>0</v>
      </c>
      <c r="O27" s="326"/>
    </row>
    <row r="28" spans="1:15" x14ac:dyDescent="0.3">
      <c r="A28" s="181" t="s">
        <v>132</v>
      </c>
      <c r="B28" s="326">
        <v>0</v>
      </c>
      <c r="C28" s="326">
        <v>0</v>
      </c>
      <c r="D28" s="326">
        <v>2</v>
      </c>
      <c r="E28" s="326">
        <v>4</v>
      </c>
      <c r="F28" s="326">
        <v>2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</row>
    <row r="29" spans="1:15" x14ac:dyDescent="0.3">
      <c r="A29" s="181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60</v>
      </c>
      <c r="O29" s="326"/>
    </row>
    <row r="30" spans="1:15" x14ac:dyDescent="0.3">
      <c r="A30" s="181" t="s">
        <v>134</v>
      </c>
      <c r="B30" s="326">
        <v>3</v>
      </c>
      <c r="C30" s="326">
        <v>1</v>
      </c>
      <c r="D30" s="326">
        <v>0</v>
      </c>
      <c r="E30" s="326">
        <v>0</v>
      </c>
      <c r="F30" s="326">
        <v>1</v>
      </c>
      <c r="G30" s="326">
        <v>0</v>
      </c>
      <c r="H30" s="326">
        <v>0</v>
      </c>
      <c r="I30" s="326">
        <v>19.695</v>
      </c>
      <c r="J30" s="326">
        <v>0</v>
      </c>
      <c r="K30" s="326">
        <v>16.760000000000002</v>
      </c>
      <c r="L30" s="326">
        <v>0</v>
      </c>
      <c r="M30" s="326">
        <v>0</v>
      </c>
      <c r="N30" s="326">
        <v>0</v>
      </c>
      <c r="O30" s="326"/>
    </row>
    <row r="31" spans="1:15" x14ac:dyDescent="0.3">
      <c r="A31" s="181" t="s">
        <v>135</v>
      </c>
      <c r="B31" s="326">
        <v>0</v>
      </c>
      <c r="C31" s="326">
        <v>0</v>
      </c>
      <c r="D31" s="326">
        <v>0</v>
      </c>
      <c r="E31" s="326">
        <v>2</v>
      </c>
      <c r="F31" s="326">
        <v>2</v>
      </c>
      <c r="G31" s="326">
        <v>0</v>
      </c>
      <c r="H31" s="326">
        <v>0</v>
      </c>
      <c r="I31" s="326">
        <v>3.3119999999999998</v>
      </c>
      <c r="J31" s="326">
        <v>0</v>
      </c>
      <c r="K31" s="326">
        <v>32.951999999999998</v>
      </c>
      <c r="L31" s="326">
        <v>0</v>
      </c>
      <c r="M31" s="326">
        <v>0</v>
      </c>
      <c r="N31" s="326">
        <v>0</v>
      </c>
      <c r="O31" s="326"/>
    </row>
    <row r="32" spans="1:15" x14ac:dyDescent="0.3">
      <c r="A32" s="181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</row>
    <row r="33" spans="1:15" x14ac:dyDescent="0.3">
      <c r="A33" s="181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23.815000000000001</v>
      </c>
      <c r="M33" s="326">
        <v>0</v>
      </c>
      <c r="N33" s="326">
        <v>0</v>
      </c>
      <c r="O33" s="326"/>
    </row>
    <row r="34" spans="1:15" x14ac:dyDescent="0.3">
      <c r="A34" s="181" t="s">
        <v>138</v>
      </c>
      <c r="B34" s="326">
        <v>0</v>
      </c>
      <c r="C34" s="326">
        <v>0</v>
      </c>
      <c r="D34" s="326">
        <v>6</v>
      </c>
      <c r="E34" s="326">
        <v>0</v>
      </c>
      <c r="F34" s="326">
        <v>1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</row>
    <row r="35" spans="1:15" x14ac:dyDescent="0.3">
      <c r="A35" s="181" t="s">
        <v>139</v>
      </c>
      <c r="B35" s="326">
        <v>15</v>
      </c>
      <c r="C35" s="326">
        <v>0</v>
      </c>
      <c r="D35" s="326">
        <v>0</v>
      </c>
      <c r="E35" s="326">
        <v>9</v>
      </c>
      <c r="F35" s="326">
        <v>4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</row>
    <row r="36" spans="1:15" x14ac:dyDescent="0.3">
      <c r="A36" s="181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30.058</v>
      </c>
      <c r="I36" s="326">
        <v>0</v>
      </c>
      <c r="J36" s="326">
        <v>0</v>
      </c>
      <c r="K36" s="326">
        <v>0</v>
      </c>
      <c r="L36" s="326">
        <v>0</v>
      </c>
      <c r="M36" s="326">
        <v>1</v>
      </c>
      <c r="N36" s="326">
        <v>0</v>
      </c>
      <c r="O36" s="326"/>
    </row>
    <row r="37" spans="1:15" x14ac:dyDescent="0.3">
      <c r="A37" s="181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46.21</v>
      </c>
      <c r="K37" s="326">
        <v>0</v>
      </c>
      <c r="L37" s="326">
        <v>0</v>
      </c>
      <c r="M37" s="326">
        <v>0</v>
      </c>
      <c r="N37" s="326">
        <v>0</v>
      </c>
      <c r="O37" s="326"/>
    </row>
    <row r="38" spans="1:15" x14ac:dyDescent="0.3">
      <c r="A38" s="181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50.383000000000003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</row>
    <row r="39" spans="1:15" x14ac:dyDescent="0.3">
      <c r="A39" s="181" t="s">
        <v>143</v>
      </c>
      <c r="B39" s="326">
        <v>0</v>
      </c>
      <c r="C39" s="326">
        <v>1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20.9</v>
      </c>
      <c r="K39" s="326">
        <v>3.56</v>
      </c>
      <c r="L39" s="326">
        <v>0</v>
      </c>
      <c r="M39" s="326">
        <v>0</v>
      </c>
      <c r="N39" s="326">
        <v>0</v>
      </c>
      <c r="O39" s="326"/>
    </row>
    <row r="40" spans="1:15" x14ac:dyDescent="0.3">
      <c r="A40" s="181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24.033000000000001</v>
      </c>
      <c r="J40" s="326">
        <v>0</v>
      </c>
      <c r="K40" s="326">
        <v>5</v>
      </c>
      <c r="L40" s="326">
        <v>0</v>
      </c>
      <c r="M40" s="326">
        <v>0</v>
      </c>
      <c r="N40" s="326">
        <v>0</v>
      </c>
      <c r="O40" s="326"/>
    </row>
    <row r="41" spans="1:15" x14ac:dyDescent="0.3">
      <c r="A41" s="181" t="s">
        <v>145</v>
      </c>
      <c r="B41" s="326">
        <v>0</v>
      </c>
      <c r="C41" s="326">
        <v>0</v>
      </c>
      <c r="D41" s="326">
        <v>3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3.0710000000000002</v>
      </c>
      <c r="M41" s="326">
        <v>0</v>
      </c>
      <c r="N41" s="326">
        <v>0</v>
      </c>
      <c r="O41" s="326"/>
    </row>
    <row r="42" spans="1:15" x14ac:dyDescent="0.3">
      <c r="A42" s="181" t="s">
        <v>146</v>
      </c>
      <c r="B42" s="326">
        <v>2</v>
      </c>
      <c r="C42" s="326">
        <v>0</v>
      </c>
      <c r="D42" s="326">
        <v>0</v>
      </c>
      <c r="E42" s="326">
        <v>2</v>
      </c>
      <c r="F42" s="326">
        <v>0</v>
      </c>
      <c r="G42" s="326">
        <v>0</v>
      </c>
      <c r="H42" s="326">
        <v>11.996</v>
      </c>
      <c r="I42" s="326">
        <v>0</v>
      </c>
      <c r="J42" s="326">
        <v>0</v>
      </c>
      <c r="K42" s="326">
        <v>0</v>
      </c>
      <c r="L42" s="326">
        <v>0</v>
      </c>
      <c r="M42" s="326">
        <v>1</v>
      </c>
      <c r="N42" s="326">
        <v>0</v>
      </c>
      <c r="O42" s="326"/>
    </row>
    <row r="43" spans="1:15" x14ac:dyDescent="0.3">
      <c r="A43" s="181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21.44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</row>
    <row r="44" spans="1:15" x14ac:dyDescent="0.3">
      <c r="A44" s="181" t="s">
        <v>148</v>
      </c>
      <c r="B44" s="326">
        <v>3</v>
      </c>
      <c r="C44" s="326">
        <v>0</v>
      </c>
      <c r="D44" s="326">
        <v>2</v>
      </c>
      <c r="E44" s="326">
        <v>5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</row>
    <row r="45" spans="1:15" x14ac:dyDescent="0.3">
      <c r="A45" s="181" t="s">
        <v>149</v>
      </c>
      <c r="B45" s="326">
        <v>9</v>
      </c>
      <c r="C45" s="326">
        <v>0</v>
      </c>
      <c r="D45" s="326">
        <v>0</v>
      </c>
      <c r="E45" s="326">
        <v>7</v>
      </c>
      <c r="F45" s="326">
        <v>0</v>
      </c>
      <c r="G45" s="326">
        <v>0</v>
      </c>
      <c r="H45" s="326">
        <v>13.928000000000001</v>
      </c>
      <c r="I45" s="326">
        <v>0</v>
      </c>
      <c r="J45" s="326">
        <v>0</v>
      </c>
      <c r="K45" s="326">
        <v>0</v>
      </c>
      <c r="L45" s="326">
        <v>16.54</v>
      </c>
      <c r="M45" s="326">
        <v>0</v>
      </c>
      <c r="N45" s="326">
        <v>0</v>
      </c>
      <c r="O45" s="326"/>
    </row>
    <row r="46" spans="1:15" x14ac:dyDescent="0.3">
      <c r="A46" s="181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36.575000000000003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</row>
    <row r="47" spans="1:15" x14ac:dyDescent="0.3">
      <c r="A47" s="181" t="s">
        <v>151</v>
      </c>
      <c r="B47" s="326">
        <v>0</v>
      </c>
      <c r="C47" s="326">
        <v>0</v>
      </c>
      <c r="D47" s="326">
        <v>2</v>
      </c>
      <c r="E47" s="326">
        <v>0</v>
      </c>
      <c r="F47" s="326">
        <v>6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</row>
    <row r="48" spans="1:15" x14ac:dyDescent="0.3">
      <c r="A48" s="181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34.94</v>
      </c>
      <c r="M48" s="326">
        <v>0</v>
      </c>
      <c r="N48" s="326">
        <v>0</v>
      </c>
      <c r="O48" s="326"/>
    </row>
    <row r="49" spans="1:15" x14ac:dyDescent="0.3">
      <c r="A49" s="181" t="s">
        <v>153</v>
      </c>
      <c r="B49" s="326">
        <v>0</v>
      </c>
      <c r="C49" s="326">
        <v>0</v>
      </c>
      <c r="D49" s="326">
        <v>2</v>
      </c>
      <c r="E49" s="326">
        <v>0</v>
      </c>
      <c r="F49" s="326">
        <v>4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</row>
    <row r="50" spans="1:15" x14ac:dyDescent="0.3">
      <c r="A50" s="181" t="s">
        <v>154</v>
      </c>
      <c r="B50" s="326">
        <v>12</v>
      </c>
      <c r="C50" s="326">
        <v>0</v>
      </c>
      <c r="D50" s="326">
        <v>0</v>
      </c>
      <c r="E50" s="326">
        <v>1</v>
      </c>
      <c r="F50" s="326">
        <v>0</v>
      </c>
      <c r="G50" s="326">
        <v>0</v>
      </c>
      <c r="H50" s="326">
        <v>66.043000000000006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</row>
    <row r="51" spans="1:15" x14ac:dyDescent="0.3">
      <c r="A51" s="181" t="s">
        <v>155</v>
      </c>
      <c r="B51" s="326">
        <f t="shared" ref="B51:O51" si="0">SUM(B2:B50)</f>
        <v>130</v>
      </c>
      <c r="C51" s="326">
        <f t="shared" si="0"/>
        <v>3</v>
      </c>
      <c r="D51" s="326">
        <f t="shared" si="0"/>
        <v>39</v>
      </c>
      <c r="E51" s="326">
        <f t="shared" si="0"/>
        <v>44</v>
      </c>
      <c r="F51" s="326">
        <f t="shared" si="0"/>
        <v>37</v>
      </c>
      <c r="G51" s="326">
        <f t="shared" si="0"/>
        <v>0</v>
      </c>
      <c r="H51" s="326">
        <f t="shared" si="0"/>
        <v>342.10500000000002</v>
      </c>
      <c r="I51" s="326">
        <f t="shared" si="0"/>
        <v>108.96900000000001</v>
      </c>
      <c r="J51" s="326">
        <f t="shared" si="0"/>
        <v>67.11</v>
      </c>
      <c r="K51" s="326">
        <f t="shared" si="0"/>
        <v>58.272000000000006</v>
      </c>
      <c r="L51" s="326">
        <f t="shared" si="0"/>
        <v>240.47199999999998</v>
      </c>
      <c r="M51" s="326">
        <f t="shared" si="0"/>
        <v>7</v>
      </c>
      <c r="N51" s="326">
        <f t="shared" si="0"/>
        <v>60</v>
      </c>
      <c r="O51" s="32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21" customWidth="1"/>
    <col min="15" max="15" width="8.6640625" style="321" customWidth="1"/>
  </cols>
  <sheetData>
    <row r="1" spans="1:16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  <c r="P9" s="326">
        <f t="shared" si="0"/>
        <v>0</v>
      </c>
    </row>
    <row r="10" spans="1:16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733.78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  <c r="P10" s="326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26" t="s">
        <v>116</v>
      </c>
      <c r="B12" s="326">
        <v>0</v>
      </c>
      <c r="C12" s="326">
        <v>0</v>
      </c>
      <c r="D12" s="326">
        <v>274.5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557.63</v>
      </c>
      <c r="M12" s="326">
        <v>0</v>
      </c>
      <c r="N12" s="326">
        <v>0</v>
      </c>
      <c r="O12" s="326"/>
      <c r="P12" s="326">
        <f t="shared" si="0"/>
        <v>832.13</v>
      </c>
    </row>
    <row r="13" spans="1:16" s="48" customFormat="1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  <c r="P13" s="326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26" t="s">
        <v>119</v>
      </c>
      <c r="B15" s="326">
        <v>0</v>
      </c>
      <c r="C15" s="326">
        <v>0</v>
      </c>
      <c r="D15" s="326">
        <v>176.58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680.42</v>
      </c>
      <c r="M15" s="326">
        <v>0</v>
      </c>
      <c r="N15" s="326">
        <v>0</v>
      </c>
      <c r="O15" s="326"/>
      <c r="P15" s="326">
        <f t="shared" si="0"/>
        <v>857</v>
      </c>
    </row>
    <row r="16" spans="1:16" x14ac:dyDescent="0.3">
      <c r="A16" s="326" t="s">
        <v>120</v>
      </c>
      <c r="B16" s="326">
        <v>0</v>
      </c>
      <c r="C16" s="326">
        <v>0</v>
      </c>
      <c r="D16" s="326">
        <v>166.9</v>
      </c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616.91999999999996</v>
      </c>
      <c r="M16" s="326">
        <v>0</v>
      </c>
      <c r="N16" s="326">
        <v>0</v>
      </c>
      <c r="O16" s="326"/>
      <c r="P16" s="326">
        <f t="shared" si="0"/>
        <v>783.81999999999994</v>
      </c>
    </row>
    <row r="17" spans="1:16" x14ac:dyDescent="0.3">
      <c r="A17" s="326" t="s">
        <v>121</v>
      </c>
      <c r="B17" s="326">
        <v>0</v>
      </c>
      <c r="C17" s="326">
        <v>0</v>
      </c>
      <c r="D17" s="326">
        <v>404.5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511.3</v>
      </c>
      <c r="M17" s="326">
        <v>0</v>
      </c>
      <c r="N17" s="326">
        <v>0</v>
      </c>
      <c r="O17" s="326"/>
      <c r="P17" s="326">
        <f t="shared" si="0"/>
        <v>915.8</v>
      </c>
    </row>
    <row r="18" spans="1:16" x14ac:dyDescent="0.3">
      <c r="A18" s="326" t="s">
        <v>122</v>
      </c>
      <c r="B18" s="326">
        <v>274.45999999999998</v>
      </c>
      <c r="C18" s="326">
        <v>0</v>
      </c>
      <c r="D18" s="326">
        <v>566.18999999999994</v>
      </c>
      <c r="E18" s="326">
        <v>177.44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550.04</v>
      </c>
      <c r="M18" s="326">
        <v>0</v>
      </c>
      <c r="N18" s="326">
        <v>0</v>
      </c>
      <c r="O18" s="326"/>
      <c r="P18" s="326">
        <f t="shared" si="0"/>
        <v>1568.1299999999999</v>
      </c>
    </row>
    <row r="19" spans="1:16" x14ac:dyDescent="0.3">
      <c r="A19" s="326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773.7</v>
      </c>
      <c r="G19" s="326">
        <v>0</v>
      </c>
      <c r="H19" s="326">
        <v>615.6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  <c r="P19" s="326">
        <f t="shared" si="0"/>
        <v>1389.3000000000002</v>
      </c>
    </row>
    <row r="20" spans="1:16" x14ac:dyDescent="0.3">
      <c r="A20" s="326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968.51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  <c r="P20" s="326">
        <f t="shared" si="0"/>
        <v>968.51</v>
      </c>
    </row>
    <row r="21" spans="1:16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170.42</v>
      </c>
      <c r="F21" s="326">
        <v>656.83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  <c r="P21" s="326">
        <f t="shared" si="0"/>
        <v>1111.8000000000002</v>
      </c>
    </row>
    <row r="22" spans="1:16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/>
      <c r="P22" s="326">
        <f t="shared" si="0"/>
        <v>988.31</v>
      </c>
    </row>
    <row r="23" spans="1:16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/>
      <c r="P23" s="326">
        <f t="shared" si="0"/>
        <v>846.18</v>
      </c>
    </row>
    <row r="24" spans="1:16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/>
      <c r="P24" s="326">
        <f t="shared" si="0"/>
        <v>786.44999999999993</v>
      </c>
    </row>
    <row r="25" spans="1:16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/>
      <c r="P25" s="326">
        <f t="shared" si="0"/>
        <v>918.58</v>
      </c>
    </row>
    <row r="26" spans="1:16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  <c r="P26" s="326">
        <f t="shared" si="0"/>
        <v>1590.45</v>
      </c>
    </row>
    <row r="27" spans="1:16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22.72</v>
      </c>
      <c r="M27" s="326">
        <v>0</v>
      </c>
      <c r="N27" s="326">
        <v>0</v>
      </c>
      <c r="O27" s="326"/>
      <c r="P27" s="326">
        <f t="shared" si="0"/>
        <v>509.28</v>
      </c>
    </row>
    <row r="28" spans="1:16" x14ac:dyDescent="0.3">
      <c r="A28" s="326" t="s">
        <v>132</v>
      </c>
      <c r="B28" s="326">
        <v>0</v>
      </c>
      <c r="C28" s="326">
        <v>0</v>
      </c>
      <c r="D28" s="326">
        <v>863</v>
      </c>
      <c r="E28" s="326">
        <v>0</v>
      </c>
      <c r="F28" s="326">
        <v>350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  <c r="P28" s="326">
        <f t="shared" si="0"/>
        <v>1213</v>
      </c>
    </row>
    <row r="29" spans="1:16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1150</v>
      </c>
      <c r="O29" s="326"/>
      <c r="P29" s="326">
        <f t="shared" si="0"/>
        <v>1150</v>
      </c>
    </row>
    <row r="30" spans="1:16" x14ac:dyDescent="0.3">
      <c r="A30" s="326" t="s">
        <v>134</v>
      </c>
      <c r="B30" s="326">
        <v>0</v>
      </c>
      <c r="C30" s="326">
        <v>153.88999999999999</v>
      </c>
      <c r="D30" s="326">
        <v>0</v>
      </c>
      <c r="E30" s="326">
        <v>0</v>
      </c>
      <c r="F30" s="326">
        <v>232.27</v>
      </c>
      <c r="G30" s="326">
        <v>0</v>
      </c>
      <c r="H30" s="326">
        <v>0</v>
      </c>
      <c r="I30" s="326">
        <v>842.50099999999998</v>
      </c>
      <c r="J30" s="326">
        <v>0</v>
      </c>
      <c r="K30" s="326">
        <v>317.77</v>
      </c>
      <c r="L30" s="326">
        <v>0</v>
      </c>
      <c r="M30" s="326">
        <v>0</v>
      </c>
      <c r="N30" s="326">
        <v>0</v>
      </c>
      <c r="O30" s="326"/>
      <c r="P30" s="326">
        <f t="shared" si="0"/>
        <v>1546.431</v>
      </c>
    </row>
    <row r="31" spans="1:16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0</v>
      </c>
      <c r="F31" s="326">
        <v>168.36</v>
      </c>
      <c r="G31" s="326">
        <v>0</v>
      </c>
      <c r="H31" s="326">
        <v>0</v>
      </c>
      <c r="I31" s="326">
        <v>221.64</v>
      </c>
      <c r="J31" s="326">
        <v>0</v>
      </c>
      <c r="K31" s="326">
        <v>965.47</v>
      </c>
      <c r="L31" s="326">
        <v>0</v>
      </c>
      <c r="M31" s="326">
        <v>0</v>
      </c>
      <c r="N31" s="326">
        <v>0</v>
      </c>
      <c r="O31" s="326"/>
      <c r="P31" s="326">
        <f t="shared" si="0"/>
        <v>1355.47</v>
      </c>
    </row>
    <row r="32" spans="1:16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  <c r="P32" s="326">
        <f t="shared" si="0"/>
        <v>0</v>
      </c>
    </row>
    <row r="33" spans="1:16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/>
      <c r="P33" s="326">
        <f t="shared" si="0"/>
        <v>1161.49</v>
      </c>
    </row>
    <row r="34" spans="1:16" x14ac:dyDescent="0.3">
      <c r="A34" s="326" t="s">
        <v>138</v>
      </c>
      <c r="B34" s="326">
        <v>0</v>
      </c>
      <c r="C34" s="326">
        <v>0</v>
      </c>
      <c r="D34" s="326">
        <v>1275.5899999999999</v>
      </c>
      <c r="E34" s="326">
        <v>0</v>
      </c>
      <c r="F34" s="326">
        <v>0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  <c r="P34" s="326">
        <f t="shared" ref="P34:P50" si="1">SUM(B34:N34)</f>
        <v>1275.5899999999999</v>
      </c>
    </row>
    <row r="35" spans="1:16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  <c r="P35" s="326">
        <f t="shared" si="1"/>
        <v>1600</v>
      </c>
    </row>
    <row r="36" spans="1:16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923.57999999999993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/>
      <c r="P36" s="326">
        <f t="shared" si="1"/>
        <v>933.27</v>
      </c>
    </row>
    <row r="37" spans="1:16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1362.53</v>
      </c>
      <c r="K37" s="326">
        <v>0</v>
      </c>
      <c r="L37" s="326">
        <v>0</v>
      </c>
      <c r="M37" s="326">
        <v>0</v>
      </c>
      <c r="N37" s="326">
        <v>0</v>
      </c>
      <c r="O37" s="326"/>
      <c r="P37" s="326">
        <f t="shared" si="1"/>
        <v>1362.53</v>
      </c>
    </row>
    <row r="38" spans="1:16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956.73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  <c r="P38" s="326">
        <f t="shared" si="1"/>
        <v>956.73</v>
      </c>
    </row>
    <row r="39" spans="1:16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531.02</v>
      </c>
      <c r="K39" s="326">
        <v>26.274000000000001</v>
      </c>
      <c r="L39" s="326">
        <v>0</v>
      </c>
      <c r="M39" s="326">
        <v>0</v>
      </c>
      <c r="N39" s="326">
        <v>0</v>
      </c>
      <c r="O39" s="326"/>
      <c r="P39" s="326">
        <f t="shared" si="1"/>
        <v>946.86399999999992</v>
      </c>
    </row>
    <row r="40" spans="1:16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1113.44</v>
      </c>
      <c r="J40" s="326">
        <v>0</v>
      </c>
      <c r="K40" s="326">
        <v>413.43</v>
      </c>
      <c r="L40" s="326">
        <v>0</v>
      </c>
      <c r="M40" s="326">
        <v>0</v>
      </c>
      <c r="N40" s="326">
        <v>0</v>
      </c>
      <c r="O40" s="326"/>
      <c r="P40" s="326">
        <f t="shared" si="1"/>
        <v>1526.8700000000001</v>
      </c>
    </row>
    <row r="41" spans="1:16" x14ac:dyDescent="0.3">
      <c r="A41" s="326" t="s">
        <v>145</v>
      </c>
      <c r="B41" s="326">
        <v>0</v>
      </c>
      <c r="C41" s="326">
        <v>0</v>
      </c>
      <c r="D41" s="326">
        <v>1132.1300000000001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/>
      <c r="P41" s="326">
        <f t="shared" si="1"/>
        <v>1189.3800000000001</v>
      </c>
    </row>
    <row r="42" spans="1:16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528.98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/>
      <c r="P42" s="326">
        <f t="shared" si="1"/>
        <v>650.34</v>
      </c>
    </row>
    <row r="43" spans="1:16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  <c r="P43" s="326">
        <f t="shared" si="1"/>
        <v>906.38</v>
      </c>
    </row>
    <row r="44" spans="1:16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  <c r="P44" s="326">
        <f t="shared" si="1"/>
        <v>827</v>
      </c>
    </row>
    <row r="45" spans="1:16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268.41000000000003</v>
      </c>
      <c r="I45" s="326">
        <v>0</v>
      </c>
      <c r="J45" s="326">
        <v>0</v>
      </c>
      <c r="K45" s="326">
        <v>0</v>
      </c>
      <c r="L45" s="326">
        <v>884.27</v>
      </c>
      <c r="M45" s="326">
        <v>0</v>
      </c>
      <c r="N45" s="326">
        <v>0</v>
      </c>
      <c r="O45" s="326"/>
      <c r="P45" s="326">
        <f t="shared" si="1"/>
        <v>1564.21</v>
      </c>
    </row>
    <row r="46" spans="1:16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  <c r="P46" s="326">
        <f t="shared" si="1"/>
        <v>1193.75</v>
      </c>
    </row>
    <row r="47" spans="1:16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  <c r="P47" s="326">
        <f t="shared" si="1"/>
        <v>1541.8600000000001</v>
      </c>
    </row>
    <row r="48" spans="1:16" x14ac:dyDescent="0.3">
      <c r="A48" s="326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1564.32</v>
      </c>
      <c r="M48" s="326">
        <v>0</v>
      </c>
      <c r="N48" s="326">
        <v>0</v>
      </c>
      <c r="O48" s="326"/>
      <c r="P48" s="326">
        <f t="shared" si="1"/>
        <v>1564.32</v>
      </c>
    </row>
    <row r="49" spans="1:16" x14ac:dyDescent="0.3">
      <c r="A49" s="326" t="s">
        <v>153</v>
      </c>
      <c r="B49" s="326">
        <v>0</v>
      </c>
      <c r="C49" s="326">
        <v>0</v>
      </c>
      <c r="D49" s="326">
        <v>567.68000000000006</v>
      </c>
      <c r="E49" s="326">
        <v>0</v>
      </c>
      <c r="F49" s="326">
        <v>939.97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  <c r="P49" s="326">
        <f t="shared" si="1"/>
        <v>1507.65</v>
      </c>
    </row>
    <row r="50" spans="1:16" x14ac:dyDescent="0.3">
      <c r="A50" s="326" t="s">
        <v>154</v>
      </c>
      <c r="B50" s="326">
        <v>131.28</v>
      </c>
      <c r="C50" s="326">
        <v>0</v>
      </c>
      <c r="D50" s="326">
        <v>0</v>
      </c>
      <c r="E50" s="326">
        <v>45.13</v>
      </c>
      <c r="F50" s="326">
        <v>0</v>
      </c>
      <c r="G50" s="326">
        <v>0</v>
      </c>
      <c r="H50" s="326">
        <v>1402.17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  <c r="P50" s="326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99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21" customWidth="1"/>
  </cols>
  <sheetData>
    <row r="1" spans="1:15" x14ac:dyDescent="0.3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 t="s">
        <v>155</v>
      </c>
    </row>
    <row r="2" spans="1:15" x14ac:dyDescent="0.3">
      <c r="A2" s="326" t="s">
        <v>106</v>
      </c>
      <c r="B2" s="326">
        <v>0</v>
      </c>
      <c r="C2" s="326">
        <v>45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477.45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>
        <f t="shared" ref="O2:O33" si="0">SUM(B2:N2)</f>
        <v>522.45000000000005</v>
      </c>
    </row>
    <row r="3" spans="1:15" x14ac:dyDescent="0.3">
      <c r="A3" s="326" t="s">
        <v>107</v>
      </c>
      <c r="B3" s="326">
        <v>0</v>
      </c>
      <c r="C3" s="326">
        <v>0</v>
      </c>
      <c r="D3" s="326">
        <v>123.45</v>
      </c>
      <c r="E3" s="326">
        <v>0</v>
      </c>
      <c r="F3" s="326">
        <v>0</v>
      </c>
      <c r="G3" s="326">
        <v>0</v>
      </c>
      <c r="H3" s="326">
        <v>211.74</v>
      </c>
      <c r="I3" s="326">
        <v>0</v>
      </c>
      <c r="J3" s="326">
        <v>0</v>
      </c>
      <c r="K3" s="326">
        <v>0</v>
      </c>
      <c r="L3" s="326">
        <v>14.81</v>
      </c>
      <c r="M3" s="326">
        <v>0</v>
      </c>
      <c r="N3" s="326">
        <v>0</v>
      </c>
      <c r="O3" s="326">
        <f t="shared" si="0"/>
        <v>350</v>
      </c>
    </row>
    <row r="4" spans="1:15" x14ac:dyDescent="0.3">
      <c r="A4" s="326" t="s">
        <v>108</v>
      </c>
      <c r="B4" s="326">
        <v>0</v>
      </c>
      <c r="C4" s="326">
        <v>0</v>
      </c>
      <c r="D4" s="326">
        <v>155.51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554.48</v>
      </c>
      <c r="M4" s="326">
        <v>0</v>
      </c>
      <c r="N4" s="326">
        <v>0</v>
      </c>
      <c r="O4" s="326">
        <f t="shared" si="0"/>
        <v>709.99</v>
      </c>
    </row>
    <row r="5" spans="1:15" x14ac:dyDescent="0.3">
      <c r="A5" s="326" t="s">
        <v>109</v>
      </c>
      <c r="B5" s="326">
        <v>0</v>
      </c>
      <c r="C5" s="326">
        <v>0</v>
      </c>
      <c r="D5" s="326">
        <v>453.65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288.35000000000002</v>
      </c>
      <c r="M5" s="326">
        <v>0</v>
      </c>
      <c r="N5" s="326">
        <v>0</v>
      </c>
      <c r="O5" s="326">
        <f t="shared" si="0"/>
        <v>742</v>
      </c>
    </row>
    <row r="6" spans="1:15" x14ac:dyDescent="0.3">
      <c r="A6" s="326" t="s">
        <v>110</v>
      </c>
      <c r="B6" s="326">
        <v>0</v>
      </c>
      <c r="C6" s="326">
        <v>0</v>
      </c>
      <c r="D6" s="326">
        <v>193.49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621.51</v>
      </c>
      <c r="M6" s="326">
        <v>0</v>
      </c>
      <c r="N6" s="326">
        <v>0</v>
      </c>
      <c r="O6" s="326">
        <f t="shared" si="0"/>
        <v>815</v>
      </c>
    </row>
    <row r="7" spans="1:15" x14ac:dyDescent="0.3">
      <c r="A7" s="326" t="s">
        <v>111</v>
      </c>
      <c r="B7" s="326">
        <v>0</v>
      </c>
      <c r="C7" s="326">
        <v>0</v>
      </c>
      <c r="D7" s="326">
        <v>242.57</v>
      </c>
      <c r="E7" s="326">
        <v>0</v>
      </c>
      <c r="F7" s="326">
        <v>0</v>
      </c>
      <c r="G7" s="326">
        <v>0</v>
      </c>
      <c r="H7" s="326">
        <v>547.42999999999995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>
        <f t="shared" si="0"/>
        <v>790</v>
      </c>
    </row>
    <row r="8" spans="1:15" x14ac:dyDescent="0.3">
      <c r="A8" s="326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700</v>
      </c>
      <c r="I8" s="326">
        <v>0</v>
      </c>
      <c r="J8" s="326">
        <v>0</v>
      </c>
      <c r="K8" s="326">
        <v>0</v>
      </c>
      <c r="L8" s="326">
        <v>23</v>
      </c>
      <c r="M8" s="326">
        <v>0</v>
      </c>
      <c r="N8" s="326">
        <v>0</v>
      </c>
      <c r="O8" s="326">
        <f t="shared" si="0"/>
        <v>723</v>
      </c>
    </row>
    <row r="9" spans="1:15" x14ac:dyDescent="0.3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>
        <f t="shared" si="0"/>
        <v>0</v>
      </c>
    </row>
    <row r="10" spans="1:15" x14ac:dyDescent="0.3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595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>
        <f t="shared" si="0"/>
        <v>595</v>
      </c>
    </row>
    <row r="11" spans="1:15" x14ac:dyDescent="0.3">
      <c r="A11" s="326" t="s">
        <v>115</v>
      </c>
      <c r="B11" s="326">
        <v>0</v>
      </c>
      <c r="C11" s="326">
        <v>0</v>
      </c>
      <c r="D11" s="326">
        <v>150</v>
      </c>
      <c r="E11" s="326">
        <v>0</v>
      </c>
      <c r="F11" s="326">
        <v>200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580</v>
      </c>
      <c r="M11" s="326">
        <v>0</v>
      </c>
      <c r="N11" s="326">
        <v>0</v>
      </c>
      <c r="O11" s="326">
        <f t="shared" si="0"/>
        <v>930</v>
      </c>
    </row>
    <row r="12" spans="1:15" x14ac:dyDescent="0.3">
      <c r="A12" s="326" t="s">
        <v>116</v>
      </c>
      <c r="B12" s="326">
        <v>0</v>
      </c>
      <c r="C12" s="326">
        <v>0</v>
      </c>
      <c r="D12" s="326">
        <v>295.37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540</v>
      </c>
      <c r="M12" s="326">
        <v>0</v>
      </c>
      <c r="N12" s="326">
        <v>0</v>
      </c>
      <c r="O12" s="326">
        <f t="shared" si="0"/>
        <v>835.37</v>
      </c>
    </row>
    <row r="13" spans="1:15" x14ac:dyDescent="0.3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>
        <f t="shared" si="0"/>
        <v>953.46999999999991</v>
      </c>
    </row>
    <row r="14" spans="1:15" x14ac:dyDescent="0.3">
      <c r="A14" s="326" t="s">
        <v>118</v>
      </c>
      <c r="B14" s="326">
        <v>0</v>
      </c>
      <c r="C14" s="326">
        <v>0</v>
      </c>
      <c r="D14" s="326">
        <v>408.33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576.66999999999996</v>
      </c>
      <c r="M14" s="326">
        <v>0</v>
      </c>
      <c r="N14" s="326">
        <v>0</v>
      </c>
      <c r="O14" s="326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26" t="s">
        <v>125</v>
      </c>
      <c r="B21" s="326">
        <v>284.55</v>
      </c>
      <c r="C21" s="326">
        <v>0</v>
      </c>
      <c r="D21" s="326">
        <v>0</v>
      </c>
      <c r="E21" s="326">
        <v>170.44</v>
      </c>
      <c r="F21" s="326">
        <v>2136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>
        <f t="shared" si="0"/>
        <v>2590.9899999999998</v>
      </c>
    </row>
    <row r="22" spans="1:15" x14ac:dyDescent="0.3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>
        <f t="shared" si="0"/>
        <v>988.31</v>
      </c>
    </row>
    <row r="23" spans="1:15" x14ac:dyDescent="0.3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>
        <f t="shared" si="0"/>
        <v>846.18</v>
      </c>
    </row>
    <row r="24" spans="1:15" x14ac:dyDescent="0.3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>
        <f t="shared" si="0"/>
        <v>786.44999999999993</v>
      </c>
    </row>
    <row r="25" spans="1:15" x14ac:dyDescent="0.3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>
        <f t="shared" si="0"/>
        <v>918.58</v>
      </c>
    </row>
    <row r="26" spans="1:15" x14ac:dyDescent="0.3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>
        <f t="shared" si="0"/>
        <v>1590.45</v>
      </c>
    </row>
    <row r="27" spans="1:15" x14ac:dyDescent="0.3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10</v>
      </c>
      <c r="M27" s="326">
        <v>0</v>
      </c>
      <c r="N27" s="326">
        <v>0</v>
      </c>
      <c r="O27" s="326">
        <f t="shared" si="0"/>
        <v>496.56</v>
      </c>
    </row>
    <row r="28" spans="1:15" x14ac:dyDescent="0.3">
      <c r="A28" s="326" t="s">
        <v>132</v>
      </c>
      <c r="B28" s="326">
        <v>0</v>
      </c>
      <c r="C28" s="326">
        <v>0</v>
      </c>
      <c r="D28" s="326">
        <v>320</v>
      </c>
      <c r="E28" s="326">
        <v>195</v>
      </c>
      <c r="F28" s="326">
        <v>406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>
        <f t="shared" si="0"/>
        <v>921</v>
      </c>
    </row>
    <row r="29" spans="1:15" x14ac:dyDescent="0.3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2100</v>
      </c>
      <c r="O29" s="326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26" t="s">
        <v>135</v>
      </c>
      <c r="B31" s="326">
        <v>0</v>
      </c>
      <c r="C31" s="326">
        <v>0</v>
      </c>
      <c r="D31" s="326">
        <v>0</v>
      </c>
      <c r="E31" s="326">
        <v>90</v>
      </c>
      <c r="F31" s="326">
        <v>570</v>
      </c>
      <c r="G31" s="326">
        <v>0</v>
      </c>
      <c r="H31" s="326">
        <v>0</v>
      </c>
      <c r="I31" s="326">
        <v>54.82</v>
      </c>
      <c r="J31" s="326">
        <v>0</v>
      </c>
      <c r="K31" s="326">
        <v>894.64</v>
      </c>
      <c r="L31" s="326">
        <v>0</v>
      </c>
      <c r="M31" s="326">
        <v>0</v>
      </c>
      <c r="N31" s="326">
        <v>0</v>
      </c>
      <c r="O31" s="326">
        <f t="shared" si="0"/>
        <v>1609.46</v>
      </c>
    </row>
    <row r="32" spans="1:15" x14ac:dyDescent="0.3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>
        <f t="shared" si="0"/>
        <v>0</v>
      </c>
    </row>
    <row r="33" spans="1:15" x14ac:dyDescent="0.3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>
        <f t="shared" si="0"/>
        <v>1161.49</v>
      </c>
    </row>
    <row r="34" spans="1:15" x14ac:dyDescent="0.3">
      <c r="A34" s="326" t="s">
        <v>138</v>
      </c>
      <c r="B34" s="326">
        <v>0</v>
      </c>
      <c r="C34" s="326">
        <v>0</v>
      </c>
      <c r="D34" s="326">
        <v>1155.79</v>
      </c>
      <c r="E34" s="326">
        <v>0</v>
      </c>
      <c r="F34" s="326">
        <v>125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>
        <f t="shared" ref="O34:O65" si="1">SUM(B34:N34)</f>
        <v>1280.79</v>
      </c>
    </row>
    <row r="35" spans="1:15" x14ac:dyDescent="0.3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>
        <f t="shared" si="1"/>
        <v>1600</v>
      </c>
    </row>
    <row r="36" spans="1:15" x14ac:dyDescent="0.3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790.96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>
        <f t="shared" si="1"/>
        <v>800.65000000000009</v>
      </c>
    </row>
    <row r="37" spans="1:15" x14ac:dyDescent="0.3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1170.27</v>
      </c>
      <c r="K37" s="326">
        <v>0</v>
      </c>
      <c r="L37" s="326">
        <v>0</v>
      </c>
      <c r="M37" s="326">
        <v>0</v>
      </c>
      <c r="N37" s="326">
        <v>0</v>
      </c>
      <c r="O37" s="326">
        <f t="shared" si="1"/>
        <v>1170.27</v>
      </c>
    </row>
    <row r="38" spans="1:15" x14ac:dyDescent="0.3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806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>
        <f t="shared" si="1"/>
        <v>806</v>
      </c>
    </row>
    <row r="39" spans="1:15" x14ac:dyDescent="0.3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581.74</v>
      </c>
      <c r="K39" s="326">
        <v>28.69</v>
      </c>
      <c r="L39" s="326">
        <v>0</v>
      </c>
      <c r="M39" s="326">
        <v>0</v>
      </c>
      <c r="N39" s="326">
        <v>0</v>
      </c>
      <c r="O39" s="326">
        <f t="shared" si="1"/>
        <v>1000</v>
      </c>
    </row>
    <row r="40" spans="1:15" x14ac:dyDescent="0.3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952.83999999999992</v>
      </c>
      <c r="J40" s="326">
        <v>0</v>
      </c>
      <c r="K40" s="326">
        <v>200</v>
      </c>
      <c r="L40" s="326">
        <v>0</v>
      </c>
      <c r="M40" s="326">
        <v>0</v>
      </c>
      <c r="N40" s="326">
        <v>0</v>
      </c>
      <c r="O40" s="326">
        <f t="shared" si="1"/>
        <v>1152.8399999999999</v>
      </c>
    </row>
    <row r="41" spans="1:15" x14ac:dyDescent="0.3">
      <c r="A41" s="326" t="s">
        <v>145</v>
      </c>
      <c r="B41" s="326">
        <v>0</v>
      </c>
      <c r="C41" s="326">
        <v>0</v>
      </c>
      <c r="D41" s="326">
        <v>1006.65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>
        <f t="shared" si="1"/>
        <v>1063.9000000000001</v>
      </c>
    </row>
    <row r="42" spans="1:15" x14ac:dyDescent="0.3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460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>
        <f t="shared" si="1"/>
        <v>581.36</v>
      </c>
    </row>
    <row r="43" spans="1:15" x14ac:dyDescent="0.3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>
        <f t="shared" si="1"/>
        <v>906.38</v>
      </c>
    </row>
    <row r="44" spans="1:15" x14ac:dyDescent="0.3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>
        <f t="shared" si="1"/>
        <v>827</v>
      </c>
    </row>
    <row r="45" spans="1:15" x14ac:dyDescent="0.3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478.84</v>
      </c>
      <c r="I45" s="326">
        <v>0</v>
      </c>
      <c r="J45" s="326">
        <v>0</v>
      </c>
      <c r="K45" s="326">
        <v>0</v>
      </c>
      <c r="L45" s="326">
        <v>672.2</v>
      </c>
      <c r="M45" s="326">
        <v>0</v>
      </c>
      <c r="N45" s="326">
        <v>0</v>
      </c>
      <c r="O45" s="326">
        <f t="shared" si="1"/>
        <v>1562.57</v>
      </c>
    </row>
    <row r="46" spans="1:15" x14ac:dyDescent="0.3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>
        <f t="shared" si="1"/>
        <v>1193.75</v>
      </c>
    </row>
    <row r="47" spans="1:15" x14ac:dyDescent="0.3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20</vt:i4>
      </vt:variant>
    </vt:vector>
  </HeadingPairs>
  <TitlesOfParts>
    <vt:vector size="59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</vt:lpstr>
      <vt:lpstr>Economic_Factor_Input</vt:lpstr>
      <vt:lpstr>FIRR_EIRR_Input</vt:lpstr>
      <vt:lpstr>distribution_of_cost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2020-03-15T12:12:36Z</cp:lastPrinted>
  <dcterms:created xsi:type="dcterms:W3CDTF">2015-06-05T18:17:20Z</dcterms:created>
  <dcterms:modified xsi:type="dcterms:W3CDTF">2020-09-02T18:58:20Z</dcterms:modified>
</cp:coreProperties>
</file>