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Sheet1!$A$1:$Y$67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/>
  <c r="N55" l="1"/>
  <c r="H55"/>
  <c r="E54"/>
  <c r="N34" l="1"/>
  <c r="P58" l="1"/>
  <c r="N54"/>
  <c r="N52" l="1"/>
  <c r="K52"/>
  <c r="H50"/>
  <c r="H49"/>
  <c r="H48"/>
  <c r="H47"/>
  <c r="H46"/>
  <c r="H45"/>
  <c r="H44"/>
  <c r="H43"/>
  <c r="H42"/>
  <c r="H40"/>
  <c r="H41" s="1"/>
  <c r="H38"/>
  <c r="H37"/>
  <c r="E37"/>
  <c r="E39" s="1"/>
  <c r="E52" s="1"/>
  <c r="H39" l="1"/>
  <c r="H51"/>
  <c r="N35"/>
  <c r="H52" l="1"/>
  <c r="O52" s="1"/>
  <c r="N22"/>
  <c r="E7" l="1"/>
  <c r="K12" l="1"/>
  <c r="E11"/>
  <c r="N10"/>
  <c r="N12" s="1"/>
  <c r="H10"/>
  <c r="E10"/>
  <c r="H6"/>
  <c r="E12" l="1"/>
  <c r="H12"/>
  <c r="H27"/>
  <c r="E33"/>
  <c r="E32"/>
  <c r="E31"/>
  <c r="E30"/>
  <c r="E29"/>
  <c r="E28"/>
  <c r="E27"/>
  <c r="E23"/>
  <c r="E21"/>
  <c r="K21"/>
  <c r="K20"/>
  <c r="K19"/>
  <c r="E20"/>
  <c r="E19"/>
  <c r="H17"/>
  <c r="H16"/>
  <c r="E16"/>
  <c r="E15"/>
  <c r="H54"/>
  <c r="N53"/>
  <c r="N57" s="1"/>
  <c r="H53"/>
  <c r="E53"/>
  <c r="E57" s="1"/>
  <c r="K36"/>
  <c r="H26"/>
  <c r="H25"/>
  <c r="H24"/>
  <c r="H23"/>
  <c r="E26"/>
  <c r="E25"/>
  <c r="E24"/>
  <c r="K18"/>
  <c r="H15"/>
  <c r="H14"/>
  <c r="E14"/>
  <c r="N13"/>
  <c r="H13"/>
  <c r="E13"/>
  <c r="E6"/>
  <c r="H8"/>
  <c r="E5"/>
  <c r="H57" l="1"/>
  <c r="O57"/>
  <c r="O12"/>
  <c r="E8"/>
  <c r="O8" s="1"/>
  <c r="H36"/>
  <c r="K22"/>
  <c r="K58" s="1"/>
  <c r="E36"/>
  <c r="E22"/>
  <c r="N36"/>
  <c r="N18"/>
  <c r="H18"/>
  <c r="E18"/>
  <c r="H58" l="1"/>
  <c r="N58"/>
  <c r="O36"/>
  <c r="O22"/>
  <c r="E58"/>
  <c r="O18"/>
  <c r="O58" l="1"/>
</calcChain>
</file>

<file path=xl/sharedStrings.xml><?xml version="1.0" encoding="utf-8"?>
<sst xmlns="http://schemas.openxmlformats.org/spreadsheetml/2006/main" count="52" uniqueCount="34">
  <si>
    <t>Package no.</t>
  </si>
  <si>
    <t>Name of Haor</t>
  </si>
  <si>
    <t>Type- A</t>
  </si>
  <si>
    <t>Type- D</t>
  </si>
  <si>
    <t>Flood Fuse</t>
  </si>
  <si>
    <t>From (Km)</t>
  </si>
  <si>
    <t>to (Km.)</t>
  </si>
  <si>
    <t>Total (KM)</t>
  </si>
  <si>
    <t>Grand Total (Km.)</t>
  </si>
  <si>
    <t>BWDB/Kish/PW-31</t>
  </si>
  <si>
    <t>Naogaon Haor Part -A</t>
  </si>
  <si>
    <t>BWDB/Kish/PW-32</t>
  </si>
  <si>
    <t xml:space="preserve">Naogaon Haor Part -B  </t>
  </si>
  <si>
    <t>Dakshiner Haor</t>
  </si>
  <si>
    <t>Dharmapasha Ruibeel Sub- Project</t>
  </si>
  <si>
    <t>Grand- Total=</t>
  </si>
  <si>
    <t>Total Estimated cost (Lac Tk.)</t>
  </si>
  <si>
    <t xml:space="preserve">Naogaon Haor Part -A  </t>
  </si>
  <si>
    <t>Noapara Haor</t>
  </si>
  <si>
    <t>Nunnir Haor</t>
  </si>
  <si>
    <t>Sub-Total of
Dakshiner Haor</t>
  </si>
  <si>
    <t xml:space="preserve"> Total=</t>
  </si>
  <si>
    <t>BWDB/Sunam/PW-7</t>
  </si>
  <si>
    <t>Total=</t>
  </si>
  <si>
    <t>Total Noapara Haor</t>
  </si>
  <si>
    <t>Total  NUnnir Haor</t>
  </si>
  <si>
    <t>Package wise Length Statement</t>
  </si>
  <si>
    <t xml:space="preserve">BWDB/Kish/PW-30
</t>
  </si>
  <si>
    <t>BWDB/Kish/PW-33</t>
  </si>
  <si>
    <t xml:space="preserve">BWDB/Kish/PW-34
</t>
  </si>
  <si>
    <t>BWDB/Kish/PW-35</t>
  </si>
  <si>
    <t>,,</t>
  </si>
  <si>
    <t>Type- B-5</t>
  </si>
  <si>
    <t>Remarks</t>
  </si>
</sst>
</file>

<file path=xl/styles.xml><?xml version="1.0" encoding="utf-8"?>
<styleSheet xmlns="http://schemas.openxmlformats.org/spreadsheetml/2006/main">
  <numFmts count="1">
    <numFmt numFmtId="164" formatCode="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2" xfId="0" applyBorder="1"/>
    <xf numFmtId="0" fontId="0" fillId="0" borderId="0" xfId="0" applyBorder="1"/>
    <xf numFmtId="164" fontId="2" fillId="0" borderId="0" xfId="0" applyNumberFormat="1" applyFont="1" applyBorder="1"/>
    <xf numFmtId="0" fontId="0" fillId="0" borderId="13" xfId="0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164" fontId="2" fillId="0" borderId="14" xfId="0" applyNumberFormat="1" applyFont="1" applyBorder="1"/>
    <xf numFmtId="164" fontId="2" fillId="0" borderId="13" xfId="0" applyNumberFormat="1" applyFont="1" applyBorder="1"/>
    <xf numFmtId="0" fontId="0" fillId="0" borderId="14" xfId="0" applyBorder="1"/>
    <xf numFmtId="164" fontId="0" fillId="0" borderId="13" xfId="0" applyNumberFormat="1" applyBorder="1"/>
    <xf numFmtId="0" fontId="0" fillId="0" borderId="15" xfId="0" applyBorder="1"/>
    <xf numFmtId="0" fontId="0" fillId="0" borderId="3" xfId="0" applyBorder="1"/>
    <xf numFmtId="0" fontId="0" fillId="0" borderId="8" xfId="0" applyBorder="1"/>
    <xf numFmtId="164" fontId="0" fillId="0" borderId="0" xfId="0" applyNumberFormat="1" applyBorder="1"/>
    <xf numFmtId="164" fontId="1" fillId="0" borderId="13" xfId="0" applyNumberFormat="1" applyFont="1" applyBorder="1"/>
    <xf numFmtId="164" fontId="0" fillId="0" borderId="14" xfId="0" applyNumberForma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164" fontId="1" fillId="0" borderId="12" xfId="0" applyNumberFormat="1" applyFont="1" applyBorder="1"/>
    <xf numFmtId="164" fontId="1" fillId="0" borderId="1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1" fillId="0" borderId="11" xfId="0" applyNumberFormat="1" applyFont="1" applyBorder="1"/>
    <xf numFmtId="164" fontId="0" fillId="0" borderId="15" xfId="0" applyNumberFormat="1" applyBorder="1"/>
    <xf numFmtId="0" fontId="3" fillId="0" borderId="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2" fontId="1" fillId="0" borderId="1" xfId="0" applyNumberFormat="1" applyFont="1" applyBorder="1"/>
    <xf numFmtId="2" fontId="1" fillId="0" borderId="2" xfId="0" applyNumberFormat="1" applyFont="1" applyBorder="1"/>
    <xf numFmtId="0" fontId="3" fillId="0" borderId="2" xfId="0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4" xfId="0" applyNumberFormat="1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15" xfId="0" applyNumberFormat="1" applyFont="1" applyBorder="1"/>
    <xf numFmtId="2" fontId="1" fillId="0" borderId="15" xfId="0" applyNumberFormat="1" applyFont="1" applyBorder="1"/>
    <xf numFmtId="164" fontId="1" fillId="0" borderId="14" xfId="0" applyNumberFormat="1" applyFont="1" applyBorder="1" applyAlignment="1">
      <alignment horizontal="center"/>
    </xf>
    <xf numFmtId="0" fontId="0" fillId="0" borderId="11" xfId="0" applyBorder="1"/>
    <xf numFmtId="0" fontId="3" fillId="0" borderId="0" xfId="0" applyFont="1" applyBorder="1"/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0" xfId="0" applyFont="1" applyBorder="1"/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Font="1" applyBorder="1"/>
    <xf numFmtId="0" fontId="6" fillId="0" borderId="0" xfId="0" applyFont="1" applyBorder="1"/>
    <xf numFmtId="0" fontId="5" fillId="0" borderId="0" xfId="0" applyFont="1" applyBorder="1" applyAlignment="1">
      <alignment horizontal="right"/>
    </xf>
    <xf numFmtId="164" fontId="5" fillId="0" borderId="0" xfId="0" applyNumberFormat="1" applyFont="1" applyBorder="1" applyAlignment="1">
      <alignment horizontal="left"/>
    </xf>
    <xf numFmtId="0" fontId="2" fillId="0" borderId="14" xfId="0" applyFont="1" applyBorder="1" applyAlignment="1"/>
    <xf numFmtId="0" fontId="2" fillId="0" borderId="0" xfId="0" applyFont="1" applyBorder="1" applyAlignment="1"/>
    <xf numFmtId="0" fontId="2" fillId="0" borderId="13" xfId="0" applyFont="1" applyBorder="1" applyAlignment="1"/>
    <xf numFmtId="164" fontId="1" fillId="0" borderId="0" xfId="0" applyNumberFormat="1" applyFont="1" applyBorder="1"/>
    <xf numFmtId="164" fontId="1" fillId="0" borderId="6" xfId="0" applyNumberFormat="1" applyFont="1" applyBorder="1"/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9" xfId="0" applyNumberFormat="1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8" fillId="0" borderId="14" xfId="0" applyNumberFormat="1" applyFont="1" applyBorder="1"/>
    <xf numFmtId="164" fontId="8" fillId="0" borderId="0" xfId="0" applyNumberFormat="1" applyFont="1" applyBorder="1"/>
    <xf numFmtId="164" fontId="8" fillId="0" borderId="13" xfId="0" applyNumberFormat="1" applyFont="1" applyBorder="1"/>
    <xf numFmtId="164" fontId="8" fillId="0" borderId="7" xfId="0" applyNumberFormat="1" applyFont="1" applyBorder="1"/>
    <xf numFmtId="164" fontId="8" fillId="0" borderId="8" xfId="0" applyNumberFormat="1" applyFont="1" applyBorder="1"/>
    <xf numFmtId="164" fontId="8" fillId="0" borderId="9" xfId="0" applyNumberFormat="1" applyFont="1" applyBorder="1"/>
    <xf numFmtId="164" fontId="8" fillId="0" borderId="10" xfId="0" applyNumberFormat="1" applyFont="1" applyBorder="1"/>
    <xf numFmtId="164" fontId="8" fillId="0" borderId="11" xfId="0" applyNumberFormat="1" applyFont="1" applyBorder="1"/>
    <xf numFmtId="164" fontId="8" fillId="0" borderId="12" xfId="0" applyNumberFormat="1" applyFont="1" applyBorder="1"/>
    <xf numFmtId="0" fontId="1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top" wrapText="1"/>
    </xf>
    <xf numFmtId="164" fontId="8" fillId="0" borderId="9" xfId="0" applyNumberFormat="1" applyFont="1" applyBorder="1" applyAlignment="1">
      <alignment vertical="top"/>
    </xf>
    <xf numFmtId="164" fontId="8" fillId="0" borderId="7" xfId="0" applyNumberFormat="1" applyFont="1" applyBorder="1" applyAlignment="1">
      <alignment vertical="top"/>
    </xf>
    <xf numFmtId="164" fontId="8" fillId="0" borderId="8" xfId="0" applyNumberFormat="1" applyFont="1" applyBorder="1" applyAlignment="1">
      <alignment vertical="top"/>
    </xf>
    <xf numFmtId="164" fontId="8" fillId="0" borderId="13" xfId="0" applyNumberFormat="1" applyFont="1" applyBorder="1" applyAlignment="1">
      <alignment vertical="top"/>
    </xf>
    <xf numFmtId="0" fontId="7" fillId="0" borderId="0" xfId="0" applyFont="1" applyBorder="1"/>
    <xf numFmtId="0" fontId="3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" fillId="0" borderId="10" xfId="0" applyFont="1" applyBorder="1" applyAlignment="1"/>
    <xf numFmtId="0" fontId="1" fillId="0" borderId="11" xfId="0" applyFont="1" applyBorder="1" applyAlignment="1"/>
    <xf numFmtId="0" fontId="7" fillId="0" borderId="2" xfId="0" applyFont="1" applyBorder="1" applyAlignment="1">
      <alignment horizontal="center" wrapText="1"/>
    </xf>
    <xf numFmtId="0" fontId="10" fillId="0" borderId="4" xfId="0" applyFont="1" applyBorder="1" applyAlignment="1">
      <alignment horizontal="center" vertical="top" wrapText="1"/>
    </xf>
    <xf numFmtId="164" fontId="8" fillId="0" borderId="4" xfId="0" applyNumberFormat="1" applyFont="1" applyBorder="1"/>
    <xf numFmtId="164" fontId="8" fillId="0" borderId="5" xfId="0" applyNumberFormat="1" applyFont="1" applyBorder="1"/>
    <xf numFmtId="164" fontId="8" fillId="0" borderId="6" xfId="0" applyNumberFormat="1" applyFont="1" applyBorder="1"/>
    <xf numFmtId="0" fontId="7" fillId="0" borderId="2" xfId="0" applyFont="1" applyBorder="1"/>
    <xf numFmtId="0" fontId="7" fillId="0" borderId="15" xfId="0" applyFont="1" applyBorder="1"/>
    <xf numFmtId="0" fontId="7" fillId="0" borderId="14" xfId="0" applyFont="1" applyBorder="1"/>
    <xf numFmtId="0" fontId="7" fillId="0" borderId="13" xfId="0" applyFont="1" applyBorder="1"/>
    <xf numFmtId="164" fontId="10" fillId="0" borderId="12" xfId="0" applyNumberFormat="1" applyFont="1" applyBorder="1"/>
    <xf numFmtId="0" fontId="10" fillId="0" borderId="10" xfId="0" applyFont="1" applyBorder="1" applyAlignment="1"/>
    <xf numFmtId="0" fontId="10" fillId="0" borderId="11" xfId="0" applyFont="1" applyBorder="1" applyAlignment="1"/>
    <xf numFmtId="164" fontId="10" fillId="0" borderId="1" xfId="0" applyNumberFormat="1" applyFont="1" applyBorder="1"/>
    <xf numFmtId="2" fontId="10" fillId="0" borderId="2" xfId="0" applyNumberFormat="1" applyFont="1" applyBorder="1"/>
    <xf numFmtId="164" fontId="7" fillId="0" borderId="14" xfId="0" applyNumberFormat="1" applyFont="1" applyBorder="1"/>
    <xf numFmtId="164" fontId="8" fillId="0" borderId="14" xfId="0" applyNumberFormat="1" applyFont="1" applyBorder="1" applyAlignment="1">
      <alignment vertical="top"/>
    </xf>
    <xf numFmtId="164" fontId="8" fillId="0" borderId="0" xfId="0" applyNumberFormat="1" applyFont="1" applyBorder="1" applyAlignment="1">
      <alignment vertical="top"/>
    </xf>
    <xf numFmtId="0" fontId="10" fillId="0" borderId="4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8" fillId="0" borderId="10" xfId="0" applyNumberFormat="1" applyFont="1" applyBorder="1" applyAlignment="1">
      <alignment vertical="top"/>
    </xf>
    <xf numFmtId="164" fontId="8" fillId="0" borderId="11" xfId="0" applyNumberFormat="1" applyFont="1" applyBorder="1" applyAlignment="1">
      <alignment vertical="top"/>
    </xf>
    <xf numFmtId="164" fontId="8" fillId="0" borderId="12" xfId="0" applyNumberFormat="1" applyFont="1" applyBorder="1" applyAlignment="1">
      <alignment vertical="top"/>
    </xf>
    <xf numFmtId="0" fontId="10" fillId="0" borderId="10" xfId="0" applyFont="1" applyBorder="1" applyAlignment="1">
      <alignment horizontal="center"/>
    </xf>
    <xf numFmtId="164" fontId="10" fillId="0" borderId="13" xfId="0" applyNumberFormat="1" applyFont="1" applyBorder="1"/>
    <xf numFmtId="0" fontId="10" fillId="0" borderId="14" xfId="0" applyFont="1" applyBorder="1" applyAlignment="1">
      <alignment horizontal="center"/>
    </xf>
    <xf numFmtId="0" fontId="0" fillId="0" borderId="10" xfId="0" applyBorder="1" applyAlignment="1"/>
    <xf numFmtId="0" fontId="2" fillId="0" borderId="3" xfId="0" applyFont="1" applyBorder="1" applyAlignment="1">
      <alignment vertical="top" wrapText="1"/>
    </xf>
    <xf numFmtId="0" fontId="1" fillId="0" borderId="15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5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12" fillId="0" borderId="14" xfId="0" applyNumberFormat="1" applyFont="1" applyBorder="1"/>
    <xf numFmtId="164" fontId="12" fillId="0" borderId="0" xfId="0" applyNumberFormat="1" applyFont="1" applyBorder="1"/>
    <xf numFmtId="164" fontId="12" fillId="0" borderId="13" xfId="0" applyNumberFormat="1" applyFont="1" applyBorder="1"/>
    <xf numFmtId="0" fontId="3" fillId="0" borderId="0" xfId="0" applyFont="1" applyBorder="1" applyAlignment="1">
      <alignment horizontal="right"/>
    </xf>
    <xf numFmtId="2" fontId="3" fillId="0" borderId="0" xfId="0" applyNumberFormat="1" applyFont="1" applyBorder="1"/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2" fontId="3" fillId="0" borderId="0" xfId="0" applyNumberFormat="1" applyFont="1" applyBorder="1" applyAlignment="1">
      <alignment horizontal="center" vertical="top"/>
    </xf>
    <xf numFmtId="0" fontId="0" fillId="0" borderId="0" xfId="0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  <xf numFmtId="0" fontId="10" fillId="0" borderId="14" xfId="0" applyFont="1" applyBorder="1" applyAlignment="1">
      <alignment horizontal="center" vertical="top" wrapText="1"/>
    </xf>
    <xf numFmtId="0" fontId="7" fillId="0" borderId="6" xfId="0" applyFont="1" applyBorder="1"/>
    <xf numFmtId="0" fontId="11" fillId="0" borderId="0" xfId="0" applyFont="1" applyBorder="1"/>
    <xf numFmtId="2" fontId="5" fillId="0" borderId="0" xfId="0" applyNumberFormat="1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right" vertical="top"/>
    </xf>
    <xf numFmtId="0" fontId="9" fillId="0" borderId="0" xfId="0" applyFont="1" applyBorder="1" applyAlignment="1">
      <alignment horizontal="left" vertical="top" wrapText="1"/>
    </xf>
    <xf numFmtId="2" fontId="9" fillId="0" borderId="0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0" fillId="0" borderId="2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10" fillId="0" borderId="12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5"/>
  <sheetViews>
    <sheetView tabSelected="1" view="pageBreakPreview" topLeftCell="A49" zoomScaleSheetLayoutView="100" workbookViewId="0">
      <selection activeCell="E51" sqref="E51"/>
    </sheetView>
  </sheetViews>
  <sheetFormatPr defaultRowHeight="15"/>
  <cols>
    <col min="1" max="1" width="12.42578125" customWidth="1"/>
    <col min="2" max="2" width="14.28515625" customWidth="1"/>
    <col min="3" max="4" width="6.7109375" customWidth="1"/>
    <col min="5" max="5" width="6.85546875" customWidth="1"/>
    <col min="6" max="6" width="6.140625" customWidth="1"/>
    <col min="7" max="7" width="6.42578125" customWidth="1"/>
    <col min="8" max="8" width="6.7109375" customWidth="1"/>
    <col min="9" max="9" width="5.5703125" customWidth="1"/>
    <col min="10" max="10" width="5" customWidth="1"/>
    <col min="11" max="11" width="5.5703125" customWidth="1"/>
    <col min="12" max="13" width="5.85546875" customWidth="1"/>
    <col min="14" max="14" width="6" customWidth="1"/>
    <col min="15" max="15" width="7.28515625" customWidth="1"/>
    <col min="16" max="16" width="8.42578125" customWidth="1"/>
    <col min="17" max="17" width="15.28515625" customWidth="1"/>
  </cols>
  <sheetData>
    <row r="1" spans="1:27" ht="18.75">
      <c r="B1" s="183" t="s">
        <v>26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3" spans="1:27">
      <c r="A3" s="174" t="s">
        <v>0</v>
      </c>
      <c r="B3" s="176" t="s">
        <v>1</v>
      </c>
      <c r="C3" s="171" t="s">
        <v>2</v>
      </c>
      <c r="D3" s="172"/>
      <c r="E3" s="173"/>
      <c r="F3" s="171" t="s">
        <v>32</v>
      </c>
      <c r="G3" s="172"/>
      <c r="H3" s="173"/>
      <c r="I3" s="171" t="s">
        <v>3</v>
      </c>
      <c r="J3" s="172"/>
      <c r="K3" s="173"/>
      <c r="L3" s="171" t="s">
        <v>4</v>
      </c>
      <c r="M3" s="172"/>
      <c r="N3" s="173"/>
      <c r="O3" s="167" t="s">
        <v>8</v>
      </c>
      <c r="P3" s="167" t="s">
        <v>16</v>
      </c>
      <c r="Q3" s="153" t="s">
        <v>33</v>
      </c>
      <c r="R3" s="3"/>
      <c r="S3" s="3"/>
      <c r="T3" s="3"/>
      <c r="U3" s="3"/>
      <c r="V3" s="3"/>
      <c r="W3" s="3"/>
      <c r="X3" s="3"/>
      <c r="Y3" s="3"/>
    </row>
    <row r="4" spans="1:27" ht="25.5">
      <c r="A4" s="175"/>
      <c r="B4" s="177"/>
      <c r="C4" s="31" t="s">
        <v>5</v>
      </c>
      <c r="D4" s="31" t="s">
        <v>6</v>
      </c>
      <c r="E4" s="32" t="s">
        <v>7</v>
      </c>
      <c r="F4" s="31" t="s">
        <v>5</v>
      </c>
      <c r="G4" s="31" t="s">
        <v>6</v>
      </c>
      <c r="H4" s="33" t="s">
        <v>7</v>
      </c>
      <c r="I4" s="37" t="s">
        <v>5</v>
      </c>
      <c r="J4" s="37" t="s">
        <v>6</v>
      </c>
      <c r="K4" s="34" t="s">
        <v>7</v>
      </c>
      <c r="L4" s="37" t="s">
        <v>5</v>
      </c>
      <c r="M4" s="37" t="s">
        <v>6</v>
      </c>
      <c r="N4" s="34" t="s">
        <v>7</v>
      </c>
      <c r="O4" s="168"/>
      <c r="P4" s="168"/>
      <c r="Q4" s="154"/>
      <c r="R4" s="149"/>
      <c r="S4" s="47"/>
      <c r="T4" s="47"/>
      <c r="U4" s="47"/>
      <c r="V4" s="47"/>
      <c r="W4" s="47"/>
      <c r="X4" s="47"/>
      <c r="Y4" s="47"/>
      <c r="Z4" s="3"/>
      <c r="AA4" s="3"/>
    </row>
    <row r="5" spans="1:27" ht="48.75" customHeight="1">
      <c r="A5" s="129" t="s">
        <v>27</v>
      </c>
      <c r="B5" s="88" t="s">
        <v>10</v>
      </c>
      <c r="C5" s="6">
        <v>12.43</v>
      </c>
      <c r="D5" s="7">
        <v>12.481</v>
      </c>
      <c r="E5" s="8">
        <f>D5-C5</f>
        <v>5.1000000000000156E-2</v>
      </c>
      <c r="F5" s="40"/>
      <c r="G5" s="7"/>
      <c r="H5" s="8"/>
      <c r="I5" s="20"/>
      <c r="J5" s="21"/>
      <c r="K5" s="19"/>
      <c r="L5" s="21"/>
      <c r="M5" s="21"/>
      <c r="N5" s="19"/>
      <c r="O5" s="5"/>
      <c r="P5" s="5"/>
      <c r="Q5" s="13"/>
      <c r="R5" s="149"/>
      <c r="S5" s="47"/>
      <c r="T5" s="47"/>
      <c r="U5" s="47"/>
      <c r="V5" s="47"/>
      <c r="W5" s="47"/>
      <c r="X5" s="47"/>
      <c r="Y5" s="47"/>
      <c r="Z5" s="3"/>
      <c r="AA5" s="3"/>
    </row>
    <row r="6" spans="1:27">
      <c r="A6" s="13"/>
      <c r="B6" s="11"/>
      <c r="C6" s="76">
        <v>19.59</v>
      </c>
      <c r="D6" s="77">
        <v>20.100000000000001</v>
      </c>
      <c r="E6" s="78">
        <f>D6-C6</f>
        <v>0.51000000000000156</v>
      </c>
      <c r="F6" s="76">
        <v>21.25</v>
      </c>
      <c r="G6" s="77">
        <v>21.95</v>
      </c>
      <c r="H6" s="78">
        <f>G6-F6</f>
        <v>0.69999999999999929</v>
      </c>
      <c r="I6" s="11"/>
      <c r="J6" s="3"/>
      <c r="K6" s="5"/>
      <c r="L6" s="3"/>
      <c r="M6" s="3"/>
      <c r="N6" s="5"/>
      <c r="O6" s="5"/>
      <c r="P6" s="5"/>
      <c r="Q6" s="13"/>
      <c r="R6" s="53"/>
      <c r="S6" s="52"/>
      <c r="T6" s="53"/>
      <c r="U6" s="52"/>
      <c r="V6" s="53"/>
      <c r="W6" s="54"/>
      <c r="X6" s="55"/>
      <c r="Y6" s="47"/>
      <c r="Z6" s="3"/>
      <c r="AA6" s="3"/>
    </row>
    <row r="7" spans="1:27">
      <c r="A7" s="14"/>
      <c r="B7" s="11"/>
      <c r="C7" s="9">
        <v>20.13</v>
      </c>
      <c r="D7" s="4">
        <v>21.25</v>
      </c>
      <c r="E7" s="10">
        <f>D7-C7</f>
        <v>1.120000000000001</v>
      </c>
      <c r="F7" s="9"/>
      <c r="G7" s="4"/>
      <c r="H7" s="10"/>
      <c r="I7" s="11"/>
      <c r="J7" s="3"/>
      <c r="K7" s="5"/>
      <c r="L7" s="3"/>
      <c r="M7" s="3"/>
      <c r="N7" s="3"/>
      <c r="O7" s="14"/>
      <c r="P7" s="5"/>
      <c r="Q7" s="14"/>
      <c r="R7" s="49"/>
      <c r="S7" s="48"/>
      <c r="T7" s="49"/>
      <c r="U7" s="48"/>
      <c r="V7" s="49"/>
      <c r="W7" s="50"/>
      <c r="X7" s="47"/>
      <c r="Y7" s="47"/>
      <c r="Z7" s="3"/>
      <c r="AA7" s="3"/>
    </row>
    <row r="8" spans="1:27">
      <c r="A8" s="159" t="s">
        <v>21</v>
      </c>
      <c r="B8" s="160"/>
      <c r="C8" s="96"/>
      <c r="D8" s="97"/>
      <c r="E8" s="24">
        <f>SUM(E5:E7)</f>
        <v>1.6810000000000027</v>
      </c>
      <c r="F8" s="96"/>
      <c r="G8" s="97"/>
      <c r="H8" s="24">
        <f>SUM(H5:H6)</f>
        <v>0.69999999999999929</v>
      </c>
      <c r="I8" s="26"/>
      <c r="J8" s="27"/>
      <c r="K8" s="28">
        <v>0</v>
      </c>
      <c r="L8" s="27"/>
      <c r="M8" s="27"/>
      <c r="N8" s="27">
        <v>0</v>
      </c>
      <c r="O8" s="25">
        <f>SUM(E8:N8)</f>
        <v>2.381000000000002</v>
      </c>
      <c r="P8" s="35">
        <v>1469.83</v>
      </c>
      <c r="Q8" s="14"/>
      <c r="R8" s="49"/>
      <c r="S8" s="48"/>
      <c r="T8" s="49"/>
      <c r="U8" s="48"/>
      <c r="V8" s="49"/>
      <c r="W8" s="50"/>
      <c r="X8" s="47"/>
      <c r="Y8" s="47"/>
      <c r="Z8" s="3"/>
      <c r="AA8" s="3"/>
    </row>
    <row r="9" spans="1:27" ht="30">
      <c r="A9" s="98" t="s">
        <v>9</v>
      </c>
      <c r="B9" s="99" t="s">
        <v>17</v>
      </c>
      <c r="C9" s="76">
        <v>19.440000000000001</v>
      </c>
      <c r="D9" s="77">
        <v>19.59</v>
      </c>
      <c r="E9" s="78">
        <f>D9-C9</f>
        <v>0.14999999999999858</v>
      </c>
      <c r="F9" s="21"/>
      <c r="G9" s="21"/>
      <c r="H9" s="19"/>
      <c r="I9" s="21"/>
      <c r="J9" s="21"/>
      <c r="K9" s="19"/>
      <c r="L9" s="21"/>
      <c r="M9" s="21"/>
      <c r="N9" s="19"/>
      <c r="O9" s="148"/>
      <c r="P9" s="103"/>
      <c r="Q9" s="13"/>
      <c r="R9" s="49"/>
      <c r="S9" s="48"/>
      <c r="T9" s="49"/>
      <c r="U9" s="50"/>
      <c r="V9" s="49"/>
      <c r="W9" s="50"/>
      <c r="X9" s="47"/>
      <c r="Y9" s="47"/>
      <c r="Z9" s="3"/>
      <c r="AA9" s="3"/>
    </row>
    <row r="10" spans="1:27">
      <c r="A10" s="146"/>
      <c r="B10" s="147"/>
      <c r="C10" s="76">
        <v>21.95</v>
      </c>
      <c r="D10" s="77">
        <v>22.69</v>
      </c>
      <c r="E10" s="78">
        <f>D10-C10</f>
        <v>0.74000000000000199</v>
      </c>
      <c r="F10" s="77">
        <v>17.8</v>
      </c>
      <c r="G10" s="77">
        <v>19.440000000000001</v>
      </c>
      <c r="H10" s="78">
        <f>G10-F10</f>
        <v>1.6400000000000006</v>
      </c>
      <c r="I10" s="77"/>
      <c r="J10" s="77"/>
      <c r="K10" s="78"/>
      <c r="L10" s="77">
        <v>20.100000000000001</v>
      </c>
      <c r="M10" s="77">
        <v>20.13</v>
      </c>
      <c r="N10" s="78">
        <f>M10-L10</f>
        <v>2.9999999999997584E-2</v>
      </c>
      <c r="O10" s="106"/>
      <c r="P10" s="104"/>
      <c r="Q10" s="13"/>
      <c r="R10" s="49"/>
      <c r="S10" s="48"/>
      <c r="T10" s="49"/>
      <c r="U10" s="50"/>
      <c r="V10" s="49"/>
      <c r="W10" s="50"/>
      <c r="X10" s="47"/>
      <c r="Y10" s="47"/>
      <c r="Z10" s="3"/>
      <c r="AA10" s="3"/>
    </row>
    <row r="11" spans="1:27" ht="15.75">
      <c r="A11" s="104"/>
      <c r="B11" s="105"/>
      <c r="C11" s="76">
        <v>26.08</v>
      </c>
      <c r="D11" s="77">
        <v>26.18</v>
      </c>
      <c r="E11" s="78">
        <f>D11-C11</f>
        <v>0.10000000000000142</v>
      </c>
      <c r="F11" s="77"/>
      <c r="G11" s="77"/>
      <c r="H11" s="78"/>
      <c r="I11" s="93"/>
      <c r="J11" s="93"/>
      <c r="K11" s="106"/>
      <c r="L11" s="77"/>
      <c r="M11" s="77"/>
      <c r="N11" s="78"/>
      <c r="O11" s="106"/>
      <c r="P11" s="104"/>
      <c r="Q11" s="13"/>
      <c r="R11" s="149"/>
      <c r="S11" s="48"/>
      <c r="T11" s="49"/>
      <c r="U11" s="50"/>
      <c r="V11" s="49"/>
      <c r="W11" s="50"/>
      <c r="X11" s="47"/>
      <c r="Y11" s="47"/>
      <c r="Z11" s="3"/>
      <c r="AA11" s="3"/>
    </row>
    <row r="12" spans="1:27">
      <c r="A12" s="180" t="s">
        <v>21</v>
      </c>
      <c r="B12" s="181"/>
      <c r="C12" s="108"/>
      <c r="D12" s="109"/>
      <c r="E12" s="107">
        <f>SUM(E9:E11)</f>
        <v>0.99000000000000199</v>
      </c>
      <c r="F12" s="108"/>
      <c r="G12" s="109"/>
      <c r="H12" s="107">
        <f>SUM(H10:H11)</f>
        <v>1.6400000000000006</v>
      </c>
      <c r="I12" s="108"/>
      <c r="J12" s="109"/>
      <c r="K12" s="107">
        <f>SUM(K10:K11)</f>
        <v>0</v>
      </c>
      <c r="L12" s="108"/>
      <c r="M12" s="109"/>
      <c r="N12" s="107">
        <f>SUM(N10:N11)</f>
        <v>2.9999999999997584E-2</v>
      </c>
      <c r="O12" s="110">
        <f>SUM(E12:N12)</f>
        <v>2.66</v>
      </c>
      <c r="P12" s="111">
        <v>1200.28</v>
      </c>
      <c r="Q12" s="14"/>
      <c r="R12" s="49"/>
      <c r="S12" s="48"/>
      <c r="T12" s="49"/>
      <c r="U12" s="50"/>
      <c r="V12" s="49"/>
      <c r="W12" s="50"/>
      <c r="X12" s="47"/>
      <c r="Y12" s="47"/>
      <c r="Z12" s="3"/>
    </row>
    <row r="13" spans="1:27" ht="30">
      <c r="A13" s="1" t="s">
        <v>11</v>
      </c>
      <c r="B13" s="87" t="s">
        <v>12</v>
      </c>
      <c r="C13" s="100">
        <v>29.25</v>
      </c>
      <c r="D13" s="101">
        <v>29.532</v>
      </c>
      <c r="E13" s="102">
        <f>D13-C13</f>
        <v>0.28200000000000003</v>
      </c>
      <c r="F13" s="100">
        <v>30.75</v>
      </c>
      <c r="G13" s="101">
        <v>31.2</v>
      </c>
      <c r="H13" s="102">
        <f>G13-F13</f>
        <v>0.44999999999999929</v>
      </c>
      <c r="I13" s="100"/>
      <c r="J13" s="7"/>
      <c r="K13" s="8"/>
      <c r="L13" s="7">
        <v>29.532</v>
      </c>
      <c r="M13" s="7">
        <v>29.562000000000001</v>
      </c>
      <c r="N13" s="8">
        <f>M13-L13</f>
        <v>3.0000000000001137E-2</v>
      </c>
      <c r="O13" s="2"/>
      <c r="P13" s="2"/>
      <c r="Q13" s="13"/>
      <c r="R13" s="47"/>
      <c r="S13" s="47"/>
      <c r="T13" s="47"/>
      <c r="U13" s="47"/>
      <c r="V13" s="47"/>
      <c r="W13" s="47"/>
      <c r="X13" s="47"/>
      <c r="Y13" s="47"/>
      <c r="Z13" s="3"/>
    </row>
    <row r="14" spans="1:27">
      <c r="A14" s="13"/>
      <c r="B14" s="11"/>
      <c r="C14" s="76">
        <v>29.562000000000001</v>
      </c>
      <c r="D14" s="77">
        <v>30.012</v>
      </c>
      <c r="E14" s="78">
        <f>D14-C14</f>
        <v>0.44999999999999929</v>
      </c>
      <c r="F14" s="77">
        <v>31.5</v>
      </c>
      <c r="G14" s="77">
        <v>32.35</v>
      </c>
      <c r="H14" s="78">
        <f>G14-F14</f>
        <v>0.85000000000000142</v>
      </c>
      <c r="I14" s="105"/>
      <c r="J14" s="3"/>
      <c r="K14" s="5"/>
      <c r="L14" s="4"/>
      <c r="M14" s="4"/>
      <c r="N14" s="10"/>
      <c r="O14" s="13"/>
      <c r="P14" s="13"/>
      <c r="Q14" s="13"/>
      <c r="R14" s="53"/>
      <c r="S14" s="52"/>
      <c r="T14" s="53"/>
      <c r="U14" s="52"/>
      <c r="V14" s="53"/>
      <c r="W14" s="54"/>
      <c r="X14" s="47"/>
      <c r="Y14" s="47"/>
      <c r="Z14" s="3"/>
      <c r="AA14" s="3"/>
    </row>
    <row r="15" spans="1:27">
      <c r="A15" s="13"/>
      <c r="B15" s="11"/>
      <c r="C15" s="76">
        <v>32.35</v>
      </c>
      <c r="D15" s="77">
        <v>32.65</v>
      </c>
      <c r="E15" s="78">
        <f>D15-C15</f>
        <v>0.29999999999999716</v>
      </c>
      <c r="F15" s="76">
        <v>38.715000000000003</v>
      </c>
      <c r="G15" s="77">
        <v>38.799999999999997</v>
      </c>
      <c r="H15" s="78">
        <f>G15-F15</f>
        <v>8.4999999999993747E-2</v>
      </c>
      <c r="I15" s="105"/>
      <c r="J15" s="3"/>
      <c r="K15" s="5"/>
      <c r="L15" s="3"/>
      <c r="M15" s="3"/>
      <c r="N15" s="5"/>
      <c r="O15" s="13"/>
      <c r="P15" s="13"/>
      <c r="Q15" s="13"/>
      <c r="R15" s="53"/>
      <c r="S15" s="52"/>
      <c r="T15" s="53"/>
      <c r="U15" s="52"/>
      <c r="V15" s="53"/>
      <c r="W15" s="54"/>
      <c r="X15" s="55"/>
      <c r="Y15" s="47"/>
      <c r="Z15" s="3"/>
      <c r="AA15" s="3"/>
    </row>
    <row r="16" spans="1:27">
      <c r="A16" s="13"/>
      <c r="B16" s="11"/>
      <c r="C16" s="76">
        <v>33.875</v>
      </c>
      <c r="D16" s="77">
        <v>33.924999999999997</v>
      </c>
      <c r="E16" s="78">
        <f>D16-C16</f>
        <v>4.9999999999997158E-2</v>
      </c>
      <c r="F16" s="77">
        <v>42.8</v>
      </c>
      <c r="G16" s="77">
        <v>42.932000000000002</v>
      </c>
      <c r="H16" s="78">
        <f>G16-F16</f>
        <v>0.132000000000005</v>
      </c>
      <c r="I16" s="105"/>
      <c r="J16" s="3"/>
      <c r="K16" s="5"/>
      <c r="L16" s="3"/>
      <c r="M16" s="3"/>
      <c r="N16" s="5"/>
      <c r="O16" s="13"/>
      <c r="P16" s="13"/>
      <c r="Q16" s="13"/>
      <c r="R16" s="49"/>
      <c r="S16" s="48"/>
      <c r="T16" s="49"/>
      <c r="U16" s="48"/>
      <c r="V16" s="49"/>
      <c r="W16" s="50"/>
      <c r="X16" s="47"/>
      <c r="Y16" s="47"/>
      <c r="Z16" s="3"/>
      <c r="AA16" s="3"/>
    </row>
    <row r="17" spans="1:27">
      <c r="A17" s="13"/>
      <c r="B17" s="11"/>
      <c r="C17" s="105"/>
      <c r="D17" s="93"/>
      <c r="E17" s="106"/>
      <c r="F17" s="76">
        <v>43.975000000000001</v>
      </c>
      <c r="G17" s="77">
        <v>44</v>
      </c>
      <c r="H17" s="78">
        <f>G17-F17</f>
        <v>2.4999999999998579E-2</v>
      </c>
      <c r="I17" s="112"/>
      <c r="J17" s="16"/>
      <c r="K17" s="12"/>
      <c r="L17" s="3"/>
      <c r="M17" s="3"/>
      <c r="N17" s="5"/>
      <c r="O17" s="13"/>
      <c r="P17" s="13"/>
      <c r="Q17" s="13"/>
      <c r="R17" s="47"/>
      <c r="S17" s="47"/>
      <c r="T17" s="47"/>
      <c r="U17" s="135"/>
      <c r="V17" s="47"/>
      <c r="W17" s="136"/>
      <c r="X17" s="47"/>
      <c r="Y17" s="47"/>
      <c r="Z17" s="3"/>
      <c r="AA17" s="3"/>
    </row>
    <row r="18" spans="1:27">
      <c r="A18" s="180" t="s">
        <v>21</v>
      </c>
      <c r="B18" s="181"/>
      <c r="C18" s="108"/>
      <c r="D18" s="109"/>
      <c r="E18" s="107">
        <f>SUM(E13:E17)</f>
        <v>1.0819999999999936</v>
      </c>
      <c r="F18" s="169" t="s">
        <v>21</v>
      </c>
      <c r="G18" s="170"/>
      <c r="H18" s="107">
        <f>SUM(H13:H17)</f>
        <v>1.541999999999998</v>
      </c>
      <c r="I18" s="108"/>
      <c r="J18" s="97"/>
      <c r="K18" s="24">
        <f>SUM(K13:K17)</f>
        <v>0</v>
      </c>
      <c r="L18" s="96"/>
      <c r="M18" s="97"/>
      <c r="N18" s="24">
        <f>SUM(N13:N17)</f>
        <v>3.0000000000001137E-2</v>
      </c>
      <c r="O18" s="25">
        <f>SUM(E18:N18)</f>
        <v>2.6539999999999928</v>
      </c>
      <c r="P18" s="36">
        <v>1563.73</v>
      </c>
      <c r="Q18" s="14"/>
      <c r="R18" s="53"/>
      <c r="S18" s="52"/>
      <c r="T18" s="53"/>
      <c r="U18" s="52"/>
      <c r="V18" s="53"/>
      <c r="W18" s="54"/>
      <c r="X18" s="47"/>
      <c r="Y18" s="47"/>
      <c r="Z18" s="3"/>
      <c r="AA18" s="3"/>
    </row>
    <row r="19" spans="1:27" ht="30">
      <c r="A19" s="22" t="s">
        <v>28</v>
      </c>
      <c r="B19" s="86" t="s">
        <v>12</v>
      </c>
      <c r="C19" s="61">
        <v>1.24</v>
      </c>
      <c r="D19" s="61">
        <v>1.3</v>
      </c>
      <c r="E19" s="61">
        <f>D19-C19</f>
        <v>6.0000000000000053E-2</v>
      </c>
      <c r="F19" s="9"/>
      <c r="G19" s="4"/>
      <c r="H19" s="10"/>
      <c r="I19" s="9">
        <v>0.88</v>
      </c>
      <c r="J19" s="4">
        <v>1.24</v>
      </c>
      <c r="K19" s="10">
        <f>J19-I19</f>
        <v>0.36</v>
      </c>
      <c r="L19" s="9"/>
      <c r="M19" s="4"/>
      <c r="N19" s="10"/>
      <c r="O19" s="30"/>
      <c r="P19" s="36"/>
      <c r="Q19" s="13"/>
      <c r="R19" s="62"/>
      <c r="S19" s="62"/>
      <c r="T19" s="59"/>
      <c r="U19" s="59"/>
      <c r="V19" s="59"/>
      <c r="W19" s="59"/>
      <c r="X19" s="59"/>
      <c r="Y19" s="47"/>
      <c r="Z19" s="3"/>
      <c r="AA19" s="3"/>
    </row>
    <row r="20" spans="1:27">
      <c r="A20" s="13"/>
      <c r="B20" s="13"/>
      <c r="C20" s="61">
        <v>1.6</v>
      </c>
      <c r="D20" s="61">
        <v>2.5049999999999999</v>
      </c>
      <c r="E20" s="61">
        <f>D20-C20</f>
        <v>0.9049999999999998</v>
      </c>
      <c r="F20" s="4"/>
      <c r="G20" s="4"/>
      <c r="H20" s="10"/>
      <c r="I20" s="4">
        <v>1.3</v>
      </c>
      <c r="J20" s="4">
        <v>1.6</v>
      </c>
      <c r="K20" s="10">
        <f>J20-I20</f>
        <v>0.30000000000000004</v>
      </c>
      <c r="L20" s="41"/>
      <c r="M20" s="42"/>
      <c r="N20" s="17"/>
      <c r="O20" s="43"/>
      <c r="P20" s="44"/>
      <c r="Q20" s="13"/>
      <c r="R20" s="62"/>
      <c r="S20" s="62"/>
      <c r="T20" s="59"/>
      <c r="U20" s="59"/>
      <c r="V20" s="59"/>
      <c r="W20" s="59"/>
      <c r="X20" s="59"/>
      <c r="Y20" s="47"/>
      <c r="Z20" s="3"/>
      <c r="AA20" s="3"/>
    </row>
    <row r="21" spans="1:27">
      <c r="A21" s="13"/>
      <c r="B21" s="13"/>
      <c r="C21" s="45">
        <v>23.437000000000001</v>
      </c>
      <c r="D21" s="60">
        <v>23.562000000000001</v>
      </c>
      <c r="E21" s="61">
        <f>D21-C21</f>
        <v>0.125</v>
      </c>
      <c r="F21" s="9"/>
      <c r="G21" s="4"/>
      <c r="H21" s="10"/>
      <c r="I21" s="9">
        <v>2.5049999999999999</v>
      </c>
      <c r="J21" s="4">
        <v>3</v>
      </c>
      <c r="K21" s="10">
        <f>J21-I21</f>
        <v>0.49500000000000011</v>
      </c>
      <c r="L21" s="41"/>
      <c r="M21" s="42"/>
      <c r="N21" s="17"/>
      <c r="O21" s="43"/>
      <c r="P21" s="44"/>
      <c r="Q21" s="13"/>
      <c r="R21" s="57"/>
      <c r="S21" s="56"/>
      <c r="T21" s="57"/>
      <c r="U21" s="56"/>
      <c r="V21" s="57"/>
      <c r="W21" s="58"/>
      <c r="X21" s="55"/>
      <c r="Y21" s="47"/>
      <c r="Z21" s="3"/>
      <c r="AA21" s="3"/>
    </row>
    <row r="22" spans="1:27">
      <c r="A22" s="159" t="s">
        <v>21</v>
      </c>
      <c r="B22" s="160"/>
      <c r="C22" s="96"/>
      <c r="D22" s="97"/>
      <c r="E22" s="24">
        <f>SUM(E19:E21)</f>
        <v>1.0899999999999999</v>
      </c>
      <c r="F22" s="163"/>
      <c r="G22" s="164"/>
      <c r="H22" s="24">
        <v>0</v>
      </c>
      <c r="I22" s="163"/>
      <c r="J22" s="164"/>
      <c r="K22" s="24">
        <f>SUM(K19:K21)</f>
        <v>1.1550000000000002</v>
      </c>
      <c r="L22" s="163"/>
      <c r="M22" s="164"/>
      <c r="N22" s="24">
        <f>SUM(N19:N21)</f>
        <v>0</v>
      </c>
      <c r="O22" s="25">
        <f>SUM(E22:N22)</f>
        <v>2.2450000000000001</v>
      </c>
      <c r="P22" s="35">
        <v>1468.43</v>
      </c>
      <c r="Q22" s="2"/>
      <c r="R22" s="49"/>
      <c r="S22" s="48"/>
      <c r="T22" s="49"/>
      <c r="U22" s="48"/>
      <c r="V22" s="49"/>
      <c r="W22" s="50"/>
      <c r="X22" s="55"/>
      <c r="Y22" s="47"/>
      <c r="Z22" s="3"/>
      <c r="AA22" s="3"/>
    </row>
    <row r="23" spans="1:27" ht="36" customHeight="1">
      <c r="A23" s="130" t="s">
        <v>29</v>
      </c>
      <c r="B23" s="85" t="s">
        <v>13</v>
      </c>
      <c r="C23" s="113">
        <v>0.48</v>
      </c>
      <c r="D23" s="114">
        <v>0.52400000000000002</v>
      </c>
      <c r="E23" s="92">
        <f t="shared" ref="E23:E33" si="0">D23-C23</f>
        <v>4.4000000000000039E-2</v>
      </c>
      <c r="F23" s="113">
        <v>9.1750000000000007</v>
      </c>
      <c r="G23" s="114">
        <v>9.6</v>
      </c>
      <c r="H23" s="92">
        <f>G23-F23</f>
        <v>0.42499999999999893</v>
      </c>
      <c r="I23" s="11"/>
      <c r="J23" s="39"/>
      <c r="K23" s="39"/>
      <c r="L23" s="9"/>
      <c r="M23" s="4"/>
      <c r="N23" s="10"/>
      <c r="O23" s="30"/>
      <c r="P23" s="30"/>
      <c r="Q23" s="2"/>
      <c r="R23" s="49"/>
      <c r="S23" s="48"/>
      <c r="T23" s="49"/>
      <c r="U23" s="48"/>
      <c r="V23" s="49"/>
      <c r="W23" s="50"/>
      <c r="X23" s="59"/>
      <c r="Y23" s="47"/>
      <c r="Z23" s="3"/>
      <c r="AA23" s="3"/>
    </row>
    <row r="24" spans="1:27" ht="18" customHeight="1">
      <c r="A24" s="23"/>
      <c r="C24" s="113">
        <v>1.21</v>
      </c>
      <c r="D24" s="114">
        <v>1.2450000000000001</v>
      </c>
      <c r="E24" s="92">
        <f t="shared" si="0"/>
        <v>3.5000000000000142E-2</v>
      </c>
      <c r="F24" s="113">
        <v>9.7850000000000001</v>
      </c>
      <c r="G24" s="114">
        <v>9.952</v>
      </c>
      <c r="H24" s="92">
        <f>G24-F24</f>
        <v>0.16699999999999982</v>
      </c>
      <c r="I24" s="9"/>
      <c r="J24" s="4"/>
      <c r="K24" s="4"/>
      <c r="L24" s="9"/>
      <c r="M24" s="4"/>
      <c r="N24" s="10"/>
      <c r="O24" s="13"/>
      <c r="P24" s="13"/>
      <c r="Q24" s="13"/>
      <c r="R24" s="57"/>
      <c r="S24" s="56"/>
      <c r="T24" s="57"/>
      <c r="U24" s="56"/>
      <c r="V24" s="57"/>
      <c r="W24" s="58"/>
      <c r="X24" s="55"/>
      <c r="Y24" s="47"/>
      <c r="Z24" s="3"/>
      <c r="AA24" s="3"/>
    </row>
    <row r="25" spans="1:27" ht="18" customHeight="1">
      <c r="A25" s="13"/>
      <c r="B25" s="13"/>
      <c r="C25" s="113">
        <v>8.76</v>
      </c>
      <c r="D25" s="114">
        <v>8.7970000000000006</v>
      </c>
      <c r="E25" s="92">
        <f t="shared" si="0"/>
        <v>3.700000000000081E-2</v>
      </c>
      <c r="F25" s="113">
        <v>10.3</v>
      </c>
      <c r="G25" s="114">
        <v>10.4</v>
      </c>
      <c r="H25" s="92">
        <f>G25-F25</f>
        <v>9.9999999999999645E-2</v>
      </c>
      <c r="I25" s="65"/>
      <c r="J25" s="66"/>
      <c r="K25" s="67"/>
      <c r="L25" s="11"/>
      <c r="O25" s="13"/>
      <c r="P25" s="13"/>
      <c r="Q25" s="13"/>
      <c r="R25" s="57"/>
      <c r="S25" s="56"/>
      <c r="T25" s="57"/>
      <c r="U25" s="56"/>
      <c r="V25" s="57"/>
      <c r="W25" s="58"/>
      <c r="X25" s="55"/>
      <c r="Y25" s="47"/>
      <c r="Z25" s="3"/>
      <c r="AA25" s="3"/>
    </row>
    <row r="26" spans="1:27" ht="18" customHeight="1">
      <c r="A26" s="13"/>
      <c r="B26" s="13"/>
      <c r="C26" s="113">
        <v>10.1</v>
      </c>
      <c r="D26" s="114">
        <v>10.3</v>
      </c>
      <c r="E26" s="92">
        <f t="shared" si="0"/>
        <v>0.20000000000000107</v>
      </c>
      <c r="F26" s="113">
        <v>12.074999999999999</v>
      </c>
      <c r="G26" s="114">
        <v>12.33</v>
      </c>
      <c r="H26" s="92">
        <f>G26-F26</f>
        <v>0.25500000000000078</v>
      </c>
      <c r="I26" s="65"/>
      <c r="J26" s="66"/>
      <c r="K26" s="67"/>
      <c r="L26" s="11"/>
      <c r="O26" s="13"/>
      <c r="P26" s="13"/>
      <c r="Q26" s="13"/>
      <c r="R26" s="57"/>
      <c r="S26" s="56"/>
      <c r="T26" s="57"/>
      <c r="U26" s="56"/>
      <c r="V26" s="57"/>
      <c r="W26" s="58"/>
      <c r="X26" s="55"/>
      <c r="Y26" s="47"/>
      <c r="Z26" s="3"/>
      <c r="AA26" s="3"/>
    </row>
    <row r="27" spans="1:27" ht="18" customHeight="1">
      <c r="A27" s="13"/>
      <c r="B27" s="13"/>
      <c r="C27" s="113">
        <v>12.33</v>
      </c>
      <c r="D27" s="114">
        <v>12.44</v>
      </c>
      <c r="E27" s="92">
        <f t="shared" si="0"/>
        <v>0.10999999999999943</v>
      </c>
      <c r="F27" s="113">
        <v>24.95</v>
      </c>
      <c r="G27" s="114">
        <v>25.1</v>
      </c>
      <c r="H27" s="92">
        <f>G27-F27</f>
        <v>0.15000000000000213</v>
      </c>
      <c r="I27" s="11"/>
      <c r="J27" s="3"/>
      <c r="K27" s="3"/>
      <c r="L27" s="165"/>
      <c r="M27" s="166"/>
      <c r="N27" s="16"/>
      <c r="O27" s="13"/>
      <c r="P27" s="13"/>
      <c r="Q27" s="13"/>
      <c r="R27" s="57"/>
      <c r="S27" s="56"/>
      <c r="T27" s="57"/>
      <c r="U27" s="56"/>
      <c r="V27" s="57"/>
      <c r="W27" s="58"/>
      <c r="X27" s="59"/>
      <c r="Y27" s="59"/>
    </row>
    <row r="28" spans="1:27" ht="18" customHeight="1">
      <c r="A28" s="13"/>
      <c r="B28" s="13"/>
      <c r="C28" s="113">
        <v>12.712</v>
      </c>
      <c r="D28" s="114">
        <v>12.784000000000001</v>
      </c>
      <c r="E28" s="92">
        <f t="shared" si="0"/>
        <v>7.2000000000000952E-2</v>
      </c>
      <c r="F28" s="151"/>
      <c r="G28" s="151"/>
      <c r="H28" s="151"/>
      <c r="I28" s="11"/>
      <c r="J28" s="3"/>
      <c r="K28" s="3"/>
      <c r="L28" s="38"/>
      <c r="M28" s="39"/>
      <c r="N28" s="12"/>
      <c r="O28" s="13"/>
      <c r="P28" s="13"/>
      <c r="Q28" s="13"/>
      <c r="R28" s="57"/>
      <c r="S28" s="56"/>
      <c r="T28" s="57"/>
      <c r="U28" s="56"/>
      <c r="V28" s="57"/>
      <c r="W28" s="58"/>
      <c r="X28" s="55"/>
      <c r="Y28" s="59"/>
    </row>
    <row r="29" spans="1:27" ht="18" customHeight="1">
      <c r="A29" s="13"/>
      <c r="B29" s="13"/>
      <c r="C29" s="113">
        <v>21.6</v>
      </c>
      <c r="D29" s="114">
        <v>21.733000000000001</v>
      </c>
      <c r="E29" s="92">
        <f t="shared" si="0"/>
        <v>0.13299999999999912</v>
      </c>
      <c r="F29" s="151"/>
      <c r="G29" s="151"/>
      <c r="H29" s="151"/>
      <c r="I29" s="11"/>
      <c r="J29" s="3"/>
      <c r="K29" s="3"/>
      <c r="L29" s="11"/>
      <c r="M29" s="3"/>
      <c r="N29" s="5"/>
      <c r="O29" s="13"/>
      <c r="P29" s="13"/>
      <c r="Q29" s="13"/>
      <c r="R29" s="57"/>
      <c r="S29" s="56"/>
      <c r="T29" s="57"/>
      <c r="U29" s="56"/>
      <c r="V29" s="57"/>
      <c r="W29" s="58"/>
      <c r="X29" s="55"/>
      <c r="Y29" s="59"/>
    </row>
    <row r="30" spans="1:27" ht="18" customHeight="1">
      <c r="A30" s="13"/>
      <c r="B30" s="13"/>
      <c r="C30" s="113">
        <v>22.375</v>
      </c>
      <c r="D30" s="114">
        <v>22.48</v>
      </c>
      <c r="E30" s="92">
        <f t="shared" si="0"/>
        <v>0.10500000000000043</v>
      </c>
      <c r="F30" s="151"/>
      <c r="G30" s="151"/>
      <c r="H30" s="151"/>
      <c r="I30" s="11"/>
      <c r="J30" s="3"/>
      <c r="K30" s="3"/>
      <c r="L30" s="11"/>
      <c r="M30" s="3"/>
      <c r="N30" s="5"/>
      <c r="O30" s="13"/>
      <c r="P30" s="13"/>
      <c r="Q30" s="13"/>
      <c r="R30" s="57"/>
      <c r="S30" s="56"/>
      <c r="T30" s="57"/>
      <c r="U30" s="56"/>
      <c r="V30" s="57"/>
      <c r="W30" s="58"/>
      <c r="X30" s="59"/>
      <c r="Y30" s="59"/>
    </row>
    <row r="31" spans="1:27" ht="18" customHeight="1">
      <c r="A31" s="13"/>
      <c r="B31" s="13"/>
      <c r="C31" s="113">
        <v>25.17</v>
      </c>
      <c r="D31" s="114">
        <v>25.27</v>
      </c>
      <c r="E31" s="92">
        <f t="shared" si="0"/>
        <v>9.9999999999997868E-2</v>
      </c>
      <c r="F31" s="113"/>
      <c r="G31" s="114"/>
      <c r="H31" s="92"/>
      <c r="I31" s="11"/>
      <c r="J31" s="3"/>
      <c r="K31" s="3"/>
      <c r="L31" s="11"/>
      <c r="M31" s="3"/>
      <c r="N31" s="5"/>
      <c r="O31" s="13"/>
      <c r="P31" s="13"/>
      <c r="Q31" s="13"/>
      <c r="R31" s="57"/>
      <c r="S31" s="56"/>
      <c r="T31" s="57"/>
      <c r="U31" s="56"/>
      <c r="V31" s="57"/>
      <c r="W31" s="58"/>
      <c r="X31" s="59"/>
      <c r="Y31" s="59"/>
    </row>
    <row r="32" spans="1:27" ht="18" customHeight="1">
      <c r="A32" s="13"/>
      <c r="B32" s="13"/>
      <c r="C32" s="113">
        <v>25.72</v>
      </c>
      <c r="D32" s="114">
        <v>25.9</v>
      </c>
      <c r="E32" s="92">
        <f t="shared" si="0"/>
        <v>0.17999999999999972</v>
      </c>
      <c r="F32" s="113"/>
      <c r="G32" s="114"/>
      <c r="H32" s="92"/>
      <c r="I32" s="11"/>
      <c r="J32" s="3"/>
      <c r="K32" s="3"/>
      <c r="L32" s="11"/>
      <c r="M32" s="3"/>
      <c r="N32" s="5"/>
      <c r="O32" s="13"/>
      <c r="P32" s="13"/>
      <c r="Q32" s="13"/>
      <c r="R32" s="57"/>
      <c r="S32" s="56"/>
      <c r="T32" s="63"/>
      <c r="U32" s="64"/>
      <c r="V32" s="57"/>
      <c r="W32" s="58"/>
      <c r="X32" s="59"/>
      <c r="Y32" s="59"/>
    </row>
    <row r="33" spans="1:26" ht="18" customHeight="1">
      <c r="A33" s="13"/>
      <c r="B33" s="13"/>
      <c r="C33" s="113">
        <v>25.925000000000001</v>
      </c>
      <c r="D33" s="114">
        <v>26.003</v>
      </c>
      <c r="E33" s="92">
        <f t="shared" si="0"/>
        <v>7.7999999999999403E-2</v>
      </c>
      <c r="F33" s="113"/>
      <c r="G33" s="114"/>
      <c r="H33" s="92"/>
      <c r="I33" s="11"/>
      <c r="J33" s="3"/>
      <c r="K33" s="3"/>
      <c r="L33" s="11"/>
      <c r="O33" s="13"/>
      <c r="P33" s="13"/>
      <c r="Q33" s="13"/>
      <c r="R33" s="62"/>
      <c r="S33" s="62"/>
      <c r="T33" s="59"/>
      <c r="U33" s="59"/>
      <c r="V33" s="59"/>
      <c r="W33" s="59"/>
      <c r="X33" s="59"/>
      <c r="Y33" s="59"/>
    </row>
    <row r="34" spans="1:26" ht="30">
      <c r="A34" s="13"/>
      <c r="B34" s="86" t="s">
        <v>12</v>
      </c>
      <c r="C34" s="132"/>
      <c r="D34" s="133"/>
      <c r="E34" s="134"/>
      <c r="F34" s="77"/>
      <c r="G34" s="77"/>
      <c r="H34" s="77"/>
      <c r="I34" s="11"/>
      <c r="J34" s="3"/>
      <c r="K34" s="3"/>
      <c r="L34" s="113">
        <v>5.56</v>
      </c>
      <c r="M34" s="114">
        <v>5.5750000000000002</v>
      </c>
      <c r="N34" s="92">
        <f>M34-L34</f>
        <v>1.5000000000000568E-2</v>
      </c>
      <c r="P34" s="13"/>
      <c r="Q34" s="13"/>
      <c r="R34" s="62"/>
      <c r="S34" s="62"/>
      <c r="T34" s="59"/>
      <c r="U34" s="59"/>
      <c r="V34" s="59"/>
      <c r="W34" s="59"/>
      <c r="X34" s="59"/>
      <c r="Y34" s="59"/>
    </row>
    <row r="35" spans="1:26" ht="21" customHeight="1">
      <c r="A35" s="13"/>
      <c r="B35" s="137" t="s">
        <v>31</v>
      </c>
      <c r="C35" s="9"/>
      <c r="D35" s="4"/>
      <c r="E35" s="10"/>
      <c r="I35" s="11"/>
      <c r="J35" s="3"/>
      <c r="K35" s="3"/>
      <c r="L35" s="113">
        <v>33.924999999999997</v>
      </c>
      <c r="M35" s="114">
        <v>33.954999999999998</v>
      </c>
      <c r="N35" s="92">
        <f>M35-L35</f>
        <v>3.0000000000001137E-2</v>
      </c>
      <c r="O35" s="13"/>
      <c r="P35" s="13"/>
      <c r="Q35" s="14"/>
      <c r="R35" s="57"/>
      <c r="S35" s="56"/>
      <c r="T35" s="57"/>
      <c r="U35" s="56"/>
      <c r="V35" s="57"/>
      <c r="W35" s="58"/>
      <c r="X35" s="55"/>
      <c r="Y35" s="59"/>
    </row>
    <row r="36" spans="1:26" ht="21.75" customHeight="1">
      <c r="A36" s="178" t="s">
        <v>23</v>
      </c>
      <c r="B36" s="179"/>
      <c r="C36" s="123"/>
      <c r="D36" s="46"/>
      <c r="E36" s="24">
        <f>SUM(E23:E35)</f>
        <v>1.093999999999999</v>
      </c>
      <c r="F36" s="163"/>
      <c r="G36" s="164"/>
      <c r="H36" s="24">
        <f>SUM(H23:H35)</f>
        <v>1.0970000000000013</v>
      </c>
      <c r="I36" s="163"/>
      <c r="J36" s="164"/>
      <c r="K36" s="24">
        <f>K24</f>
        <v>0</v>
      </c>
      <c r="L36" s="163"/>
      <c r="M36" s="164"/>
      <c r="N36" s="24">
        <f>SUM(N23:N35)</f>
        <v>4.5000000000001705E-2</v>
      </c>
      <c r="O36" s="25">
        <f>SUM(E36:N36)</f>
        <v>2.236000000000002</v>
      </c>
      <c r="P36" s="35">
        <v>1477.02</v>
      </c>
      <c r="Q36" s="2"/>
      <c r="R36" s="57"/>
      <c r="S36" s="56"/>
      <c r="T36" s="57"/>
      <c r="U36" s="56"/>
      <c r="V36" s="57"/>
      <c r="W36" s="58"/>
      <c r="X36" s="55"/>
      <c r="Y36" s="59"/>
    </row>
    <row r="37" spans="1:26" ht="19.5" customHeight="1">
      <c r="A37" s="161" t="s">
        <v>30</v>
      </c>
      <c r="B37" s="125" t="s">
        <v>18</v>
      </c>
      <c r="C37" s="113">
        <v>2.95</v>
      </c>
      <c r="D37" s="114">
        <v>3.6150000000000002</v>
      </c>
      <c r="E37" s="92">
        <f t="shared" ref="E37" si="1">D37-C37</f>
        <v>0.66500000000000004</v>
      </c>
      <c r="F37" s="113">
        <v>3.6150000000000002</v>
      </c>
      <c r="G37" s="114">
        <v>5.65</v>
      </c>
      <c r="H37" s="92">
        <f>G37-F37</f>
        <v>2.0350000000000001</v>
      </c>
      <c r="I37" s="115"/>
      <c r="J37" s="70"/>
      <c r="K37" s="69"/>
      <c r="L37" s="70"/>
      <c r="M37" s="70"/>
      <c r="N37" s="71"/>
      <c r="O37" s="72"/>
      <c r="P37" s="36"/>
      <c r="Q37" s="2"/>
      <c r="R37" s="62"/>
      <c r="S37" s="62"/>
      <c r="T37" s="62"/>
      <c r="U37" s="59"/>
      <c r="V37" s="59"/>
      <c r="W37" s="59"/>
      <c r="X37" s="59"/>
      <c r="Y37" s="59"/>
      <c r="Z37" s="93"/>
    </row>
    <row r="38" spans="1:26">
      <c r="A38" s="162"/>
      <c r="B38" s="14"/>
      <c r="C38" s="90"/>
      <c r="D38" s="91"/>
      <c r="E38" s="89"/>
      <c r="F38" s="90">
        <v>15.6</v>
      </c>
      <c r="G38" s="91">
        <v>16.05</v>
      </c>
      <c r="H38" s="89">
        <f>G38-F38</f>
        <v>0.45000000000000107</v>
      </c>
      <c r="I38" s="116"/>
      <c r="J38" s="75"/>
      <c r="K38" s="73"/>
      <c r="L38" s="75"/>
      <c r="M38" s="75"/>
      <c r="N38" s="73"/>
      <c r="O38" s="43"/>
      <c r="P38" s="44"/>
      <c r="Q38" s="13"/>
      <c r="R38" s="139"/>
      <c r="S38" s="138"/>
      <c r="T38" s="62"/>
      <c r="U38" s="59"/>
      <c r="V38" s="59"/>
      <c r="W38" s="59"/>
      <c r="X38" s="59"/>
      <c r="Y38" s="59"/>
      <c r="Z38" s="93"/>
    </row>
    <row r="39" spans="1:26" ht="28.5" customHeight="1">
      <c r="A39" s="162"/>
      <c r="B39" s="124" t="s">
        <v>24</v>
      </c>
      <c r="C39" s="79"/>
      <c r="D39" s="80"/>
      <c r="E39" s="89">
        <f>SUM(E37:E38)</f>
        <v>0.66500000000000004</v>
      </c>
      <c r="F39" s="90"/>
      <c r="G39" s="91"/>
      <c r="H39" s="89">
        <f>SUM(H37:H38)</f>
        <v>2.4850000000000012</v>
      </c>
      <c r="I39" s="116"/>
      <c r="J39" s="75"/>
      <c r="K39" s="73"/>
      <c r="L39" s="75"/>
      <c r="M39" s="75"/>
      <c r="N39" s="73"/>
      <c r="O39" s="43"/>
      <c r="P39" s="44"/>
      <c r="Q39" s="13"/>
      <c r="R39" s="57"/>
      <c r="S39" s="56"/>
      <c r="T39" s="57"/>
      <c r="U39" s="56"/>
      <c r="V39" s="57"/>
      <c r="W39" s="58"/>
      <c r="X39" s="59"/>
      <c r="Y39" s="59"/>
      <c r="Z39" s="93"/>
    </row>
    <row r="40" spans="1:26" ht="15.75" customHeight="1">
      <c r="A40" s="13"/>
      <c r="B40" s="126" t="s">
        <v>19</v>
      </c>
      <c r="C40" s="82"/>
      <c r="D40" s="83"/>
      <c r="E40" s="84"/>
      <c r="F40" s="117">
        <v>13.35</v>
      </c>
      <c r="G40" s="118">
        <v>13.7</v>
      </c>
      <c r="H40" s="119">
        <f>G40-F40</f>
        <v>0.34999999999999964</v>
      </c>
      <c r="I40" s="120"/>
      <c r="J40" s="51"/>
      <c r="K40" s="24"/>
      <c r="L40" s="51"/>
      <c r="M40" s="51"/>
      <c r="N40" s="24"/>
      <c r="O40" s="43"/>
      <c r="P40" s="44"/>
      <c r="Q40" s="13"/>
      <c r="R40" s="62"/>
      <c r="S40" s="62"/>
      <c r="T40" s="59"/>
      <c r="U40" s="59"/>
      <c r="V40" s="59"/>
      <c r="W40" s="59"/>
      <c r="X40" s="59"/>
      <c r="Y40" s="59"/>
      <c r="Z40" s="93"/>
    </row>
    <row r="41" spans="1:26" ht="15" customHeight="1">
      <c r="A41" s="13"/>
      <c r="B41" s="127" t="s">
        <v>25</v>
      </c>
      <c r="C41" s="83"/>
      <c r="D41" s="83"/>
      <c r="E41" s="84"/>
      <c r="F41" s="82"/>
      <c r="G41" s="83"/>
      <c r="H41" s="119">
        <f>SUM(H40)</f>
        <v>0.34999999999999964</v>
      </c>
      <c r="I41" s="120"/>
      <c r="J41" s="51"/>
      <c r="K41" s="24"/>
      <c r="L41" s="51"/>
      <c r="M41" s="51"/>
      <c r="N41" s="24"/>
      <c r="O41" s="43"/>
      <c r="P41" s="44"/>
      <c r="Q41" s="13"/>
      <c r="R41" s="62"/>
      <c r="S41" s="62"/>
      <c r="T41" s="59"/>
      <c r="U41" s="59"/>
      <c r="V41" s="59"/>
      <c r="W41" s="59"/>
      <c r="X41" s="59"/>
      <c r="Y41" s="59"/>
      <c r="Z41" s="93"/>
    </row>
    <row r="42" spans="1:26" ht="18" customHeight="1">
      <c r="A42" s="13"/>
      <c r="B42" s="128" t="s">
        <v>13</v>
      </c>
      <c r="C42" s="93"/>
      <c r="D42" s="93"/>
      <c r="E42" s="121"/>
      <c r="F42" s="76">
        <v>6.9</v>
      </c>
      <c r="G42" s="77">
        <v>6.93</v>
      </c>
      <c r="H42" s="78">
        <f t="shared" ref="H42:H50" si="2">G42-F42</f>
        <v>2.9999999999999361E-2</v>
      </c>
      <c r="I42" s="122"/>
      <c r="J42" s="42"/>
      <c r="K42" s="17"/>
      <c r="L42" s="42"/>
      <c r="M42" s="42"/>
      <c r="N42" s="68"/>
      <c r="O42" s="43"/>
      <c r="P42" s="44"/>
      <c r="Q42" s="13"/>
      <c r="R42" s="62"/>
      <c r="S42" s="62"/>
      <c r="T42" s="59"/>
      <c r="U42" s="59"/>
      <c r="V42" s="59"/>
      <c r="W42" s="59"/>
      <c r="X42" s="59"/>
      <c r="Y42" s="59"/>
      <c r="Z42" s="93"/>
    </row>
    <row r="43" spans="1:26" ht="18" customHeight="1">
      <c r="A43" s="13"/>
      <c r="B43" s="13"/>
      <c r="C43" s="93"/>
      <c r="D43" s="93"/>
      <c r="E43" s="121"/>
      <c r="F43" s="76">
        <v>8.5500000000000007</v>
      </c>
      <c r="G43" s="77">
        <v>8.76</v>
      </c>
      <c r="H43" s="78">
        <f t="shared" si="2"/>
        <v>0.20999999999999908</v>
      </c>
      <c r="I43" s="122"/>
      <c r="J43" s="42"/>
      <c r="K43" s="17"/>
      <c r="L43" s="42"/>
      <c r="M43" s="42"/>
      <c r="N43" s="68"/>
      <c r="O43" s="43"/>
      <c r="P43" s="44"/>
      <c r="Q43" s="13"/>
      <c r="R43" s="57"/>
      <c r="S43" s="52"/>
      <c r="T43" s="53"/>
      <c r="U43" s="52"/>
      <c r="V43" s="53"/>
      <c r="W43" s="54"/>
      <c r="X43" s="59"/>
      <c r="Y43" s="59"/>
      <c r="Z43" s="93"/>
    </row>
    <row r="44" spans="1:26" ht="18" customHeight="1">
      <c r="A44" s="13"/>
      <c r="B44" s="13"/>
      <c r="C44" s="93"/>
      <c r="D44" s="93"/>
      <c r="E44" s="121"/>
      <c r="F44" s="76">
        <v>8.8219999999999992</v>
      </c>
      <c r="G44" s="77">
        <v>9.1750000000000007</v>
      </c>
      <c r="H44" s="78">
        <f t="shared" si="2"/>
        <v>0.35300000000000153</v>
      </c>
      <c r="I44" s="122"/>
      <c r="J44" s="42"/>
      <c r="K44" s="17"/>
      <c r="L44" s="42"/>
      <c r="M44" s="42"/>
      <c r="N44" s="68"/>
      <c r="O44" s="43"/>
      <c r="P44" s="44"/>
      <c r="Q44" s="13"/>
      <c r="R44" s="53"/>
      <c r="S44" s="52"/>
      <c r="T44" s="53"/>
      <c r="U44" s="52"/>
      <c r="V44" s="53"/>
      <c r="W44" s="54"/>
      <c r="X44" s="59"/>
      <c r="Y44" s="59"/>
      <c r="Z44" s="93"/>
    </row>
    <row r="45" spans="1:26" ht="18" customHeight="1">
      <c r="A45" s="13"/>
      <c r="B45" s="13"/>
      <c r="C45" s="93"/>
      <c r="D45" s="93"/>
      <c r="E45" s="121"/>
      <c r="F45" s="76">
        <v>12.44</v>
      </c>
      <c r="G45" s="77">
        <v>12.651999999999999</v>
      </c>
      <c r="H45" s="78">
        <f t="shared" si="2"/>
        <v>0.21199999999999974</v>
      </c>
      <c r="I45" s="122"/>
      <c r="J45" s="42"/>
      <c r="K45" s="17"/>
      <c r="L45" s="42"/>
      <c r="M45" s="42"/>
      <c r="N45" s="68"/>
      <c r="O45" s="43"/>
      <c r="P45" s="44"/>
      <c r="Q45" s="13"/>
      <c r="R45" s="95"/>
      <c r="S45" s="47"/>
      <c r="T45" s="47"/>
      <c r="U45" s="47"/>
      <c r="V45" s="47"/>
      <c r="W45" s="47"/>
      <c r="X45" s="47"/>
      <c r="Y45" s="47"/>
      <c r="Z45" s="93"/>
    </row>
    <row r="46" spans="1:26" ht="18" customHeight="1">
      <c r="A46" s="13"/>
      <c r="B46" s="13"/>
      <c r="C46" s="93"/>
      <c r="D46" s="93"/>
      <c r="E46" s="121"/>
      <c r="F46" s="76">
        <v>13.925000000000001</v>
      </c>
      <c r="G46" s="77">
        <v>13.955</v>
      </c>
      <c r="H46" s="78">
        <f t="shared" si="2"/>
        <v>2.9999999999999361E-2</v>
      </c>
      <c r="I46" s="122"/>
      <c r="J46" s="42"/>
      <c r="K46" s="17"/>
      <c r="L46" s="42"/>
      <c r="M46" s="42"/>
      <c r="N46" s="68"/>
      <c r="O46" s="43"/>
      <c r="P46" s="44"/>
      <c r="Q46" s="13"/>
      <c r="R46" s="57"/>
      <c r="S46" s="52"/>
      <c r="T46" s="57"/>
      <c r="U46" s="56"/>
      <c r="V46" s="57"/>
      <c r="W46" s="58"/>
      <c r="X46" s="47"/>
      <c r="Y46" s="47"/>
      <c r="Z46" s="93"/>
    </row>
    <row r="47" spans="1:26" ht="18" customHeight="1">
      <c r="A47" s="13"/>
      <c r="B47" s="13"/>
      <c r="C47" s="93"/>
      <c r="D47" s="93"/>
      <c r="E47" s="121"/>
      <c r="F47" s="76">
        <v>17.5</v>
      </c>
      <c r="G47" s="77">
        <v>17.670000000000002</v>
      </c>
      <c r="H47" s="78">
        <f t="shared" si="2"/>
        <v>0.17000000000000171</v>
      </c>
      <c r="I47" s="122"/>
      <c r="J47" s="42"/>
      <c r="K47" s="17"/>
      <c r="L47" s="42"/>
      <c r="M47" s="42"/>
      <c r="N47" s="68"/>
      <c r="O47" s="43"/>
      <c r="P47" s="44"/>
      <c r="Q47" s="13"/>
      <c r="R47" s="57"/>
      <c r="S47" s="56"/>
      <c r="T47" s="57"/>
      <c r="U47" s="56"/>
      <c r="V47" s="57"/>
      <c r="W47" s="58"/>
      <c r="X47" s="47"/>
      <c r="Y47" s="47"/>
      <c r="Z47" s="93"/>
    </row>
    <row r="48" spans="1:26" ht="18" customHeight="1">
      <c r="A48" s="13"/>
      <c r="B48" s="13"/>
      <c r="C48" s="93"/>
      <c r="D48" s="93"/>
      <c r="E48" s="121"/>
      <c r="F48" s="76">
        <v>21.733000000000001</v>
      </c>
      <c r="G48" s="77">
        <v>22.09</v>
      </c>
      <c r="H48" s="78">
        <f t="shared" si="2"/>
        <v>0.35699999999999932</v>
      </c>
      <c r="I48" s="122"/>
      <c r="J48" s="42"/>
      <c r="K48" s="17"/>
      <c r="L48" s="42"/>
      <c r="M48" s="42"/>
      <c r="N48" s="68"/>
      <c r="O48" s="43"/>
      <c r="P48" s="44"/>
      <c r="Q48" s="13"/>
      <c r="R48" s="155"/>
      <c r="S48" s="155"/>
      <c r="T48" s="155"/>
      <c r="U48" s="155"/>
      <c r="V48" s="49"/>
      <c r="W48" s="50"/>
      <c r="X48" s="47"/>
      <c r="Y48" s="47"/>
      <c r="Z48" s="93"/>
    </row>
    <row r="49" spans="1:26" ht="18" customHeight="1">
      <c r="A49" s="13"/>
      <c r="B49" s="13"/>
      <c r="C49" s="93"/>
      <c r="D49" s="93"/>
      <c r="E49" s="121"/>
      <c r="F49" s="76">
        <v>25.625</v>
      </c>
      <c r="G49" s="77">
        <v>25.72</v>
      </c>
      <c r="H49" s="78">
        <f t="shared" si="2"/>
        <v>9.4999999999998863E-2</v>
      </c>
      <c r="I49" s="122"/>
      <c r="J49" s="42"/>
      <c r="K49" s="17"/>
      <c r="L49" s="42"/>
      <c r="M49" s="42"/>
      <c r="N49" s="68"/>
      <c r="O49" s="43"/>
      <c r="P49" s="44"/>
      <c r="Q49" s="13"/>
      <c r="R49" s="155"/>
      <c r="S49" s="155"/>
      <c r="T49" s="155"/>
      <c r="U49" s="155"/>
      <c r="V49" s="49"/>
      <c r="W49" s="50"/>
      <c r="X49" s="47"/>
      <c r="Y49" s="47"/>
      <c r="Z49" s="93"/>
    </row>
    <row r="50" spans="1:26" ht="18" customHeight="1">
      <c r="A50" s="13"/>
      <c r="B50" s="14"/>
      <c r="C50" s="15"/>
      <c r="D50" s="15"/>
      <c r="E50" s="73"/>
      <c r="F50" s="79">
        <v>33.1</v>
      </c>
      <c r="G50" s="80">
        <v>33.188000000000002</v>
      </c>
      <c r="H50" s="81">
        <f t="shared" si="2"/>
        <v>8.8000000000000966E-2</v>
      </c>
      <c r="I50" s="74"/>
      <c r="J50" s="75"/>
      <c r="K50" s="73"/>
      <c r="L50" s="75"/>
      <c r="M50" s="75"/>
      <c r="N50" s="73"/>
      <c r="O50" s="43"/>
      <c r="P50" s="44"/>
      <c r="Q50" s="13"/>
      <c r="R50" s="94"/>
      <c r="S50" s="94"/>
      <c r="T50" s="94"/>
      <c r="U50" s="156"/>
      <c r="V50" s="156"/>
      <c r="W50" s="150"/>
      <c r="X50" s="94"/>
      <c r="Y50" s="47"/>
      <c r="Z50" s="93"/>
    </row>
    <row r="51" spans="1:26" ht="29.25" customHeight="1">
      <c r="A51" s="13"/>
      <c r="B51" s="127" t="s">
        <v>20</v>
      </c>
      <c r="C51" s="3"/>
      <c r="D51" s="3"/>
      <c r="E51" s="17"/>
      <c r="F51" s="76"/>
      <c r="G51" s="77"/>
      <c r="H51" s="92">
        <f>SUM(H42:H50)</f>
        <v>1.5449999999999999</v>
      </c>
      <c r="I51" s="41"/>
      <c r="J51" s="42"/>
      <c r="K51" s="17"/>
      <c r="L51" s="42"/>
      <c r="M51" s="42"/>
      <c r="N51" s="68"/>
      <c r="O51" s="43"/>
      <c r="P51" s="44"/>
      <c r="Q51" s="13"/>
      <c r="R51" s="95"/>
      <c r="S51" s="94"/>
      <c r="T51" s="94"/>
      <c r="U51" s="94"/>
      <c r="V51" s="94"/>
      <c r="W51" s="94"/>
      <c r="X51" s="94"/>
      <c r="Y51" s="47"/>
      <c r="Z51" s="93"/>
    </row>
    <row r="52" spans="1:26">
      <c r="A52" s="159" t="s">
        <v>21</v>
      </c>
      <c r="B52" s="160"/>
      <c r="C52" s="96"/>
      <c r="D52" s="97"/>
      <c r="E52" s="24">
        <f>E39</f>
        <v>0.66500000000000004</v>
      </c>
      <c r="F52" s="163"/>
      <c r="G52" s="164"/>
      <c r="H52" s="24">
        <f>H39+H41+H51</f>
        <v>4.3800000000000008</v>
      </c>
      <c r="I52" s="163"/>
      <c r="J52" s="164"/>
      <c r="K52" s="24">
        <f>SUM(K48:K50)</f>
        <v>0</v>
      </c>
      <c r="L52" s="163"/>
      <c r="M52" s="164"/>
      <c r="N52" s="24">
        <f>SUM(N48:N50)</f>
        <v>0</v>
      </c>
      <c r="O52" s="25">
        <f>SUM(E52:N52)</f>
        <v>5.0450000000000008</v>
      </c>
      <c r="P52" s="35">
        <v>914.62</v>
      </c>
      <c r="Q52" s="2"/>
      <c r="R52" s="57"/>
      <c r="S52" s="56"/>
      <c r="T52" s="57"/>
      <c r="U52" s="52"/>
      <c r="V52" s="57"/>
      <c r="W52" s="58"/>
      <c r="X52" s="47"/>
      <c r="Y52" s="47"/>
      <c r="Z52" s="93"/>
    </row>
    <row r="53" spans="1:26" ht="45">
      <c r="A53" s="131" t="s">
        <v>22</v>
      </c>
      <c r="B53" s="144" t="s">
        <v>14</v>
      </c>
      <c r="C53" s="9">
        <v>0.69499999999999995</v>
      </c>
      <c r="D53" s="4">
        <v>0.93500000000000005</v>
      </c>
      <c r="E53" s="10">
        <f>D53-C53</f>
        <v>0.2400000000000001</v>
      </c>
      <c r="F53" s="9">
        <v>0</v>
      </c>
      <c r="G53" s="4">
        <v>0.69499999999999995</v>
      </c>
      <c r="H53" s="10">
        <f>G53-F53</f>
        <v>0.69499999999999995</v>
      </c>
      <c r="I53" s="18"/>
      <c r="J53" s="16"/>
      <c r="K53" s="12"/>
      <c r="L53" s="4">
        <v>0.93500000000000005</v>
      </c>
      <c r="M53" s="4">
        <v>0.96499999999999997</v>
      </c>
      <c r="N53" s="4">
        <f>M53-L53</f>
        <v>2.9999999999999916E-2</v>
      </c>
      <c r="O53" s="13"/>
      <c r="P53" s="13"/>
      <c r="Q53" s="2"/>
      <c r="R53" s="57"/>
      <c r="S53" s="56"/>
      <c r="T53" s="57"/>
      <c r="U53" s="52"/>
      <c r="V53" s="57"/>
      <c r="W53" s="58"/>
      <c r="X53" s="47"/>
      <c r="Y53" s="47"/>
      <c r="Z53" s="93"/>
    </row>
    <row r="54" spans="1:26">
      <c r="A54" s="13"/>
      <c r="B54" s="3"/>
      <c r="C54" s="9">
        <v>0.96499999999999997</v>
      </c>
      <c r="D54" s="4">
        <v>1.0149999999999999</v>
      </c>
      <c r="E54" s="10">
        <f>D54-C54</f>
        <v>4.9999999999999933E-2</v>
      </c>
      <c r="F54" s="9">
        <v>1.0149999999999999</v>
      </c>
      <c r="G54" s="4">
        <v>2.1800000000000002</v>
      </c>
      <c r="H54" s="10">
        <f>G54-F54</f>
        <v>1.1650000000000003</v>
      </c>
      <c r="I54" s="18"/>
      <c r="J54" s="16"/>
      <c r="K54" s="12"/>
      <c r="L54" s="4">
        <v>4.5199999999999996</v>
      </c>
      <c r="M54" s="4">
        <v>4.5350000000000001</v>
      </c>
      <c r="N54" s="4">
        <f>M54-L54</f>
        <v>1.5000000000000568E-2</v>
      </c>
      <c r="O54" s="13"/>
      <c r="P54" s="13"/>
      <c r="Q54" s="13"/>
      <c r="R54" s="49"/>
      <c r="S54" s="48"/>
      <c r="T54" s="49"/>
      <c r="U54" s="48"/>
      <c r="V54" s="49"/>
      <c r="W54" s="50"/>
      <c r="X54" s="47"/>
      <c r="Y54" s="47"/>
      <c r="Z54" s="93"/>
    </row>
    <row r="55" spans="1:26">
      <c r="A55" s="13"/>
      <c r="B55" s="135"/>
      <c r="C55" s="9">
        <v>4.5</v>
      </c>
      <c r="D55" s="4">
        <v>4.57</v>
      </c>
      <c r="E55" s="10">
        <v>0.04</v>
      </c>
      <c r="F55" s="9">
        <v>9.1999999999999993</v>
      </c>
      <c r="G55" s="4">
        <v>10.35</v>
      </c>
      <c r="H55" s="10">
        <f>G55-F55</f>
        <v>1.1500000000000004</v>
      </c>
      <c r="I55" s="18"/>
      <c r="J55" s="16"/>
      <c r="K55" s="12"/>
      <c r="L55" s="4">
        <v>35.049999999999997</v>
      </c>
      <c r="M55" s="4">
        <v>35.064999999999998</v>
      </c>
      <c r="N55" s="4">
        <f>M55-L55</f>
        <v>1.5000000000000568E-2</v>
      </c>
      <c r="O55" s="13"/>
      <c r="P55" s="13"/>
      <c r="Q55" s="13"/>
      <c r="R55" s="49"/>
      <c r="S55" s="48"/>
      <c r="T55" s="49"/>
      <c r="U55" s="48"/>
      <c r="V55" s="140"/>
      <c r="W55" s="50"/>
      <c r="X55" s="47"/>
      <c r="Y55" s="47"/>
      <c r="Z55" s="93"/>
    </row>
    <row r="56" spans="1:26">
      <c r="A56" s="14"/>
      <c r="B56" s="135"/>
      <c r="C56" s="9">
        <v>35.020000000000003</v>
      </c>
      <c r="D56" s="4">
        <v>35.1</v>
      </c>
      <c r="E56" s="10">
        <v>0.04</v>
      </c>
      <c r="F56" s="9"/>
      <c r="G56" s="4"/>
      <c r="H56" s="10"/>
      <c r="I56" s="18"/>
      <c r="J56" s="16"/>
      <c r="K56" s="12"/>
      <c r="L56" s="4"/>
      <c r="M56" s="4"/>
      <c r="N56" s="4"/>
      <c r="O56" s="13"/>
      <c r="P56" s="13"/>
      <c r="Q56" s="13"/>
      <c r="R56" s="157"/>
      <c r="S56" s="157"/>
      <c r="T56" s="157"/>
      <c r="U56" s="157"/>
      <c r="V56" s="49"/>
      <c r="W56" s="50"/>
      <c r="X56" s="47"/>
      <c r="Y56" s="47"/>
      <c r="Z56" s="93"/>
    </row>
    <row r="57" spans="1:26" ht="20.25" customHeight="1">
      <c r="A57" s="182" t="s">
        <v>21</v>
      </c>
      <c r="B57" s="160"/>
      <c r="C57" s="96"/>
      <c r="D57" s="97"/>
      <c r="E57" s="24">
        <f>SUM(E53:E56)</f>
        <v>0.37</v>
      </c>
      <c r="F57" s="163"/>
      <c r="G57" s="164"/>
      <c r="H57" s="24">
        <f>SUM(H53:H56)</f>
        <v>3.0100000000000007</v>
      </c>
      <c r="I57" s="163"/>
      <c r="J57" s="164"/>
      <c r="K57" s="24">
        <v>0</v>
      </c>
      <c r="L57" s="163"/>
      <c r="M57" s="164"/>
      <c r="N57" s="29">
        <f>SUM(N53:N56)</f>
        <v>6.0000000000001052E-2</v>
      </c>
      <c r="O57" s="25">
        <f>SUM(E57:N57)</f>
        <v>3.4400000000000017</v>
      </c>
      <c r="P57" s="25">
        <v>1270.07</v>
      </c>
      <c r="Q57" s="2"/>
      <c r="R57" s="145"/>
      <c r="S57" s="141"/>
      <c r="T57" s="142"/>
      <c r="U57" s="141"/>
      <c r="V57" s="142"/>
      <c r="W57" s="143"/>
      <c r="X57" s="94"/>
      <c r="Y57" s="47"/>
      <c r="Z57" s="93"/>
    </row>
    <row r="58" spans="1:26">
      <c r="A58" s="159" t="s">
        <v>15</v>
      </c>
      <c r="B58" s="160"/>
      <c r="C58" s="96"/>
      <c r="D58" s="97"/>
      <c r="E58" s="24">
        <f>E57+E52+E36+E22+E18+E8</f>
        <v>5.9819999999999958</v>
      </c>
      <c r="F58" s="96"/>
      <c r="G58" s="97"/>
      <c r="H58" s="24">
        <f>H8+H12+H18+H36+H52+H57</f>
        <v>12.369</v>
      </c>
      <c r="I58" s="163"/>
      <c r="J58" s="164"/>
      <c r="K58" s="24">
        <f>K22</f>
        <v>1.1550000000000002</v>
      </c>
      <c r="L58" s="163"/>
      <c r="M58" s="164"/>
      <c r="N58" s="29">
        <f>N57+N36+N22+N18+N12</f>
        <v>0.16500000000000148</v>
      </c>
      <c r="O58" s="25">
        <f>SUM(O8:O57)</f>
        <v>20.660999999999998</v>
      </c>
      <c r="P58" s="25">
        <f>SUM(P8:P57)</f>
        <v>9363.9800000000014</v>
      </c>
      <c r="Q58" s="152"/>
      <c r="R58" s="49"/>
      <c r="S58" s="48"/>
      <c r="T58" s="49"/>
      <c r="U58" s="48"/>
      <c r="V58" s="140"/>
      <c r="W58" s="50"/>
      <c r="X58" s="47"/>
      <c r="Y58" s="47"/>
      <c r="Z58" s="93"/>
    </row>
    <row r="59" spans="1:26">
      <c r="R59" s="49"/>
      <c r="S59" s="48"/>
      <c r="T59" s="49"/>
      <c r="U59" s="158"/>
      <c r="V59" s="158"/>
      <c r="W59" s="50"/>
      <c r="X59" s="47"/>
      <c r="Y59" s="47"/>
      <c r="Z59" s="93"/>
    </row>
    <row r="60" spans="1:26">
      <c r="R60" s="157"/>
      <c r="S60" s="157"/>
      <c r="T60" s="157"/>
      <c r="U60" s="157"/>
      <c r="V60" s="49"/>
      <c r="W60" s="50"/>
      <c r="X60" s="47"/>
      <c r="Y60" s="59"/>
      <c r="Z60" s="93"/>
    </row>
    <row r="61" spans="1:26">
      <c r="R61" s="145"/>
      <c r="S61" s="141"/>
      <c r="T61" s="142"/>
      <c r="U61" s="141"/>
      <c r="V61" s="142"/>
      <c r="W61" s="143"/>
      <c r="X61" s="94"/>
      <c r="Y61" s="3"/>
    </row>
    <row r="62" spans="1:26">
      <c r="R62" s="145"/>
      <c r="S62" s="141"/>
      <c r="T62" s="142"/>
      <c r="U62" s="141"/>
      <c r="V62" s="142"/>
      <c r="W62" s="143"/>
      <c r="X62" s="94"/>
      <c r="Y62" s="3"/>
    </row>
    <row r="63" spans="1:26">
      <c r="R63" s="49"/>
      <c r="S63" s="48"/>
      <c r="T63" s="49"/>
      <c r="U63" s="48"/>
      <c r="V63" s="140"/>
      <c r="W63" s="50"/>
      <c r="X63" s="47"/>
      <c r="Y63" s="3"/>
    </row>
    <row r="64" spans="1:26">
      <c r="R64" s="49"/>
      <c r="S64" s="48"/>
      <c r="T64" s="49"/>
      <c r="U64" s="158"/>
      <c r="V64" s="158"/>
      <c r="W64" s="50"/>
      <c r="X64" s="47"/>
      <c r="Y64" s="3"/>
    </row>
    <row r="65" spans="18:25">
      <c r="R65" s="3"/>
      <c r="S65" s="3"/>
      <c r="T65" s="3"/>
      <c r="U65" s="3"/>
      <c r="V65" s="3"/>
      <c r="W65" s="3"/>
      <c r="X65" s="3"/>
      <c r="Y65" s="3"/>
    </row>
  </sheetData>
  <mergeCells count="42">
    <mergeCell ref="U64:V64"/>
    <mergeCell ref="R60:U60"/>
    <mergeCell ref="B1:O1"/>
    <mergeCell ref="A58:B58"/>
    <mergeCell ref="A36:B36"/>
    <mergeCell ref="A22:B22"/>
    <mergeCell ref="A18:B18"/>
    <mergeCell ref="A12:B12"/>
    <mergeCell ref="A57:B57"/>
    <mergeCell ref="A52:B52"/>
    <mergeCell ref="O3:O4"/>
    <mergeCell ref="P3:P4"/>
    <mergeCell ref="I36:J36"/>
    <mergeCell ref="L36:M36"/>
    <mergeCell ref="F18:G18"/>
    <mergeCell ref="L3:N3"/>
    <mergeCell ref="A3:A4"/>
    <mergeCell ref="B3:B4"/>
    <mergeCell ref="C3:E3"/>
    <mergeCell ref="F3:H3"/>
    <mergeCell ref="I3:K3"/>
    <mergeCell ref="U59:V59"/>
    <mergeCell ref="A8:B8"/>
    <mergeCell ref="A37:A39"/>
    <mergeCell ref="I58:J58"/>
    <mergeCell ref="L58:M58"/>
    <mergeCell ref="F22:G22"/>
    <mergeCell ref="I22:J22"/>
    <mergeCell ref="L22:M22"/>
    <mergeCell ref="F57:G57"/>
    <mergeCell ref="I57:J57"/>
    <mergeCell ref="L57:M57"/>
    <mergeCell ref="L27:M27"/>
    <mergeCell ref="F36:G36"/>
    <mergeCell ref="F52:G52"/>
    <mergeCell ref="I52:J52"/>
    <mergeCell ref="L52:M52"/>
    <mergeCell ref="Q3:Q4"/>
    <mergeCell ref="R48:U48"/>
    <mergeCell ref="R49:U49"/>
    <mergeCell ref="U50:V50"/>
    <mergeCell ref="R56:U56"/>
  </mergeCells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2020-10-15T05:49:23Z</dcterms:modified>
</cp:coreProperties>
</file>