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19440" windowHeight="7950"/>
  </bookViews>
  <sheets>
    <sheet name="Chittara Causeway" sheetId="1" r:id="rId1"/>
    <sheet name="Abstract Link With Details" sheetId="2" r:id="rId2"/>
    <sheet name="Abstract" sheetId="3" r:id="rId3"/>
  </sheets>
  <definedNames>
    <definedName name="_xlnm.Print_Area" localSheetId="0">'Chittara Causeway'!$A$1:$W$8258</definedName>
    <definedName name="_xlnm.Print_Titles" localSheetId="0">'Chittara Causeway'!$4:$4</definedName>
  </definedNames>
  <calcPr calcId="124519"/>
  <fileRecoveryPr autoRecover="0"/>
</workbook>
</file>

<file path=xl/calcChain.xml><?xml version="1.0" encoding="utf-8"?>
<calcChain xmlns="http://schemas.openxmlformats.org/spreadsheetml/2006/main">
  <c r="G451" i="1"/>
  <c r="J440"/>
  <c r="N423" l="1"/>
  <c r="N284" l="1"/>
  <c r="N279"/>
  <c r="N283"/>
  <c r="N281"/>
  <c r="N280"/>
  <c r="N276"/>
  <c r="N273"/>
  <c r="N271"/>
  <c r="N269"/>
  <c r="N266"/>
  <c r="N264"/>
  <c r="N262"/>
  <c r="N260"/>
  <c r="N255"/>
  <c r="N250"/>
  <c r="N207"/>
  <c r="N239"/>
  <c r="N237"/>
  <c r="N232"/>
  <c r="N231"/>
  <c r="N230"/>
  <c r="N227"/>
  <c r="N214"/>
  <c r="N484"/>
  <c r="N483"/>
  <c r="N482"/>
  <c r="N481"/>
  <c r="N476"/>
  <c r="N468"/>
  <c r="N358"/>
  <c r="N357"/>
  <c r="N356"/>
  <c r="N355"/>
  <c r="N346"/>
  <c r="N327"/>
  <c r="N325"/>
  <c r="N323"/>
  <c r="N318"/>
  <c r="N316"/>
  <c r="N146"/>
  <c r="N199"/>
  <c r="N196"/>
  <c r="N193"/>
  <c r="N192"/>
  <c r="N189"/>
  <c r="N187"/>
  <c r="N182"/>
  <c r="N168"/>
  <c r="N161"/>
  <c r="N158"/>
  <c r="N155"/>
  <c r="N185"/>
  <c r="N486" l="1"/>
  <c r="L461" s="1"/>
  <c r="N359"/>
  <c r="N153"/>
  <c r="O486" l="1"/>
  <c r="D227" i="3" s="1"/>
  <c r="G227" s="1"/>
  <c r="N164" i="1"/>
  <c r="N133"/>
  <c r="N130"/>
  <c r="N124"/>
  <c r="N118"/>
  <c r="N65"/>
  <c r="N64"/>
  <c r="N63"/>
  <c r="O53"/>
  <c r="N49"/>
  <c r="O49" s="1"/>
  <c r="N263" l="1"/>
  <c r="N257"/>
  <c r="N248"/>
  <c r="N247"/>
  <c r="N244"/>
  <c r="N235"/>
  <c r="N216"/>
  <c r="N285" l="1"/>
  <c r="N286" s="1"/>
  <c r="O286" s="1"/>
  <c r="N251"/>
  <c r="N252" s="1"/>
  <c r="O252" s="1"/>
  <c r="N443" l="1"/>
  <c r="N404"/>
  <c r="O404" s="1"/>
  <c r="D175" i="3" s="1"/>
  <c r="G175" s="1"/>
  <c r="L390" i="1"/>
  <c r="J391" s="1"/>
  <c r="S404" l="1"/>
  <c r="D157" i="3"/>
  <c r="S486" i="1"/>
  <c r="N446"/>
  <c r="N387"/>
  <c r="N460" l="1"/>
  <c r="N389"/>
  <c r="N378"/>
  <c r="N377"/>
  <c r="N376"/>
  <c r="H368"/>
  <c r="N352"/>
  <c r="N351"/>
  <c r="N343"/>
  <c r="N341"/>
  <c r="N338"/>
  <c r="N329"/>
  <c r="N324"/>
  <c r="N312"/>
  <c r="N311"/>
  <c r="N309"/>
  <c r="N306"/>
  <c r="N305"/>
  <c r="N177"/>
  <c r="N174"/>
  <c r="N149"/>
  <c r="F368" l="1"/>
  <c r="N368" s="1"/>
  <c r="H391"/>
  <c r="L391" s="1"/>
  <c r="H392" s="1"/>
  <c r="L392" s="1"/>
  <c r="L393" s="1"/>
  <c r="N142"/>
  <c r="N135"/>
  <c r="N132"/>
  <c r="N126"/>
  <c r="N119"/>
  <c r="O59"/>
  <c r="O51"/>
  <c r="N44"/>
  <c r="O44" s="1"/>
  <c r="O368" l="1"/>
  <c r="D136" i="3" s="1"/>
  <c r="G136" s="1"/>
  <c r="O393" i="1"/>
  <c r="H399"/>
  <c r="F400" s="1"/>
  <c r="N400" s="1"/>
  <c r="H363"/>
  <c r="N363" s="1"/>
  <c r="O363" s="1"/>
  <c r="N229"/>
  <c r="N374"/>
  <c r="N350"/>
  <c r="N141"/>
  <c r="N116"/>
  <c r="J86"/>
  <c r="L86" s="1"/>
  <c r="J85"/>
  <c r="L85" s="1"/>
  <c r="J76"/>
  <c r="L76" s="1"/>
  <c r="J75"/>
  <c r="L75" s="1"/>
  <c r="O56"/>
  <c r="N337"/>
  <c r="N335"/>
  <c r="N334"/>
  <c r="N331"/>
  <c r="N330"/>
  <c r="N328"/>
  <c r="N221"/>
  <c r="N219"/>
  <c r="N117"/>
  <c r="N114"/>
  <c r="N112"/>
  <c r="N97"/>
  <c r="N373"/>
  <c r="N372"/>
  <c r="N180"/>
  <c r="N179"/>
  <c r="N173"/>
  <c r="N140"/>
  <c r="N139"/>
  <c r="N129"/>
  <c r="N128"/>
  <c r="N106"/>
  <c r="O103" s="1"/>
  <c r="N223"/>
  <c r="N215"/>
  <c r="N212"/>
  <c r="N210"/>
  <c r="N209"/>
  <c r="N208"/>
  <c r="N315"/>
  <c r="N314"/>
  <c r="N201"/>
  <c r="N200"/>
  <c r="N170"/>
  <c r="S393" l="1"/>
  <c r="D150" i="3"/>
  <c r="G150" s="1"/>
  <c r="S363" i="1"/>
  <c r="D133" i="3"/>
  <c r="G133" s="1"/>
  <c r="S368" i="1"/>
  <c r="S103"/>
  <c r="D61" i="3"/>
  <c r="G61" s="1"/>
  <c r="N240" i="1"/>
  <c r="N241" s="1"/>
  <c r="O241" s="1"/>
  <c r="O287" s="1"/>
  <c r="N379"/>
  <c r="N143"/>
  <c r="O138" s="1"/>
  <c r="L77"/>
  <c r="F78" s="1"/>
  <c r="N78" s="1"/>
  <c r="O73" s="1"/>
  <c r="L87"/>
  <c r="N88" s="1"/>
  <c r="O84" s="1"/>
  <c r="N489"/>
  <c r="O489" s="1"/>
  <c r="N473"/>
  <c r="N470"/>
  <c r="N454"/>
  <c r="O454" s="1"/>
  <c r="N432"/>
  <c r="N420"/>
  <c r="N424" s="1"/>
  <c r="J381"/>
  <c r="N349"/>
  <c r="N353" s="1"/>
  <c r="O342" s="1"/>
  <c r="N322"/>
  <c r="N321"/>
  <c r="N302"/>
  <c r="N300"/>
  <c r="N148"/>
  <c r="N202" s="1"/>
  <c r="O146" s="1"/>
  <c r="D89" i="3" s="1"/>
  <c r="G89" s="1"/>
  <c r="N121" i="1"/>
  <c r="N111"/>
  <c r="N120" s="1"/>
  <c r="O111" s="1"/>
  <c r="D69" i="3" s="1"/>
  <c r="G69" s="1"/>
  <c r="N110" i="1"/>
  <c r="O110" s="1"/>
  <c r="O97"/>
  <c r="H91"/>
  <c r="O89" s="1"/>
  <c r="N71"/>
  <c r="O69" s="1"/>
  <c r="N68"/>
  <c r="O62" s="1"/>
  <c r="L5"/>
  <c r="O5" s="1"/>
  <c r="G239" i="3"/>
  <c r="O39" i="1"/>
  <c r="O61" s="1"/>
  <c r="D14" i="3" s="1"/>
  <c r="G14" s="1"/>
  <c r="L29" i="1"/>
  <c r="L28"/>
  <c r="H18"/>
  <c r="L18" s="1"/>
  <c r="O18" s="1"/>
  <c r="S454" l="1"/>
  <c r="D211" i="3"/>
  <c r="G211" s="1"/>
  <c r="S489" i="1"/>
  <c r="D233" i="3"/>
  <c r="G233" s="1"/>
  <c r="S342" i="1"/>
  <c r="D120" i="3"/>
  <c r="G120" s="1"/>
  <c r="S89" i="1"/>
  <c r="D43" i="3"/>
  <c r="G43" s="1"/>
  <c r="S97" i="1"/>
  <c r="D53" i="3"/>
  <c r="G53" s="1"/>
  <c r="S110" i="1"/>
  <c r="D65" i="3"/>
  <c r="G65" s="1"/>
  <c r="S88" i="1"/>
  <c r="D39" i="3"/>
  <c r="G39" s="1"/>
  <c r="S73" i="1"/>
  <c r="D36" i="3"/>
  <c r="G36" s="1"/>
  <c r="S138" i="1"/>
  <c r="D81" i="3"/>
  <c r="G81" s="1"/>
  <c r="S5" i="1"/>
  <c r="D5" i="3"/>
  <c r="G5" s="1"/>
  <c r="S18" i="1"/>
  <c r="D6" i="3"/>
  <c r="G6" s="1"/>
  <c r="S65" i="1"/>
  <c r="D22" i="3"/>
  <c r="G22" s="1"/>
  <c r="S69" i="1"/>
  <c r="D29" i="3"/>
  <c r="G29" s="1"/>
  <c r="N320" i="1"/>
  <c r="O300" s="1"/>
  <c r="L462"/>
  <c r="O420"/>
  <c r="D176" i="3" s="1"/>
  <c r="G176" s="1"/>
  <c r="O289" i="1"/>
  <c r="O291" s="1"/>
  <c r="D99" i="3" s="1"/>
  <c r="G99" s="1"/>
  <c r="H289" i="1"/>
  <c r="N478"/>
  <c r="O478" s="1"/>
  <c r="S61"/>
  <c r="N447"/>
  <c r="N448" s="1"/>
  <c r="H381"/>
  <c r="L381" s="1"/>
  <c r="H382" s="1"/>
  <c r="L382" s="1"/>
  <c r="L383" s="1"/>
  <c r="O372" s="1"/>
  <c r="D148" i="3" s="1"/>
  <c r="G148" s="1"/>
  <c r="N340" i="1"/>
  <c r="O321" s="1"/>
  <c r="S146"/>
  <c r="N136"/>
  <c r="D6" i="2"/>
  <c r="G6" s="1"/>
  <c r="N435" i="1"/>
  <c r="N440" s="1"/>
  <c r="S111"/>
  <c r="L30"/>
  <c r="O27" s="1"/>
  <c r="D5" i="2"/>
  <c r="G5" s="1"/>
  <c r="S478" i="1" l="1"/>
  <c r="D221" i="3"/>
  <c r="G221" s="1"/>
  <c r="S300" i="1"/>
  <c r="D115" i="3"/>
  <c r="G115" s="1"/>
  <c r="S321" i="1"/>
  <c r="D118" i="3"/>
  <c r="G118" s="1"/>
  <c r="O440" i="1"/>
  <c r="D196" i="3" s="1"/>
  <c r="G196" s="1"/>
  <c r="S420" i="1"/>
  <c r="S29"/>
  <c r="D7" i="3"/>
  <c r="O443" i="1"/>
  <c r="N451"/>
  <c r="N453" s="1"/>
  <c r="S291"/>
  <c r="O432"/>
  <c r="S372"/>
  <c r="H396"/>
  <c r="F397" s="1"/>
  <c r="N397" s="1"/>
  <c r="G454" i="2"/>
  <c r="O121" i="1"/>
  <c r="D22" i="2"/>
  <c r="S443" i="1" l="1"/>
  <c r="D199" i="3"/>
  <c r="G199" s="1"/>
  <c r="O453" i="1"/>
  <c r="D207" i="3" s="1"/>
  <c r="G207" s="1"/>
  <c r="S432" i="1"/>
  <c r="D190" i="3"/>
  <c r="G190" s="1"/>
  <c r="S440" i="1"/>
  <c r="S121"/>
  <c r="D73" i="3"/>
  <c r="G73" s="1"/>
  <c r="N401" i="1"/>
  <c r="O397" s="1"/>
  <c r="L463"/>
  <c r="N463" s="1"/>
  <c r="N464" s="1"/>
  <c r="F465" s="1"/>
  <c r="S453" l="1"/>
  <c r="S397"/>
  <c r="D152" i="3"/>
  <c r="G152" s="1"/>
  <c r="N465" i="1"/>
  <c r="O460" s="1"/>
  <c r="S460" l="1"/>
  <c r="S494" s="1"/>
  <c r="D216" i="3"/>
  <c r="G216" s="1"/>
  <c r="G240" s="1"/>
</calcChain>
</file>

<file path=xl/sharedStrings.xml><?xml version="1.0" encoding="utf-8"?>
<sst xmlns="http://schemas.openxmlformats.org/spreadsheetml/2006/main" count="1436" uniqueCount="347">
  <si>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</si>
  <si>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</si>
  <si>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</si>
  <si>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</si>
  <si>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</si>
  <si>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</si>
  <si>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</si>
  <si>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</si>
  <si>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</si>
  <si>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</si>
  <si>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</si>
  <si>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</si>
  <si>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</si>
  <si>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</si>
  <si>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</si>
  <si>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</si>
  <si>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</si>
  <si>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</si>
  <si>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</si>
  <si>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</si>
  <si>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</si>
  <si>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</si>
  <si>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</si>
  <si>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</si>
  <si>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</si>
  <si>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</si>
  <si>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</si>
  <si>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</si>
  <si>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</si>
  <si>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</si>
  <si>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</si>
  <si>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</si>
  <si>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</si>
  <si>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</si>
  <si>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</si>
  <si>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</si>
  <si>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</si>
  <si>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</si>
  <si>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</si>
  <si>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</si>
  <si>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</si>
  <si>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</si>
  <si>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</si>
  <si>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</si>
  <si>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</si>
  <si>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</si>
  <si>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</si>
  <si>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</si>
  <si>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</si>
  <si>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</si>
  <si>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</si>
  <si>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</si>
  <si>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</si>
  <si>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</si>
  <si>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</si>
  <si>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</si>
  <si>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</si>
  <si>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</si>
  <si>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</si>
  <si>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</si>
  <si>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</si>
  <si>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</si>
  <si>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</si>
  <si>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</si>
  <si>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</si>
  <si>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</si>
  <si>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</si>
  <si>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</si>
  <si>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</si>
  <si>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</si>
  <si>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</si>
  <si>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</si>
  <si>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</si>
  <si>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</si>
  <si>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</si>
  <si>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</si>
  <si>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</si>
  <si>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</si>
  <si>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</si>
  <si>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</si>
  <si>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</si>
  <si>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</si>
  <si>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</si>
  <si>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</si>
  <si>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</si>
  <si>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</si>
  <si>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</si>
  <si>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</si>
  <si>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</si>
  <si>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</si>
  <si>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</si>
  <si>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</si>
  <si>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</si>
  <si>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</si>
  <si>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</si>
  <si>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</si>
  <si>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</si>
  <si>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</si>
  <si>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</si>
  <si>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</si>
  <si>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</si>
  <si>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</si>
  <si>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</si>
  <si>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</si>
  <si>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</si>
  <si>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</si>
  <si>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</si>
  <si>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</si>
  <si>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</si>
  <si>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</si>
  <si>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</si>
  <si>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</si>
  <si>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</si>
  <si>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C/S =</t>
  </si>
  <si>
    <t>R/S</t>
  </si>
  <si>
    <t>Barrel Portion</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</si>
  <si>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</si>
  <si>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</si>
  <si>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</si>
  <si>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</si>
  <si>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</si>
  <si>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</si>
  <si>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</si>
  <si>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</si>
  <si>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</si>
  <si>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</si>
  <si>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</si>
  <si>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</si>
  <si>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</si>
  <si>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</si>
  <si>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1 cusec pump 2 nos. 50 days 5 hrs. per day.</t>
  </si>
  <si>
    <t>÷</t>
  </si>
  <si>
    <t>Weight=</t>
  </si>
  <si>
    <t>MT.</t>
  </si>
  <si>
    <t>Total Sheet pile</t>
  </si>
  <si>
    <t>M</t>
  </si>
  <si>
    <t>sqm.</t>
  </si>
  <si>
    <t>Barrel base:</t>
  </si>
  <si>
    <t xml:space="preserve"> +</t>
  </si>
  <si>
    <t>Slope</t>
  </si>
  <si>
    <t>Barrel</t>
  </si>
  <si>
    <t>Top</t>
  </si>
  <si>
    <t>@</t>
  </si>
  <si>
    <t>Side</t>
  </si>
  <si>
    <t>R/W base</t>
  </si>
  <si>
    <t>Below CC Block</t>
  </si>
  <si>
    <t>Bed</t>
  </si>
  <si>
    <t>(-)</t>
  </si>
  <si>
    <t>Block size 30cm x 30cm x 30cm</t>
  </si>
  <si>
    <t>Area of each Block</t>
  </si>
  <si>
    <t>Total nos. of block</t>
  </si>
  <si>
    <t>Deduction 5% gap</t>
  </si>
  <si>
    <t>Volume</t>
  </si>
  <si>
    <t xml:space="preserve">For construction of Approach road / Dirversion Road </t>
  </si>
  <si>
    <t>Diversion Channel</t>
  </si>
  <si>
    <t>Removing Ring Bundh</t>
  </si>
  <si>
    <t>Total Ring Bundth Construction</t>
  </si>
  <si>
    <t>Deduction back filling by earth</t>
  </si>
  <si>
    <t>Approach Road</t>
  </si>
  <si>
    <t>Installation of pizeometer including supply of 40mm G.I. pipe, brass strainer, socket, labour, by wash boring, lowering, fixing the elevation and providing cover on the top of the well etc. complete as per direction of Engineer in charge.</t>
  </si>
  <si>
    <t>Shoring for local Bullah post</t>
  </si>
  <si>
    <t>Total=</t>
  </si>
  <si>
    <t>Slope Portion</t>
  </si>
  <si>
    <t>Name Plate</t>
  </si>
  <si>
    <t xml:space="preserve">Guide Wall </t>
  </si>
  <si>
    <t>Total =</t>
  </si>
  <si>
    <t>12 mm dia rod</t>
  </si>
  <si>
    <t xml:space="preserve">Ring </t>
  </si>
  <si>
    <t>Binder</t>
  </si>
  <si>
    <t>Inside V- Shape</t>
  </si>
  <si>
    <t>16 mm dia rod</t>
  </si>
  <si>
    <t>Bottom binder  @ 250 mmc/c</t>
  </si>
  <si>
    <t>Binder Both face @ 150 mm c/c</t>
  </si>
  <si>
    <t>End sill High</t>
  </si>
  <si>
    <t>Kg</t>
  </si>
  <si>
    <t>MT</t>
  </si>
  <si>
    <t xml:space="preserve"> Nos</t>
  </si>
  <si>
    <t>x{(</t>
  </si>
  <si>
    <t>)+</t>
  </si>
  <si>
    <t>(</t>
  </si>
  <si>
    <t>Double Layer</t>
  </si>
  <si>
    <t>40-140-50</t>
  </si>
  <si>
    <t xml:space="preserve">    A) 36-150-60: Footing, footing beams, girder beams, foundation slab with 60-80mm diabarrack bamboo props.</t>
  </si>
  <si>
    <t xml:space="preserve"> B) 36-150-10: Vertical and inclined walls, columns, piers with 60-80mm dia barrack bamboo props.</t>
  </si>
  <si>
    <t>A) Well graded between 40mm to 20mm size.</t>
  </si>
  <si>
    <t>B) Well graded between 20mm to 5mm size. (Combination of sub-item 10 and 30 or 20 and 30 shall be used)</t>
  </si>
  <si>
    <t>16-560</t>
  </si>
  <si>
    <t>12-310</t>
  </si>
  <si>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</si>
  <si>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t>R/W side</t>
  </si>
  <si>
    <t xml:space="preserve"> </t>
  </si>
  <si>
    <t xml:space="preserve">R/S </t>
  </si>
  <si>
    <t>nos</t>
  </si>
  <si>
    <t>Guide Wall bed</t>
  </si>
  <si>
    <t>Abutment Wall  Ver.</t>
  </si>
  <si>
    <t>Grand total =</t>
  </si>
  <si>
    <t>Block protector</t>
  </si>
  <si>
    <t>Barrel =</t>
  </si>
  <si>
    <t>Total nos. of block =</t>
  </si>
  <si>
    <t>Nos</t>
  </si>
  <si>
    <t>C/S  Loose  Apron:</t>
  </si>
  <si>
    <t>R/S bed</t>
  </si>
  <si>
    <t>C/S bed</t>
  </si>
  <si>
    <t>R/W base  R/S</t>
  </si>
  <si>
    <t>R/S. bed</t>
  </si>
  <si>
    <t>R/W base  C/S</t>
  </si>
  <si>
    <t>Slope =</t>
  </si>
  <si>
    <t xml:space="preserve">Base </t>
  </si>
  <si>
    <t>Block Protector C/S. &amp; R/S</t>
  </si>
  <si>
    <t>Low</t>
  </si>
  <si>
    <t>Fin Barrel</t>
  </si>
  <si>
    <t>C/S  Bed</t>
  </si>
  <si>
    <t>Total quantity   =109.759 cum</t>
  </si>
  <si>
    <t>50 % of total quantity =</t>
  </si>
  <si>
    <t>R/S loose apron</t>
  </si>
  <si>
    <t>Single layer bed</t>
  </si>
  <si>
    <t>Slope single layer</t>
  </si>
  <si>
    <t>C/S loose apron</t>
  </si>
  <si>
    <t>B) 40-140-40: Block size 40cm x 40cm x 20cm</t>
  </si>
  <si>
    <t>On aproach road</t>
  </si>
  <si>
    <t xml:space="preserve">Single layer </t>
  </si>
  <si>
    <t>Block size 40cm x 40cm x 40cm</t>
  </si>
  <si>
    <t>Aproach  road</t>
  </si>
  <si>
    <t>Construction of Ring bundh</t>
  </si>
  <si>
    <t>Deduction foundation excavation earth =</t>
  </si>
  <si>
    <t>40-600</t>
  </si>
  <si>
    <t>Top binder  @ 150 mmc/c</t>
  </si>
  <si>
    <t>Fin binder @ 200 mm c/c</t>
  </si>
  <si>
    <t>Binder Hor.</t>
  </si>
  <si>
    <t>End sill low</t>
  </si>
  <si>
    <t>Binder  Ver.</t>
  </si>
  <si>
    <t xml:space="preserve">Chute block </t>
  </si>
  <si>
    <t>(A)</t>
  </si>
  <si>
    <t>(B)</t>
  </si>
  <si>
    <t>Details Estimate for construction  Chhetra khal Causeway (4.00m) at km 21.77 of Nunnir haor  in C/W Haor Flood Management &amp; Livlihood Improvement Project under Kishoregonj WD Division during the financial year 2017-18 &amp; 2018-19</t>
  </si>
  <si>
    <t>C/S. &amp; R/S Apron  slope portion</t>
  </si>
  <si>
    <t>C/S. &amp; R/S Apron  flat portion</t>
  </si>
  <si>
    <t>R/W</t>
  </si>
  <si>
    <t>Sheet pile key</t>
  </si>
  <si>
    <t>R/S  Loose  Apron:</t>
  </si>
  <si>
    <t>R/S. &amp;C/S</t>
  </si>
  <si>
    <t xml:space="preserve"> R/S &amp; C/S Apron  </t>
  </si>
  <si>
    <t>R/S &amp; C/S R/W</t>
  </si>
  <si>
    <t>R/S &amp; C/S bed</t>
  </si>
  <si>
    <t>R/S &amp; C/s slope</t>
  </si>
  <si>
    <t>R/W base  R/S &amp; C/S</t>
  </si>
  <si>
    <t>R/S &amp; C/S. Appron</t>
  </si>
  <si>
    <t>R/S. &amp; C/S bed</t>
  </si>
  <si>
    <t>slope</t>
  </si>
  <si>
    <t>Key of sheet pile R/S. &amp; C/S</t>
  </si>
  <si>
    <t xml:space="preserve">C/S &amp; R/s Apron end </t>
  </si>
  <si>
    <t>C/S &amp; R/s Apron flat</t>
  </si>
  <si>
    <t>Ver. R/W</t>
  </si>
  <si>
    <t>C/S &amp; R/S Wing Wall (Ver.)</t>
  </si>
  <si>
    <t xml:space="preserve">Felet R/W  </t>
  </si>
  <si>
    <t xml:space="preserve">Felet W/W.  </t>
  </si>
  <si>
    <t xml:space="preserve">Felet Barrel  </t>
  </si>
  <si>
    <t xml:space="preserve">Felet Ver.  </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</si>
  <si>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16-310-10:  For moving spoil earth upto a distance of 100m from the centre of the pit.</t>
  </si>
  <si>
    <t>Shoring for slope protection of foundation trench, canal, embankment, road, pond etc. as per design slopes, grades including removal of spoils to a safe distance as per direction of Engineer in charge.                                                                                           16-560-20: By bamboo post of 6.0m length, 60mm to 80mm dia, 20cm c/c driven 2.0m below ground, with drum sheet walling and average 70mm dia half split bamboo batten @ 2.0m c/c fixed with nails.</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</si>
  <si>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12-310-20 :by pump.</t>
  </si>
  <si>
    <t>Supplying at site U-shape hot rolled steel sheet piles of different sections of Phosphorus=0.04%(Max), Sulphur = 0.04% (Max), Copper = 0.5% (Min), Tensile strength=&gt; 490 N/mm2, Yield strength =&gt; 296 N/mm2, Ellongation = 15% (Min)  including all taxes, freights, incidental charges etc. complete as per direction of Engineer in charge.                                                                                                                                      44-240-30 : U-shape, hot- rolled steel sheet pile width= 400 mm to 600 mm: height=&gt; 100mm, Th.=&gt; 10.5: wt. p;er sqm of pile wall of pile wall =&gt;120 kg/m2: sectional modulus per one meter of pile wall width =&gt; 874 cm3/m</t>
  </si>
  <si>
    <t>Cutting of steel sheet piles to design and length and shape as per requirement in design and drawing and as per direction of Engineer in charge.                                                                                                                                                                                44-320-10: Upto 10mm thick.</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</si>
  <si>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44-270-20 : Flat type : Upto 4.50m depth.</t>
  </si>
  <si>
    <t xml:space="preserve">Supplying and laying single layer pholythene sheet in floor below cement concrete, RCC slab, on walls etc. complete in all respect as per direction of Engineer in charge.                                         44-220-10: Weighing minimum 1.0 kg. per 6.50 sqm. </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</si>
  <si>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With 25mm down graded picked jhama or 1st class brick chips.</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</si>
  <si>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 With 25mm down graded picked jhama or 1st class brick chips.</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</si>
  <si>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28-200-10: With stone chips.</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</si>
  <si>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76-120-10 : 8mm dia to 30mm dia.</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</si>
  <si>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16-520-20 : sand of FM&gt;= 1.50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</si>
  <si>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A) 40-140-50: Block size 30cm x 30cm x 30cm</t>
  </si>
  <si>
    <t>Labour charge for protective works in laying C.C. blocks of different sizes including preparation of base, watering and ramming of base etc. complete as per direction of the Engineer in charge.                                                                                                               40-220-10 : Within 200m</t>
  </si>
  <si>
    <t>Back filling in hydraulic structures including all leads and lifts in 150mm layer including watering, ramming compacting to 30% relative density etc. complete by compactor or any other suitable method as per direction of Engineer in charge.                                
16-540-20 : Sand of FM&gt;= 0.80</t>
  </si>
  <si>
    <t xml:space="preserve">C/S &amp; R/S End Sill high      </t>
  </si>
  <si>
    <t xml:space="preserve"> C/S &amp; R/S Baffle block</t>
  </si>
  <si>
    <t>C/S &amp; R/S Chute Block</t>
  </si>
  <si>
    <t>Key outside</t>
  </si>
  <si>
    <t>R/W key</t>
  </si>
  <si>
    <t xml:space="preserve"> C/S.&amp; R/S  R/W Base</t>
  </si>
  <si>
    <t xml:space="preserve">C/S &amp; R/S. Apron </t>
  </si>
  <si>
    <t xml:space="preserve">Guide Wall  C/S &amp; R/S </t>
  </si>
  <si>
    <t xml:space="preserve">  R/W.</t>
  </si>
  <si>
    <t>C/S &amp; R/s  Wing Wall</t>
  </si>
  <si>
    <t>Fin</t>
  </si>
  <si>
    <t xml:space="preserve">End Sill high      </t>
  </si>
  <si>
    <t>Baffelo block R/S &amp; C/S</t>
  </si>
  <si>
    <t xml:space="preserve">  R/W base</t>
  </si>
  <si>
    <t xml:space="preserve"> apron </t>
  </si>
  <si>
    <t>Slope C/S</t>
  </si>
  <si>
    <t>Slope R/S</t>
  </si>
  <si>
    <t>C/S slope</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</si>
  <si>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16-140-10: 0 m to 3.00m height.</t>
  </si>
  <si>
    <t>C/S &amp; R/S</t>
  </si>
  <si>
    <t>Constructing at site, cement mortar gauge on masonry wall, including engraving in meter, decimeter &amp; centimeter, painting and figuring with black and red water proof paint, etc. complete as per direction of Engineer in charge.                                                                                   04-280-10 : 150mm x 25mm</t>
  </si>
  <si>
    <t>R/W side R/S &amp; C/S.</t>
  </si>
  <si>
    <t>R/S. &amp; C/S  wing wall Side</t>
  </si>
  <si>
    <t>Barrel side</t>
  </si>
  <si>
    <t>Wing wall side</t>
  </si>
  <si>
    <t xml:space="preserve">R/W side </t>
  </si>
  <si>
    <t>70% remove</t>
  </si>
  <si>
    <t xml:space="preserve"> Bottom jali  main bar  @ 250 mmc/c</t>
  </si>
  <si>
    <t xml:space="preserve"> Top  main bar  @ 150 mmc/c</t>
  </si>
  <si>
    <t>R/W Ver.  @ 150 mm c/c both face</t>
  </si>
  <si>
    <t>Felet bar @ 150 mm C/C</t>
  </si>
  <si>
    <r>
      <rPr>
        <b/>
        <sz val="11"/>
        <color theme="1"/>
        <rFont val="Calibri"/>
        <family val="1"/>
        <scheme val="minor"/>
      </rPr>
      <t>C/S &amp; R/S</t>
    </r>
    <r>
      <rPr>
        <sz val="11"/>
        <color theme="1"/>
        <rFont val="Calibri"/>
        <family val="1"/>
        <scheme val="minor"/>
      </rPr>
      <t xml:space="preserve"> out side key ring @ 250 mmc/c</t>
    </r>
  </si>
  <si>
    <t>C/S &amp; R/S Apron base</t>
  </si>
  <si>
    <t xml:space="preserve"> Bottom jali  U- bar  @ 150 mmc/c</t>
  </si>
  <si>
    <t>Barrel U- Rod</t>
  </si>
  <si>
    <t>Appron end</t>
  </si>
  <si>
    <t>Bottom binder  @ 150 mmc/c</t>
  </si>
  <si>
    <t>Ver. W/F @ 150 mm c/c.</t>
  </si>
  <si>
    <t>Wall Binder Both face @ 150 mm c/c</t>
  </si>
  <si>
    <t>Kg. per/m</t>
  </si>
  <si>
    <t>Apron  &amp; barrel  Top main @200 mm c/c</t>
  </si>
  <si>
    <t xml:space="preserve">Apron  </t>
  </si>
  <si>
    <t>binder  @ 200 mmc/c</t>
  </si>
  <si>
    <t xml:space="preserve">Ver. Felet </t>
  </si>
  <si>
    <t xml:space="preserve"> End sill </t>
  </si>
  <si>
    <t>Binder Ver.</t>
  </si>
  <si>
    <t xml:space="preserve">Baffelo block </t>
  </si>
  <si>
    <t>Binder  Hor.</t>
  </si>
  <si>
    <t>Block Protector</t>
  </si>
  <si>
    <t>Ver</t>
  </si>
  <si>
    <t>Fin ver.</t>
  </si>
  <si>
    <t xml:space="preserve">Ver. Felet binder </t>
  </si>
  <si>
    <t>Add 5% for laping, Chair &amp; Seperator etc</t>
  </si>
  <si>
    <t>Earth filling  for site depelopment of Chhetra khal</t>
  </si>
  <si>
    <t>Approach Road &amp; Site filling earth</t>
  </si>
  <si>
    <t>Extra rate for every additional lift of 1.00 meter part thereof beyond the initial lift of 1.5m ( 30 cm neglected) for all kinds of earth work.                                    1 no. lift</t>
  </si>
  <si>
    <t>Lift calculation =</t>
  </si>
  <si>
    <r>
      <t>[{(1.5</t>
    </r>
    <r>
      <rPr>
        <b/>
        <sz val="10"/>
        <color theme="1"/>
        <rFont val="Calibri"/>
        <family val="2"/>
      </rPr>
      <t>÷</t>
    </r>
    <r>
      <rPr>
        <b/>
        <sz val="8.9"/>
        <color theme="1"/>
        <rFont val="Times New Roman"/>
        <family val="1"/>
      </rPr>
      <t>2)+(3.60-2.71)+(2.71-1.30)/2}-1.5]÷2 =0.84 say 1 no lift</t>
    </r>
  </si>
  <si>
    <t>Quantity same as item no.</t>
  </si>
  <si>
    <t>Extra rate for every additional lead of 15 m or part thereof beyond the initial lead of 30m up to a maximum of 19 leads (3m neglected) for all kinds of earth work                                                                                            1 no lead</t>
  </si>
  <si>
    <t>Quantity same as item no</t>
  </si>
  <si>
    <t>Shoring for slope protection of foundation trench, canal, embankment, road, pond etc. as per design slopes, grades including removal of spoils to a safe distance as per direction of Engineer in charge.                                                                                           16-560-20 : By bamboo post of 6.0m length, 60mm to 80mm dia, 20cm c/c driven 2.0m below ground, with drum sheet walling and average 70mm dia half split bamboo batten @ 2.0m c/c fixed with nails.</t>
  </si>
  <si>
    <t xml:space="preserve">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t>
  </si>
  <si>
    <t>36-150-60 : Footing, footing beams, girder beams, foundation slab with 60-80mm dia barrack bamboo props.</t>
  </si>
  <si>
    <t>36-150-10: Vertical and inclined walls, columns, piers with 60-80mm dia barrack bamboo props.</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</si>
  <si>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16-520-10 : Sand of FM&gt;= 1.50</t>
  </si>
  <si>
    <t>A) 40-140-50: Block size 30cm x 30cm x 30cm</t>
  </si>
  <si>
    <t>40-140</t>
  </si>
  <si>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</si>
  <si>
    <t xml:space="preserve">Abstruct cost of estimate for construction of Chhitra khal causeway (4.00 m)at km 21.77 of Nunnir haor </t>
  </si>
  <si>
    <r>
      <t xml:space="preserve">Earth work by manual labour in resectioning of embankment/ canal bank/ river slopes/road /compound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Calibri"/>
        <family val="2"/>
        <scheme val="minor"/>
      </rPr>
      <t>16-140-10: 0.00m to 3.00m height.</t>
    </r>
  </si>
  <si>
    <r>
      <t xml:space="preserve">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foreffective erosion protection in hydraulic structures /river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damagesincluding supply of all materials, labours, equipments etc. complete as per direction of Engineer in charge.(Geotextile delivered at site should be certified by ISO and clearly labelled with brand name and grade printed at regular intervals accross the body of the fabric).                                                                                           </t>
    </r>
    <r>
      <rPr>
        <b/>
        <sz val="10"/>
        <color theme="1"/>
        <rFont val="Calibri"/>
        <family val="2"/>
        <scheme val="minor"/>
      </rPr>
      <t>40-600-20 . Mass =&gt;300 gm/m², thickness(Under 2 kpa pressure) =&gt;2.00 mm, EoS&lt;=0.11mm, strip tensile strength =&gt;15 kn/m, grab strength =&gt;850 N, CBR puncture resistance =&gt;2200 N.</t>
    </r>
  </si>
  <si>
    <t>Each</t>
  </si>
  <si>
    <r>
      <t xml:space="preserve">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                                                               </t>
    </r>
    <r>
      <rPr>
        <b/>
        <sz val="10"/>
        <color theme="1"/>
        <rFont val="Times New Roman"/>
        <family val="1"/>
      </rPr>
      <t>40-600-20 . Mass =&gt;300 gm/m², thickness(Under 2 kpa pressure) =&gt;2.00 mm, EoS&lt;=0.11mm, strip tensile strength =&gt;15 kn/m, grab strength =&gt;850 N, CBR puncture resistance =&gt;2200 N.</t>
    </r>
  </si>
</sst>
</file>

<file path=xl/styles.xml><?xml version="1.0" encoding="utf-8"?>
<styleSheet xmlns="http://schemas.openxmlformats.org/spreadsheetml/2006/main">
  <numFmts count="3">
    <numFmt numFmtId="164" formatCode="0.000"/>
    <numFmt numFmtId="165" formatCode="0.0000"/>
    <numFmt numFmtId="166" formatCode="0.0"/>
  </numFmts>
  <fonts count="32">
    <font>
      <sz val="11"/>
      <color theme="1"/>
      <name val="Calibri"/>
      <family val="2"/>
      <scheme val="minor"/>
    </font>
    <font>
      <sz val="11"/>
      <color theme="1"/>
      <name val="Times New Roman"/>
      <family val="1"/>
    </font>
    <font>
      <sz val="12"/>
      <color theme="1"/>
      <name val="Times New Roman"/>
      <family val="1"/>
    </font>
    <font>
      <b/>
      <sz val="10"/>
      <color theme="1"/>
      <name val="Times New Roman"/>
      <family val="1"/>
    </font>
    <font>
      <b/>
      <sz val="10"/>
      <color theme="1"/>
      <name val="Calibri"/>
      <family val="2"/>
      <scheme val="minor"/>
    </font>
    <font>
      <sz val="11"/>
      <color theme="1"/>
      <name val="Times New Roman"/>
      <family val="1"/>
    </font>
    <font>
      <sz val="10"/>
      <color theme="1"/>
      <name val="Times New Roman"/>
      <family val="1"/>
    </font>
    <font>
      <sz val="12"/>
      <color theme="1"/>
      <name val="Times New Roman"/>
      <family val="1"/>
    </font>
    <font>
      <sz val="10"/>
      <name val="Times New Roman"/>
      <family val="1"/>
    </font>
    <font>
      <b/>
      <sz val="10"/>
      <color theme="1"/>
      <name val="Times New Roman"/>
      <family val="1"/>
    </font>
    <font>
      <sz val="10"/>
      <color theme="1"/>
      <name val="Calibri"/>
      <family val="2"/>
      <scheme val="minor"/>
    </font>
    <font>
      <sz val="10"/>
      <color theme="1"/>
      <name val="Tahoma"/>
      <family val="2"/>
    </font>
    <font>
      <sz val="10"/>
      <color theme="1"/>
      <name val="Calibri"/>
      <family val="2"/>
    </font>
    <font>
      <sz val="10"/>
      <color rgb="FFFF0000"/>
      <name val="Times New Roman"/>
      <family val="1"/>
    </font>
    <font>
      <b/>
      <sz val="10"/>
      <name val="Times New Roman"/>
      <family val="1"/>
    </font>
    <font>
      <b/>
      <sz val="12"/>
      <color theme="1"/>
      <name val="Times New Roman"/>
      <family val="1"/>
    </font>
    <font>
      <b/>
      <sz val="11"/>
      <color theme="1"/>
      <name val="Calibri"/>
      <family val="1"/>
      <scheme val="minor"/>
    </font>
    <font>
      <sz val="11"/>
      <color theme="1"/>
      <name val="Calibri"/>
      <family val="1"/>
      <scheme val="minor"/>
    </font>
    <font>
      <sz val="9"/>
      <color theme="1"/>
      <name val="Times New Roman"/>
      <family val="1"/>
    </font>
    <font>
      <sz val="14"/>
      <color theme="1"/>
      <name val="Times New Roman"/>
      <family val="1"/>
    </font>
    <font>
      <sz val="16"/>
      <color theme="1"/>
      <name val="Times New Roman"/>
      <family val="1"/>
    </font>
    <font>
      <b/>
      <sz val="12"/>
      <name val="Times New Roman"/>
      <family val="1"/>
    </font>
    <font>
      <b/>
      <sz val="9"/>
      <name val="Times New Roman"/>
      <family val="1"/>
    </font>
    <font>
      <sz val="12"/>
      <name val="Times New Roman"/>
      <family val="1"/>
    </font>
    <font>
      <sz val="8"/>
      <color theme="1"/>
      <name val="Times New Roman"/>
      <family val="1"/>
    </font>
    <font>
      <sz val="11"/>
      <color theme="1"/>
      <name val="Calibri"/>
      <family val="2"/>
      <scheme val="minor"/>
    </font>
    <font>
      <b/>
      <sz val="10"/>
      <color theme="1"/>
      <name val="Calibri"/>
      <family val="2"/>
      <scheme val="minor"/>
    </font>
    <font>
      <sz val="10"/>
      <name val="Calibri"/>
      <family val="2"/>
      <scheme val="minor"/>
    </font>
    <font>
      <sz val="8"/>
      <name val="Times New Roman"/>
      <family val="1"/>
    </font>
    <font>
      <u/>
      <sz val="10"/>
      <name val="Times New Roman"/>
      <family val="1"/>
    </font>
    <font>
      <b/>
      <sz val="10"/>
      <color theme="1"/>
      <name val="Calibri"/>
      <family val="2"/>
    </font>
    <font>
      <b/>
      <sz val="8.9"/>
      <color theme="1"/>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568">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2" fontId="3" fillId="0" borderId="10" xfId="0" applyNumberFormat="1" applyFont="1" applyBorder="1" applyAlignment="1">
      <alignment horizontal="center"/>
    </xf>
    <xf numFmtId="2" fontId="3" fillId="0" borderId="11" xfId="0" applyNumberFormat="1" applyFont="1" applyBorder="1" applyAlignment="1">
      <alignment horizontal="center"/>
    </xf>
    <xf numFmtId="2" fontId="3" fillId="0" borderId="5" xfId="0" applyNumberFormat="1" applyFont="1" applyBorder="1" applyAlignment="1">
      <alignment horizontal="center"/>
    </xf>
    <xf numFmtId="2" fontId="4" fillId="0" borderId="15" xfId="0" applyNumberFormat="1" applyFont="1" applyBorder="1" applyAlignment="1">
      <alignment horizontal="center"/>
    </xf>
    <xf numFmtId="0" fontId="4" fillId="0" borderId="15" xfId="0" applyFont="1" applyBorder="1" applyAlignment="1">
      <alignment horizont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5" fillId="0" borderId="0" xfId="0" applyFont="1"/>
    <xf numFmtId="0" fontId="5" fillId="0" borderId="0" xfId="0" applyFont="1" applyBorder="1" applyAlignment="1">
      <alignment vertical="top"/>
    </xf>
    <xf numFmtId="0" fontId="5" fillId="0" borderId="0" xfId="0" applyFont="1" applyBorder="1" applyAlignment="1">
      <alignment horizontal="justify" vertical="top"/>
    </xf>
    <xf numFmtId="0" fontId="5" fillId="0" borderId="0" xfId="0" applyFont="1" applyBorder="1" applyAlignment="1">
      <alignment horizontal="left" vertical="top"/>
    </xf>
    <xf numFmtId="0" fontId="5" fillId="0" borderId="0" xfId="0" applyFont="1" applyBorder="1"/>
    <xf numFmtId="0" fontId="6" fillId="0" borderId="1" xfId="0" applyFont="1" applyBorder="1" applyAlignment="1">
      <alignment horizontal="center" vertical="center" wrapText="1"/>
    </xf>
    <xf numFmtId="0" fontId="6" fillId="0" borderId="1" xfId="0" applyFont="1" applyBorder="1" applyAlignment="1">
      <alignment horizontal="justify"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2" xfId="0" applyFont="1" applyBorder="1" applyAlignment="1">
      <alignment vertical="center"/>
    </xf>
    <xf numFmtId="0" fontId="6" fillId="0" borderId="1" xfId="0" applyFont="1" applyBorder="1" applyAlignment="1">
      <alignment vertical="center"/>
    </xf>
    <xf numFmtId="0" fontId="7" fillId="0" borderId="0" xfId="0" applyFont="1" applyAlignment="1">
      <alignment horizontal="center" vertical="center"/>
    </xf>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0" fontId="6" fillId="0" borderId="0" xfId="0" applyFont="1" applyBorder="1" applyAlignment="1">
      <alignment horizontal="center" vertical="top" wrapText="1"/>
    </xf>
    <xf numFmtId="0" fontId="6" fillId="0" borderId="15" xfId="0" applyFont="1" applyBorder="1" applyAlignment="1">
      <alignment horizontal="center" vertical="top" wrapText="1"/>
    </xf>
    <xf numFmtId="0" fontId="7" fillId="0" borderId="0" xfId="0" applyFont="1"/>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3" xfId="0" applyFont="1" applyFill="1" applyBorder="1" applyAlignment="1"/>
    <xf numFmtId="0" fontId="6" fillId="0" borderId="13" xfId="0" applyFont="1" applyFill="1" applyBorder="1"/>
    <xf numFmtId="2" fontId="6" fillId="0" borderId="13" xfId="0" applyNumberFormat="1" applyFont="1" applyFill="1" applyBorder="1" applyAlignment="1">
      <alignment horizontal="center"/>
    </xf>
    <xf numFmtId="0" fontId="6" fillId="0" borderId="13" xfId="0" applyFont="1" applyFill="1" applyBorder="1" applyAlignment="1">
      <alignment horizontal="center"/>
    </xf>
    <xf numFmtId="0" fontId="6" fillId="0" borderId="14" xfId="0" applyFont="1" applyFill="1" applyBorder="1" applyAlignment="1">
      <alignment horizontal="center"/>
    </xf>
    <xf numFmtId="0" fontId="6" fillId="0" borderId="0" xfId="0" applyFont="1" applyFill="1" applyBorder="1" applyAlignment="1"/>
    <xf numFmtId="0" fontId="6" fillId="0" borderId="0" xfId="0" applyFont="1" applyFill="1" applyBorder="1"/>
    <xf numFmtId="0" fontId="6" fillId="0" borderId="0" xfId="0" applyFont="1" applyFill="1" applyBorder="1" applyAlignment="1">
      <alignment horizontal="center"/>
    </xf>
    <xf numFmtId="0" fontId="6" fillId="0" borderId="15" xfId="0" applyFont="1" applyFill="1" applyBorder="1" applyAlignment="1">
      <alignment horizontal="center"/>
    </xf>
    <xf numFmtId="0" fontId="6" fillId="0" borderId="5" xfId="0" applyFont="1" applyBorder="1" applyAlignment="1">
      <alignment vertical="top"/>
    </xf>
    <xf numFmtId="0" fontId="6" fillId="0" borderId="5" xfId="0" applyNumberFormat="1" applyFont="1" applyBorder="1" applyAlignment="1">
      <alignment vertical="top" wrapText="1"/>
    </xf>
    <xf numFmtId="0" fontId="6" fillId="0" borderId="6" xfId="0" applyNumberFormat="1" applyFont="1" applyBorder="1" applyAlignment="1">
      <alignment horizontal="left" vertical="top" wrapText="1"/>
    </xf>
    <xf numFmtId="0" fontId="6" fillId="0" borderId="7" xfId="0" applyNumberFormat="1" applyFont="1" applyBorder="1" applyAlignment="1">
      <alignment horizontal="left" vertical="top" wrapText="1"/>
    </xf>
    <xf numFmtId="0" fontId="6" fillId="0" borderId="7" xfId="0" applyFont="1" applyFill="1" applyBorder="1" applyAlignment="1">
      <alignment vertical="top" wrapText="1"/>
    </xf>
    <xf numFmtId="0" fontId="6" fillId="0" borderId="7" xfId="0" applyFont="1" applyFill="1" applyBorder="1"/>
    <xf numFmtId="0" fontId="6" fillId="0" borderId="8" xfId="0" applyFont="1" applyFill="1" applyBorder="1"/>
    <xf numFmtId="2" fontId="6" fillId="0" borderId="0" xfId="0" applyNumberFormat="1" applyFont="1" applyBorder="1" applyAlignment="1">
      <alignment vertical="center"/>
    </xf>
    <xf numFmtId="0" fontId="6" fillId="0" borderId="11" xfId="0" applyFont="1" applyBorder="1" applyAlignment="1">
      <alignment vertical="center"/>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6" fillId="0" borderId="14" xfId="0" applyFont="1" applyFill="1" applyBorder="1"/>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6" fillId="0" borderId="0" xfId="0" applyFont="1" applyFill="1" applyBorder="1" applyAlignment="1">
      <alignment vertical="top" wrapText="1"/>
    </xf>
    <xf numFmtId="0" fontId="8" fillId="0" borderId="0" xfId="0" applyFont="1" applyFill="1" applyBorder="1"/>
    <xf numFmtId="0" fontId="6" fillId="0" borderId="7" xfId="0" applyFont="1" applyBorder="1"/>
    <xf numFmtId="0" fontId="6" fillId="0" borderId="8" xfId="0" applyFont="1" applyBorder="1"/>
    <xf numFmtId="2" fontId="6" fillId="0" borderId="5" xfId="0" applyNumberFormat="1" applyFont="1" applyBorder="1" applyAlignment="1"/>
    <xf numFmtId="0" fontId="6" fillId="0" borderId="15" xfId="0" applyFont="1" applyBorder="1" applyAlignment="1"/>
    <xf numFmtId="0" fontId="6" fillId="0" borderId="0" xfId="0" applyFont="1" applyBorder="1"/>
    <xf numFmtId="2" fontId="6" fillId="0" borderId="6" xfId="0" applyNumberFormat="1" applyFont="1" applyBorder="1" applyAlignment="1"/>
    <xf numFmtId="0" fontId="6" fillId="0" borderId="11" xfId="0" applyFont="1" applyBorder="1" applyAlignment="1"/>
    <xf numFmtId="2" fontId="6" fillId="0" borderId="2" xfId="0" applyNumberFormat="1" applyFont="1" applyBorder="1" applyAlignment="1"/>
    <xf numFmtId="0" fontId="6" fillId="0" borderId="5" xfId="0" applyFont="1" applyBorder="1" applyAlignment="1"/>
    <xf numFmtId="0" fontId="8" fillId="0" borderId="13" xfId="0" applyFont="1" applyFill="1" applyBorder="1"/>
    <xf numFmtId="2" fontId="6" fillId="0" borderId="9" xfId="0" applyNumberFormat="1" applyFont="1" applyBorder="1" applyAlignment="1">
      <alignment horizontal="center"/>
    </xf>
    <xf numFmtId="2" fontId="6" fillId="0" borderId="0" xfId="0" applyNumberFormat="1" applyFont="1" applyFill="1" applyBorder="1"/>
    <xf numFmtId="2" fontId="6" fillId="0" borderId="7" xfId="0" applyNumberFormat="1" applyFont="1" applyFill="1" applyBorder="1"/>
    <xf numFmtId="2" fontId="6" fillId="0" borderId="11" xfId="0" applyNumberFormat="1" applyFont="1" applyBorder="1" applyAlignment="1">
      <alignment horizontal="center"/>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2" fontId="6" fillId="0" borderId="0" xfId="0" applyNumberFormat="1" applyFont="1" applyFill="1" applyBorder="1" applyAlignment="1">
      <alignment horizontal="center"/>
    </xf>
    <xf numFmtId="0" fontId="6" fillId="0" borderId="0" xfId="0" applyNumberFormat="1" applyFont="1" applyBorder="1" applyAlignment="1">
      <alignment horizontal="right" vertical="top" wrapText="1"/>
    </xf>
    <xf numFmtId="2" fontId="8" fillId="0" borderId="0" xfId="0" applyNumberFormat="1" applyFont="1" applyFill="1" applyBorder="1"/>
    <xf numFmtId="2" fontId="6" fillId="0" borderId="7" xfId="0" applyNumberFormat="1" applyFont="1" applyFill="1" applyBorder="1" applyAlignment="1">
      <alignment horizontal="center"/>
    </xf>
    <xf numFmtId="0" fontId="6" fillId="0" borderId="0" xfId="0" applyNumberFormat="1" applyFont="1" applyBorder="1" applyAlignment="1">
      <alignment vertical="top" wrapText="1"/>
    </xf>
    <xf numFmtId="0" fontId="6" fillId="0" borderId="7" xfId="0" applyFont="1" applyFill="1" applyBorder="1" applyAlignment="1">
      <alignment horizontal="center"/>
    </xf>
    <xf numFmtId="0" fontId="6" fillId="0" borderId="0" xfId="0" applyFont="1" applyFill="1" applyBorder="1" applyAlignment="1">
      <alignment horizontal="left"/>
    </xf>
    <xf numFmtId="0" fontId="6" fillId="0" borderId="11" xfId="0" applyNumberFormat="1" applyFont="1" applyBorder="1" applyAlignment="1">
      <alignment horizontal="justify" vertical="top" wrapText="1"/>
    </xf>
    <xf numFmtId="0" fontId="6" fillId="0" borderId="5" xfId="0" applyNumberFormat="1" applyFont="1" applyBorder="1" applyAlignment="1">
      <alignment horizontal="justify" vertical="top" wrapText="1"/>
    </xf>
    <xf numFmtId="2" fontId="9" fillId="0" borderId="1" xfId="0" applyNumberFormat="1" applyFont="1" applyBorder="1" applyAlignment="1">
      <alignment horizontal="center"/>
    </xf>
    <xf numFmtId="0" fontId="6" fillId="0" borderId="13" xfId="0" applyFont="1" applyBorder="1"/>
    <xf numFmtId="0" fontId="6" fillId="0" borderId="14" xfId="0" applyFont="1" applyBorder="1"/>
    <xf numFmtId="0" fontId="10" fillId="0" borderId="10" xfId="0" applyFont="1" applyBorder="1"/>
    <xf numFmtId="2" fontId="6" fillId="0" borderId="15" xfId="0" applyNumberFormat="1" applyFont="1" applyFill="1" applyBorder="1"/>
    <xf numFmtId="0" fontId="10" fillId="0" borderId="0" xfId="0" applyFont="1" applyBorder="1"/>
    <xf numFmtId="0" fontId="10" fillId="0" borderId="10" xfId="0" applyFont="1" applyBorder="1" applyAlignment="1">
      <alignment vertical="top" wrapText="1"/>
    </xf>
    <xf numFmtId="0" fontId="10" fillId="0" borderId="6" xfId="0" applyFont="1" applyBorder="1"/>
    <xf numFmtId="0" fontId="10" fillId="0" borderId="7" xfId="0" applyFont="1" applyBorder="1"/>
    <xf numFmtId="2" fontId="6" fillId="0" borderId="8" xfId="0" applyNumberFormat="1" applyFont="1" applyBorder="1"/>
    <xf numFmtId="0" fontId="6" fillId="0" borderId="0" xfId="0" applyFont="1" applyBorder="1" applyAlignment="1">
      <alignment horizontal="center" wrapText="1"/>
    </xf>
    <xf numFmtId="0" fontId="6" fillId="0" borderId="15" xfId="0" applyFont="1" applyBorder="1" applyAlignment="1">
      <alignment horizontal="center" wrapText="1"/>
    </xf>
    <xf numFmtId="0" fontId="6" fillId="0" borderId="0" xfId="0" applyFont="1" applyBorder="1" applyAlignment="1">
      <alignment wrapText="1"/>
    </xf>
    <xf numFmtId="0" fontId="11" fillId="0" borderId="0" xfId="0" applyFont="1" applyBorder="1" applyAlignment="1">
      <alignment horizontal="left" wrapText="1"/>
    </xf>
    <xf numFmtId="164" fontId="6" fillId="0" borderId="0" xfId="0" applyNumberFormat="1" applyFont="1" applyBorder="1" applyAlignment="1">
      <alignment wrapText="1"/>
    </xf>
    <xf numFmtId="2" fontId="6" fillId="0" borderId="15" xfId="0" applyNumberFormat="1" applyFont="1" applyBorder="1" applyAlignment="1">
      <alignment wrapText="1"/>
    </xf>
    <xf numFmtId="0" fontId="6" fillId="0" borderId="15" xfId="0" applyFont="1" applyBorder="1" applyAlignment="1">
      <alignment wrapText="1"/>
    </xf>
    <xf numFmtId="2" fontId="6" fillId="0" borderId="13" xfId="0" applyNumberFormat="1" applyFont="1" applyBorder="1"/>
    <xf numFmtId="0" fontId="11" fillId="0" borderId="13" xfId="0" applyFont="1" applyBorder="1"/>
    <xf numFmtId="164" fontId="6" fillId="0" borderId="14" xfId="0" applyNumberFormat="1" applyFont="1" applyBorder="1" applyAlignment="1">
      <alignment horizontal="center"/>
    </xf>
    <xf numFmtId="0" fontId="6" fillId="0" borderId="14" xfId="0" applyFont="1" applyBorder="1" applyAlignment="1">
      <alignment horizontal="center"/>
    </xf>
    <xf numFmtId="164" fontId="6" fillId="0" borderId="0" xfId="0" applyNumberFormat="1" applyFont="1" applyBorder="1"/>
    <xf numFmtId="0" fontId="11" fillId="0" borderId="0" xfId="0" applyFont="1" applyBorder="1"/>
    <xf numFmtId="2" fontId="6" fillId="0" borderId="0" xfId="0" applyNumberFormat="1" applyFont="1" applyBorder="1"/>
    <xf numFmtId="0" fontId="6" fillId="0" borderId="15" xfId="0" applyFont="1" applyBorder="1"/>
    <xf numFmtId="2" fontId="6" fillId="0" borderId="15" xfId="0" applyNumberFormat="1" applyFont="1" applyBorder="1" applyAlignment="1">
      <alignment horizontal="center"/>
    </xf>
    <xf numFmtId="0" fontId="6" fillId="0" borderId="15" xfId="0" applyFont="1" applyBorder="1" applyAlignment="1">
      <alignment horizontal="center"/>
    </xf>
    <xf numFmtId="0" fontId="12" fillId="0" borderId="0" xfId="0" applyFont="1" applyBorder="1"/>
    <xf numFmtId="1" fontId="6" fillId="0" borderId="0" xfId="0" applyNumberFormat="1" applyFont="1" applyBorder="1"/>
    <xf numFmtId="0" fontId="6" fillId="0" borderId="7" xfId="0" applyFont="1" applyBorder="1" applyAlignment="1">
      <alignment wrapText="1"/>
    </xf>
    <xf numFmtId="1" fontId="6" fillId="0" borderId="7" xfId="0" applyNumberFormat="1" applyFont="1" applyBorder="1"/>
    <xf numFmtId="1" fontId="7" fillId="0" borderId="0" xfId="0" applyNumberFormat="1" applyFont="1"/>
    <xf numFmtId="164" fontId="6" fillId="0" borderId="15" xfId="0" applyNumberFormat="1" applyFont="1" applyBorder="1"/>
    <xf numFmtId="0" fontId="6" fillId="0" borderId="15" xfId="0" applyFont="1" applyBorder="1" applyAlignment="1">
      <alignment horizontal="right"/>
    </xf>
    <xf numFmtId="164" fontId="6" fillId="0" borderId="13" xfId="0" applyNumberFormat="1" applyFont="1" applyBorder="1"/>
    <xf numFmtId="0" fontId="6" fillId="0" borderId="10" xfId="0" applyNumberFormat="1" applyFont="1" applyBorder="1" applyAlignment="1">
      <alignment horizontal="right" vertical="top" wrapText="1"/>
    </xf>
    <xf numFmtId="2" fontId="6" fillId="0" borderId="12" xfId="0" applyNumberFormat="1" applyFont="1" applyBorder="1" applyAlignment="1">
      <alignment horizontal="center"/>
    </xf>
    <xf numFmtId="0" fontId="6" fillId="0" borderId="9" xfId="0" applyFont="1" applyBorder="1" applyAlignment="1">
      <alignment horizontal="center"/>
    </xf>
    <xf numFmtId="2" fontId="6" fillId="0" borderId="10" xfId="0" applyNumberFormat="1" applyFont="1" applyBorder="1" applyAlignment="1">
      <alignment horizontal="center"/>
    </xf>
    <xf numFmtId="0" fontId="6" fillId="0" borderId="11" xfId="0" applyFont="1" applyBorder="1" applyAlignment="1">
      <alignment horizontal="center"/>
    </xf>
    <xf numFmtId="2" fontId="6" fillId="0" borderId="15" xfId="0" applyNumberFormat="1" applyFont="1" applyBorder="1"/>
    <xf numFmtId="0" fontId="7" fillId="0" borderId="13" xfId="0" applyFont="1" applyBorder="1"/>
    <xf numFmtId="0" fontId="6" fillId="0" borderId="0" xfId="0" applyFont="1" applyBorder="1" applyAlignment="1">
      <alignment horizontal="left"/>
    </xf>
    <xf numFmtId="0" fontId="6" fillId="0" borderId="0" xfId="0" applyFont="1" applyBorder="1" applyAlignment="1"/>
    <xf numFmtId="2" fontId="6" fillId="0" borderId="6" xfId="0" applyNumberFormat="1" applyFont="1" applyBorder="1" applyAlignment="1">
      <alignment horizontal="center"/>
    </xf>
    <xf numFmtId="0" fontId="6" fillId="0" borderId="5" xfId="0" applyFont="1" applyBorder="1" applyAlignment="1">
      <alignment horizontal="center"/>
    </xf>
    <xf numFmtId="0" fontId="6" fillId="0" borderId="10" xfId="0" applyFont="1" applyBorder="1" applyAlignment="1">
      <alignment horizontal="center"/>
    </xf>
    <xf numFmtId="2" fontId="6" fillId="0" borderId="7" xfId="0" applyNumberFormat="1" applyFont="1" applyBorder="1"/>
    <xf numFmtId="0" fontId="6" fillId="0" borderId="0" xfId="0" applyFont="1" applyBorder="1" applyAlignment="1">
      <alignment vertical="top"/>
    </xf>
    <xf numFmtId="0" fontId="6" fillId="0" borderId="0" xfId="0" applyFont="1" applyBorder="1" applyAlignment="1">
      <alignment horizontal="left" vertical="top"/>
    </xf>
    <xf numFmtId="0" fontId="6" fillId="0" borderId="10" xfId="0" applyFont="1" applyBorder="1" applyAlignment="1">
      <alignment horizontal="left" vertical="top"/>
    </xf>
    <xf numFmtId="0" fontId="6" fillId="0" borderId="0" xfId="0" applyFont="1" applyBorder="1" applyAlignment="1">
      <alignment horizontal="center"/>
    </xf>
    <xf numFmtId="164" fontId="6" fillId="0" borderId="14" xfId="0" applyNumberFormat="1" applyFont="1" applyBorder="1"/>
    <xf numFmtId="2" fontId="6" fillId="0" borderId="13" xfId="0" applyNumberFormat="1" applyFont="1" applyBorder="1" applyAlignment="1">
      <alignment horizontal="center"/>
    </xf>
    <xf numFmtId="2" fontId="6" fillId="0" borderId="0" xfId="0" applyNumberFormat="1" applyFont="1" applyBorder="1" applyAlignment="1">
      <alignment horizontal="center"/>
    </xf>
    <xf numFmtId="0" fontId="6" fillId="0" borderId="0" xfId="0" applyNumberFormat="1" applyFont="1" applyBorder="1" applyAlignment="1">
      <alignment horizontal="right" wrapText="1"/>
    </xf>
    <xf numFmtId="164" fontId="6" fillId="0" borderId="7" xfId="0" applyNumberFormat="1" applyFont="1" applyBorder="1"/>
    <xf numFmtId="0" fontId="9" fillId="0" borderId="0" xfId="0" applyNumberFormat="1" applyFont="1" applyBorder="1" applyAlignment="1">
      <alignment horizontal="left" vertical="top" wrapText="1"/>
    </xf>
    <xf numFmtId="164" fontId="6" fillId="0" borderId="8" xfId="0" applyNumberFormat="1" applyFont="1" applyBorder="1"/>
    <xf numFmtId="0" fontId="7" fillId="0" borderId="10" xfId="0" applyFont="1" applyBorder="1"/>
    <xf numFmtId="0" fontId="6" fillId="0" borderId="0" xfId="0" applyNumberFormat="1" applyFont="1" applyBorder="1" applyAlignment="1">
      <alignment horizontal="left" wrapText="1"/>
    </xf>
    <xf numFmtId="0" fontId="6" fillId="0" borderId="7" xfId="0" applyNumberFormat="1" applyFont="1" applyBorder="1" applyAlignment="1">
      <alignment horizontal="right" wrapText="1"/>
    </xf>
    <xf numFmtId="0" fontId="6" fillId="0" borderId="7" xfId="0" applyFont="1" applyBorder="1" applyAlignment="1">
      <alignment vertical="top"/>
    </xf>
    <xf numFmtId="164" fontId="6" fillId="0" borderId="9" xfId="0" applyNumberFormat="1" applyFont="1" applyBorder="1" applyAlignment="1">
      <alignment horizontal="center"/>
    </xf>
    <xf numFmtId="0" fontId="8" fillId="0" borderId="0" xfId="0" applyFont="1" applyFill="1" applyBorder="1" applyAlignment="1">
      <alignment horizontal="left" wrapText="1"/>
    </xf>
    <xf numFmtId="164" fontId="6" fillId="0" borderId="15" xfId="0" applyNumberFormat="1" applyFont="1" applyBorder="1" applyAlignment="1">
      <alignment horizontal="center"/>
    </xf>
    <xf numFmtId="0" fontId="8" fillId="0" borderId="0" xfId="0" applyFont="1" applyBorder="1"/>
    <xf numFmtId="2" fontId="8" fillId="0" borderId="0" xfId="0" applyNumberFormat="1" applyFont="1" applyBorder="1"/>
    <xf numFmtId="164" fontId="8" fillId="0" borderId="0" xfId="0" applyNumberFormat="1" applyFont="1" applyBorder="1"/>
    <xf numFmtId="164" fontId="8" fillId="0" borderId="15" xfId="0" applyNumberFormat="1" applyFont="1" applyBorder="1"/>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13" fillId="0" borderId="11" xfId="0" applyFont="1" applyBorder="1" applyAlignment="1">
      <alignment horizontal="center"/>
    </xf>
    <xf numFmtId="2" fontId="13" fillId="0" borderId="11" xfId="0" applyNumberFormat="1" applyFont="1" applyBorder="1" applyAlignment="1">
      <alignment horizontal="center"/>
    </xf>
    <xf numFmtId="0" fontId="8" fillId="0" borderId="10" xfId="0" applyNumberFormat="1" applyFont="1" applyBorder="1" applyAlignment="1">
      <alignment horizontal="right" wrapText="1"/>
    </xf>
    <xf numFmtId="0" fontId="8" fillId="0" borderId="0" xfId="0" applyNumberFormat="1" applyFont="1" applyBorder="1" applyAlignment="1">
      <alignment horizontal="left" wrapText="1"/>
    </xf>
    <xf numFmtId="0" fontId="8" fillId="0" borderId="0" xfId="0" applyFont="1" applyBorder="1" applyAlignment="1">
      <alignment vertical="top"/>
    </xf>
    <xf numFmtId="0" fontId="8" fillId="0" borderId="10" xfId="0" applyNumberFormat="1" applyFont="1" applyBorder="1" applyAlignment="1">
      <alignment wrapText="1"/>
    </xf>
    <xf numFmtId="0" fontId="8" fillId="0" borderId="0" xfId="0" applyNumberFormat="1" applyFont="1" applyBorder="1" applyAlignment="1">
      <alignment wrapText="1"/>
    </xf>
    <xf numFmtId="0" fontId="8" fillId="0" borderId="15" xfId="0" applyFont="1" applyBorder="1"/>
    <xf numFmtId="1" fontId="8" fillId="0" borderId="0" xfId="0" applyNumberFormat="1" applyFont="1" applyBorder="1"/>
    <xf numFmtId="164" fontId="8" fillId="0" borderId="7" xfId="0" applyNumberFormat="1" applyFont="1" applyBorder="1"/>
    <xf numFmtId="0" fontId="8" fillId="0" borderId="7" xfId="0" applyFont="1" applyBorder="1"/>
    <xf numFmtId="2" fontId="8" fillId="0" borderId="7" xfId="0" applyNumberFormat="1" applyFont="1" applyBorder="1"/>
    <xf numFmtId="165" fontId="8" fillId="0" borderId="7" xfId="0" applyNumberFormat="1" applyFont="1" applyBorder="1"/>
    <xf numFmtId="0" fontId="8" fillId="0" borderId="10" xfId="0" applyNumberFormat="1" applyFont="1" applyBorder="1" applyAlignment="1">
      <alignment horizontal="left" wrapText="1"/>
    </xf>
    <xf numFmtId="0" fontId="8" fillId="0" borderId="0" xfId="0" applyFont="1" applyBorder="1" applyAlignment="1">
      <alignment horizontal="center"/>
    </xf>
    <xf numFmtId="0" fontId="8" fillId="0" borderId="10" xfId="0" applyNumberFormat="1" applyFont="1" applyBorder="1" applyAlignment="1">
      <alignment horizontal="right" vertical="top" wrapText="1"/>
    </xf>
    <xf numFmtId="164" fontId="8" fillId="0" borderId="8" xfId="0" applyNumberFormat="1" applyFont="1" applyBorder="1"/>
    <xf numFmtId="0" fontId="8" fillId="0" borderId="6" xfId="0" applyNumberFormat="1" applyFont="1" applyBorder="1" applyAlignment="1">
      <alignment horizontal="right" wrapText="1"/>
    </xf>
    <xf numFmtId="0" fontId="8" fillId="0" borderId="7" xfId="0" applyNumberFormat="1" applyFont="1" applyBorder="1" applyAlignment="1">
      <alignment horizontal="left" wrapText="1"/>
    </xf>
    <xf numFmtId="164" fontId="14" fillId="0" borderId="7" xfId="0" applyNumberFormat="1" applyFont="1" applyBorder="1"/>
    <xf numFmtId="0" fontId="14" fillId="0" borderId="7" xfId="0" applyFont="1" applyBorder="1"/>
    <xf numFmtId="164" fontId="14" fillId="0" borderId="8" xfId="0" applyNumberFormat="1" applyFont="1" applyBorder="1"/>
    <xf numFmtId="0" fontId="6" fillId="0" borderId="12" xfId="0" applyFont="1" applyBorder="1" applyAlignment="1">
      <alignment horizontal="center"/>
    </xf>
    <xf numFmtId="2" fontId="9" fillId="0" borderId="10" xfId="0" applyNumberFormat="1" applyFont="1" applyBorder="1" applyAlignment="1">
      <alignment horizontal="center"/>
    </xf>
    <xf numFmtId="2" fontId="8" fillId="0" borderId="7" xfId="0" applyNumberFormat="1" applyFont="1" applyFill="1" applyBorder="1"/>
    <xf numFmtId="0" fontId="8" fillId="0" borderId="0" xfId="0" applyFont="1" applyFill="1" applyBorder="1" applyAlignment="1"/>
    <xf numFmtId="0" fontId="6" fillId="0" borderId="10" xfId="0" applyNumberFormat="1" applyFont="1" applyBorder="1" applyAlignment="1">
      <alignment vertical="top" wrapText="1"/>
    </xf>
    <xf numFmtId="0" fontId="6" fillId="0" borderId="10"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6" fillId="0" borderId="0" xfId="0" applyNumberFormat="1" applyFont="1" applyBorder="1" applyAlignment="1">
      <alignment wrapText="1"/>
    </xf>
    <xf numFmtId="0" fontId="8" fillId="0" borderId="0" xfId="0" applyFont="1" applyBorder="1" applyAlignment="1"/>
    <xf numFmtId="2" fontId="8" fillId="0" borderId="15" xfId="0" applyNumberFormat="1" applyFont="1" applyBorder="1"/>
    <xf numFmtId="0" fontId="8" fillId="0" borderId="7" xfId="0" applyFont="1" applyFill="1" applyBorder="1"/>
    <xf numFmtId="164" fontId="8" fillId="0" borderId="7" xfId="0" applyNumberFormat="1" applyFont="1" applyFill="1" applyBorder="1"/>
    <xf numFmtId="0" fontId="6" fillId="0" borderId="10" xfId="0" applyNumberFormat="1" applyFont="1" applyBorder="1" applyAlignment="1">
      <alignment horizontal="right" wrapText="1"/>
    </xf>
    <xf numFmtId="0" fontId="8" fillId="0" borderId="10" xfId="0" applyFont="1" applyBorder="1" applyAlignment="1">
      <alignment horizontal="center"/>
    </xf>
    <xf numFmtId="0" fontId="8" fillId="0" borderId="10" xfId="0" applyNumberFormat="1" applyFont="1" applyBorder="1" applyAlignment="1">
      <alignment vertical="top" wrapText="1"/>
    </xf>
    <xf numFmtId="164" fontId="8" fillId="0" borderId="0" xfId="0" applyNumberFormat="1" applyFont="1" applyFill="1" applyBorder="1"/>
    <xf numFmtId="0" fontId="8" fillId="0" borderId="7" xfId="0" applyFont="1" applyBorder="1" applyAlignment="1">
      <alignment vertical="top"/>
    </xf>
    <xf numFmtId="2" fontId="8" fillId="0" borderId="8" xfId="0" applyNumberFormat="1" applyFont="1" applyBorder="1"/>
    <xf numFmtId="0" fontId="6" fillId="0" borderId="8" xfId="0" applyFont="1" applyBorder="1" applyAlignment="1">
      <alignment horizontal="center"/>
    </xf>
    <xf numFmtId="0" fontId="6" fillId="0" borderId="11" xfId="0" applyFont="1" applyBorder="1" applyAlignment="1">
      <alignment horizontal="center" vertical="top"/>
    </xf>
    <xf numFmtId="0" fontId="6" fillId="0" borderId="10" xfId="0" applyNumberFormat="1" applyFont="1" applyBorder="1" applyAlignment="1">
      <alignment horizontal="justify" vertical="top" wrapText="1"/>
    </xf>
    <xf numFmtId="0" fontId="15" fillId="0" borderId="15" xfId="0" applyFont="1" applyBorder="1" applyAlignment="1">
      <alignment horizontal="center"/>
    </xf>
    <xf numFmtId="2" fontId="9" fillId="0" borderId="0" xfId="0" applyNumberFormat="1" applyFont="1" applyBorder="1" applyAlignment="1">
      <alignment horizontal="center"/>
    </xf>
    <xf numFmtId="0" fontId="9" fillId="0" borderId="11" xfId="0" applyFont="1" applyBorder="1" applyAlignment="1">
      <alignment horizontal="center"/>
    </xf>
    <xf numFmtId="0" fontId="8" fillId="0" borderId="13" xfId="0" applyFont="1" applyBorder="1"/>
    <xf numFmtId="0" fontId="6" fillId="0" borderId="6" xfId="0" applyFont="1" applyBorder="1" applyAlignment="1">
      <alignment horizontal="center"/>
    </xf>
    <xf numFmtId="0" fontId="9" fillId="0" borderId="10" xfId="0" applyFont="1" applyBorder="1" applyAlignment="1">
      <alignment horizontal="center"/>
    </xf>
    <xf numFmtId="2" fontId="9" fillId="0" borderId="11" xfId="0" applyNumberFormat="1" applyFont="1" applyBorder="1" applyAlignment="1">
      <alignment horizontal="center"/>
    </xf>
    <xf numFmtId="0" fontId="6" fillId="0" borderId="10" xfId="0" applyNumberFormat="1" applyFont="1" applyBorder="1" applyAlignment="1">
      <alignment wrapText="1"/>
    </xf>
    <xf numFmtId="0" fontId="6" fillId="0" borderId="7" xfId="0" applyFont="1" applyBorder="1" applyAlignment="1">
      <alignment horizontal="center"/>
    </xf>
    <xf numFmtId="0" fontId="6" fillId="0" borderId="10" xfId="0" applyNumberFormat="1" applyFont="1" applyBorder="1" applyAlignment="1">
      <alignment horizontal="left" wrapText="1"/>
    </xf>
    <xf numFmtId="164" fontId="6" fillId="0" borderId="7" xfId="0" applyNumberFormat="1" applyFont="1" applyBorder="1" applyAlignment="1">
      <alignment horizontal="left"/>
    </xf>
    <xf numFmtId="2" fontId="6" fillId="0" borderId="0" xfId="0" applyNumberFormat="1" applyFont="1" applyBorder="1" applyAlignment="1">
      <alignment vertical="top"/>
    </xf>
    <xf numFmtId="164" fontId="6" fillId="0" borderId="0" xfId="0" applyNumberFormat="1" applyFont="1" applyBorder="1" applyAlignment="1">
      <alignment vertical="top"/>
    </xf>
    <xf numFmtId="164" fontId="6" fillId="0" borderId="15" xfId="0" applyNumberFormat="1" applyFont="1" applyBorder="1" applyAlignment="1">
      <alignment vertical="top"/>
    </xf>
    <xf numFmtId="164" fontId="6" fillId="0" borderId="7" xfId="0" applyNumberFormat="1" applyFont="1" applyBorder="1" applyAlignment="1">
      <alignment vertical="top"/>
    </xf>
    <xf numFmtId="164" fontId="6" fillId="0" borderId="8" xfId="0" applyNumberFormat="1" applyFont="1" applyBorder="1" applyAlignment="1">
      <alignment vertical="top"/>
    </xf>
    <xf numFmtId="0" fontId="9" fillId="0" borderId="7" xfId="0" applyFont="1" applyBorder="1"/>
    <xf numFmtId="2" fontId="9" fillId="0" borderId="8" xfId="0" applyNumberFormat="1" applyFont="1" applyBorder="1"/>
    <xf numFmtId="0" fontId="18" fillId="0" borderId="12" xfId="0" applyNumberFormat="1" applyFont="1" applyBorder="1" applyAlignment="1">
      <alignment vertical="top" wrapText="1"/>
    </xf>
    <xf numFmtId="0" fontId="18" fillId="0" borderId="10" xfId="0" applyNumberFormat="1" applyFont="1" applyBorder="1" applyAlignment="1">
      <alignment vertical="top" wrapText="1"/>
    </xf>
    <xf numFmtId="0" fontId="24" fillId="0" borderId="10" xfId="0" applyNumberFormat="1" applyFont="1" applyBorder="1" applyAlignment="1">
      <alignment horizontal="left" vertical="top" wrapText="1"/>
    </xf>
    <xf numFmtId="0" fontId="9" fillId="0" borderId="0" xfId="0" applyFont="1" applyBorder="1"/>
    <xf numFmtId="2" fontId="9" fillId="0" borderId="15" xfId="0" applyNumberFormat="1" applyFont="1" applyBorder="1"/>
    <xf numFmtId="0" fontId="24" fillId="0" borderId="12" xfId="0" applyNumberFormat="1" applyFont="1" applyBorder="1" applyAlignment="1">
      <alignment vertical="top" wrapText="1"/>
    </xf>
    <xf numFmtId="2" fontId="6" fillId="0" borderId="14" xfId="0" applyNumberFormat="1" applyFont="1" applyBorder="1"/>
    <xf numFmtId="0" fontId="18" fillId="0" borderId="10" xfId="0" applyNumberFormat="1" applyFont="1" applyBorder="1" applyAlignment="1">
      <alignment horizontal="left" vertical="top" wrapText="1"/>
    </xf>
    <xf numFmtId="2" fontId="9" fillId="0" borderId="5" xfId="0" applyNumberFormat="1" applyFont="1" applyBorder="1" applyAlignment="1">
      <alignment horizontal="center"/>
    </xf>
    <xf numFmtId="0" fontId="9" fillId="0" borderId="5" xfId="0" applyFont="1" applyBorder="1" applyAlignment="1">
      <alignment horizontal="center"/>
    </xf>
    <xf numFmtId="0" fontId="7" fillId="0" borderId="0" xfId="0" applyFont="1" applyBorder="1"/>
    <xf numFmtId="164" fontId="9" fillId="0" borderId="8" xfId="0" applyNumberFormat="1" applyFont="1" applyBorder="1"/>
    <xf numFmtId="164" fontId="6" fillId="0" borderId="11" xfId="0" applyNumberFormat="1" applyFont="1" applyBorder="1" applyAlignment="1">
      <alignment horizontal="center"/>
    </xf>
    <xf numFmtId="0" fontId="9" fillId="0" borderId="15" xfId="0" applyFont="1" applyBorder="1" applyAlignment="1">
      <alignment horizontal="center"/>
    </xf>
    <xf numFmtId="2" fontId="8" fillId="0" borderId="13" xfId="0" applyNumberFormat="1" applyFont="1" applyBorder="1"/>
    <xf numFmtId="0" fontId="10" fillId="0" borderId="13" xfId="0" applyFont="1" applyBorder="1"/>
    <xf numFmtId="0" fontId="10" fillId="0" borderId="14" xfId="0" applyFont="1" applyBorder="1"/>
    <xf numFmtId="0" fontId="10" fillId="0" borderId="12" xfId="0" applyFont="1" applyBorder="1" applyAlignment="1">
      <alignment horizontal="center"/>
    </xf>
    <xf numFmtId="0" fontId="10" fillId="0" borderId="9" xfId="0" applyFont="1" applyBorder="1" applyAlignment="1">
      <alignment horizontal="center"/>
    </xf>
    <xf numFmtId="0" fontId="25" fillId="0" borderId="0" xfId="0" applyFont="1"/>
    <xf numFmtId="0" fontId="9" fillId="0" borderId="0" xfId="0" applyNumberFormat="1" applyFont="1" applyBorder="1" applyAlignment="1">
      <alignment horizontal="center" vertical="top" wrapText="1"/>
    </xf>
    <xf numFmtId="0" fontId="10" fillId="0" borderId="15" xfId="0" applyFont="1" applyBorder="1"/>
    <xf numFmtId="0" fontId="10" fillId="0" borderId="10" xfId="0" applyFont="1" applyBorder="1" applyAlignment="1">
      <alignment horizontal="center"/>
    </xf>
    <xf numFmtId="0" fontId="10" fillId="0" borderId="11" xfId="0" applyFont="1" applyBorder="1" applyAlignment="1">
      <alignment horizontal="center"/>
    </xf>
    <xf numFmtId="1" fontId="26" fillId="0" borderId="10" xfId="0" applyNumberFormat="1" applyFont="1" applyBorder="1" applyAlignment="1">
      <alignment horizontal="center"/>
    </xf>
    <xf numFmtId="0" fontId="26" fillId="0" borderId="11" xfId="0" applyFont="1" applyBorder="1" applyAlignment="1">
      <alignment horizontal="center"/>
    </xf>
    <xf numFmtId="2" fontId="25" fillId="0" borderId="0" xfId="0" applyNumberFormat="1" applyFont="1"/>
    <xf numFmtId="166" fontId="10" fillId="0" borderId="0" xfId="0" applyNumberFormat="1" applyFont="1"/>
    <xf numFmtId="1" fontId="9" fillId="0" borderId="0" xfId="0" applyNumberFormat="1" applyFont="1" applyBorder="1"/>
    <xf numFmtId="0" fontId="9" fillId="0" borderId="15" xfId="0" applyFont="1" applyBorder="1"/>
    <xf numFmtId="0" fontId="10" fillId="0" borderId="6" xfId="0" applyFont="1" applyBorder="1" applyAlignment="1">
      <alignment horizontal="center"/>
    </xf>
    <xf numFmtId="0" fontId="10" fillId="0" borderId="5" xfId="0" applyFont="1" applyBorder="1" applyAlignment="1">
      <alignment horizontal="center"/>
    </xf>
    <xf numFmtId="0" fontId="10" fillId="0" borderId="14" xfId="0" applyFont="1" applyBorder="1" applyAlignment="1">
      <alignment horizontal="center"/>
    </xf>
    <xf numFmtId="0" fontId="10" fillId="0" borderId="0" xfId="0" applyFont="1" applyBorder="1" applyAlignment="1">
      <alignment horizontal="center"/>
    </xf>
    <xf numFmtId="2" fontId="10" fillId="0" borderId="0" xfId="0" applyNumberFormat="1" applyFont="1"/>
    <xf numFmtId="1" fontId="6" fillId="0" borderId="0" xfId="0" applyNumberFormat="1" applyFont="1" applyBorder="1" applyAlignment="1">
      <alignment wrapText="1"/>
    </xf>
    <xf numFmtId="1" fontId="10" fillId="0" borderId="0" xfId="0" applyNumberFormat="1" applyFont="1" applyBorder="1"/>
    <xf numFmtId="2" fontId="10" fillId="0" borderId="0" xfId="0" applyNumberFormat="1" applyFont="1" applyBorder="1"/>
    <xf numFmtId="0" fontId="10" fillId="0" borderId="0" xfId="0" applyFont="1" applyFill="1" applyBorder="1"/>
    <xf numFmtId="2" fontId="26" fillId="0" borderId="0" xfId="0" applyNumberFormat="1" applyFont="1" applyBorder="1" applyAlignment="1">
      <alignment horizontal="center"/>
    </xf>
    <xf numFmtId="2" fontId="10" fillId="0" borderId="10" xfId="0" applyNumberFormat="1" applyFont="1" applyBorder="1" applyAlignment="1">
      <alignment horizontal="center"/>
    </xf>
    <xf numFmtId="1" fontId="10" fillId="0" borderId="7" xfId="0" applyNumberFormat="1" applyFont="1" applyBorder="1"/>
    <xf numFmtId="2" fontId="10" fillId="0" borderId="7" xfId="0" applyNumberFormat="1" applyFont="1" applyBorder="1"/>
    <xf numFmtId="0" fontId="10" fillId="0" borderId="7" xfId="0" applyFont="1" applyFill="1" applyBorder="1"/>
    <xf numFmtId="2" fontId="10" fillId="0" borderId="8" xfId="0" applyNumberFormat="1" applyFont="1" applyBorder="1"/>
    <xf numFmtId="2" fontId="26" fillId="0" borderId="15" xfId="0" applyNumberFormat="1" applyFont="1" applyBorder="1"/>
    <xf numFmtId="0" fontId="10" fillId="0" borderId="8" xfId="0" applyFont="1" applyBorder="1"/>
    <xf numFmtId="2" fontId="26" fillId="0" borderId="11" xfId="0" applyNumberFormat="1" applyFont="1" applyBorder="1" applyAlignment="1">
      <alignment horizontal="center"/>
    </xf>
    <xf numFmtId="164" fontId="9" fillId="0" borderId="0" xfId="0" applyNumberFormat="1" applyFont="1" applyBorder="1"/>
    <xf numFmtId="2" fontId="9" fillId="0" borderId="0" xfId="0" applyNumberFormat="1" applyFont="1" applyBorder="1"/>
    <xf numFmtId="164" fontId="10" fillId="0" borderId="10" xfId="0" applyNumberFormat="1" applyFont="1" applyBorder="1" applyAlignment="1">
      <alignment horizontal="center"/>
    </xf>
    <xf numFmtId="0" fontId="10" fillId="0" borderId="15" xfId="0" applyFont="1" applyBorder="1" applyAlignment="1">
      <alignment horizontal="center"/>
    </xf>
    <xf numFmtId="2" fontId="10" fillId="0" borderId="15" xfId="0" applyNumberFormat="1" applyFont="1" applyBorder="1" applyAlignment="1">
      <alignment horizontal="center"/>
    </xf>
    <xf numFmtId="0" fontId="25" fillId="0" borderId="0" xfId="0" applyFont="1" applyBorder="1"/>
    <xf numFmtId="0" fontId="10" fillId="0" borderId="8" xfId="0" applyFont="1" applyBorder="1" applyAlignment="1">
      <alignment horizontal="center"/>
    </xf>
    <xf numFmtId="2" fontId="26" fillId="0" borderId="15" xfId="0" applyNumberFormat="1" applyFont="1" applyBorder="1" applyAlignment="1">
      <alignment horizontal="center"/>
    </xf>
    <xf numFmtId="0" fontId="26" fillId="0" borderId="15" xfId="0" applyFont="1" applyBorder="1" applyAlignment="1">
      <alignment horizontal="center"/>
    </xf>
    <xf numFmtId="0" fontId="26" fillId="0" borderId="0" xfId="0" applyFont="1" applyBorder="1"/>
    <xf numFmtId="2" fontId="26" fillId="0" borderId="0" xfId="0" applyNumberFormat="1" applyFont="1" applyBorder="1"/>
    <xf numFmtId="2" fontId="10" fillId="0" borderId="15" xfId="0" applyNumberFormat="1" applyFont="1" applyBorder="1"/>
    <xf numFmtId="0" fontId="10" fillId="0" borderId="15" xfId="0" applyFont="1" applyBorder="1" applyAlignment="1">
      <alignment horizontal="right"/>
    </xf>
    <xf numFmtId="0" fontId="27" fillId="0" borderId="13" xfId="0" applyFont="1" applyBorder="1"/>
    <xf numFmtId="0" fontId="27" fillId="0" borderId="14" xfId="0" applyFont="1" applyBorder="1"/>
    <xf numFmtId="0" fontId="27" fillId="0" borderId="12" xfId="0" applyFont="1" applyBorder="1" applyAlignment="1">
      <alignment horizontal="center"/>
    </xf>
    <xf numFmtId="0" fontId="27" fillId="0" borderId="9" xfId="0" applyFont="1" applyBorder="1" applyAlignment="1">
      <alignment horizontal="center"/>
    </xf>
    <xf numFmtId="0" fontId="27" fillId="0" borderId="0" xfId="0" applyFont="1" applyBorder="1"/>
    <xf numFmtId="2" fontId="27" fillId="0" borderId="15" xfId="0" applyNumberFormat="1" applyFont="1" applyBorder="1"/>
    <xf numFmtId="2" fontId="27" fillId="0" borderId="10" xfId="0" applyNumberFormat="1" applyFont="1" applyBorder="1" applyAlignment="1">
      <alignment horizontal="center"/>
    </xf>
    <xf numFmtId="0" fontId="27" fillId="0" borderId="11" xfId="0" applyFont="1" applyBorder="1" applyAlignment="1">
      <alignment horizontal="center"/>
    </xf>
    <xf numFmtId="2" fontId="27" fillId="0" borderId="0" xfId="0" applyNumberFormat="1" applyFont="1" applyBorder="1"/>
    <xf numFmtId="0" fontId="27" fillId="0" borderId="15" xfId="0" applyFont="1" applyBorder="1"/>
    <xf numFmtId="0" fontId="27" fillId="0" borderId="10" xfId="0" applyFont="1" applyBorder="1" applyAlignment="1">
      <alignment horizontal="center"/>
    </xf>
    <xf numFmtId="0" fontId="27" fillId="0" borderId="7" xfId="0" applyFont="1" applyBorder="1"/>
    <xf numFmtId="2" fontId="27" fillId="0" borderId="7" xfId="0" applyNumberFormat="1" applyFont="1" applyBorder="1"/>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2" fontId="27" fillId="0" borderId="8" xfId="0" applyNumberFormat="1" applyFont="1" applyBorder="1"/>
    <xf numFmtId="2" fontId="8" fillId="0" borderId="0" xfId="0" applyNumberFormat="1" applyFont="1" applyBorder="1" applyAlignment="1">
      <alignment horizontal="left" vertical="top" wrapText="1"/>
    </xf>
    <xf numFmtId="9" fontId="8" fillId="0" borderId="0" xfId="0" applyNumberFormat="1" applyFont="1" applyBorder="1" applyAlignment="1">
      <alignment horizontal="left" vertical="top" wrapText="1"/>
    </xf>
    <xf numFmtId="0" fontId="8" fillId="0" borderId="6" xfId="0" applyFont="1" applyBorder="1" applyAlignment="1">
      <alignment horizontal="left" vertical="top" wrapText="1"/>
    </xf>
    <xf numFmtId="0" fontId="27" fillId="0" borderId="6" xfId="0" applyFont="1" applyBorder="1" applyAlignment="1">
      <alignment horizontal="center"/>
    </xf>
    <xf numFmtId="0" fontId="27" fillId="0" borderId="5" xfId="0" applyFont="1" applyBorder="1" applyAlignment="1">
      <alignment horizontal="center"/>
    </xf>
    <xf numFmtId="164" fontId="6" fillId="0" borderId="0" xfId="0" applyNumberFormat="1" applyFont="1" applyBorder="1" applyAlignment="1">
      <alignment horizontal="left"/>
    </xf>
    <xf numFmtId="2" fontId="26" fillId="0" borderId="10" xfId="0" applyNumberFormat="1" applyFont="1" applyBorder="1" applyAlignment="1">
      <alignment horizontal="center"/>
    </xf>
    <xf numFmtId="0" fontId="26" fillId="0" borderId="9" xfId="0" applyFont="1" applyBorder="1" applyAlignment="1">
      <alignment horizontal="center"/>
    </xf>
    <xf numFmtId="0" fontId="25" fillId="0" borderId="14" xfId="0" applyFont="1" applyBorder="1"/>
    <xf numFmtId="2" fontId="10" fillId="0" borderId="8" xfId="0" applyNumberFormat="1" applyFont="1" applyBorder="1" applyAlignment="1">
      <alignment horizontal="center"/>
    </xf>
    <xf numFmtId="2" fontId="26" fillId="0" borderId="8" xfId="0" applyNumberFormat="1" applyFont="1" applyBorder="1" applyAlignment="1">
      <alignment horizontal="center"/>
    </xf>
    <xf numFmtId="0" fontId="26" fillId="0" borderId="8" xfId="0" applyFont="1" applyBorder="1" applyAlignment="1">
      <alignment horizontal="center"/>
    </xf>
    <xf numFmtId="0" fontId="25" fillId="0" borderId="0" xfId="0" applyFont="1" applyBorder="1" applyAlignment="1">
      <alignment vertical="top"/>
    </xf>
    <xf numFmtId="0" fontId="25" fillId="0" borderId="1" xfId="0" applyFont="1" applyBorder="1" applyAlignment="1">
      <alignment vertical="top"/>
    </xf>
    <xf numFmtId="0" fontId="5" fillId="0" borderId="1" xfId="0" applyFont="1" applyBorder="1" applyAlignment="1">
      <alignment horizontal="justify" vertical="top"/>
    </xf>
    <xf numFmtId="0" fontId="25" fillId="0" borderId="1" xfId="0" applyFont="1" applyBorder="1"/>
    <xf numFmtId="0" fontId="8" fillId="0" borderId="0" xfId="0" applyNumberFormat="1" applyFont="1" applyBorder="1" applyAlignment="1">
      <alignment vertical="top" wrapText="1"/>
    </xf>
    <xf numFmtId="0" fontId="8" fillId="0" borderId="10" xfId="0" applyNumberFormat="1" applyFont="1" applyBorder="1" applyAlignment="1">
      <alignment horizontal="center" wrapText="1"/>
    </xf>
    <xf numFmtId="0" fontId="8" fillId="0" borderId="0" xfId="0" applyNumberFormat="1" applyFont="1" applyBorder="1" applyAlignment="1">
      <alignment horizontal="center" wrapText="1"/>
    </xf>
    <xf numFmtId="2" fontId="8" fillId="0" borderId="0" xfId="0" applyNumberFormat="1" applyFont="1" applyBorder="1" applyAlignment="1">
      <alignment horizontal="center"/>
    </xf>
    <xf numFmtId="164" fontId="8" fillId="0" borderId="0" xfId="0" applyNumberFormat="1" applyFont="1" applyBorder="1" applyAlignment="1">
      <alignment horizontal="center"/>
    </xf>
    <xf numFmtId="0" fontId="8" fillId="0" borderId="14" xfId="0" applyFont="1" applyBorder="1"/>
    <xf numFmtId="0" fontId="28" fillId="0" borderId="10" xfId="0" applyNumberFormat="1" applyFont="1" applyBorder="1" applyAlignment="1">
      <alignment horizontal="left" vertical="top" wrapText="1"/>
    </xf>
    <xf numFmtId="0" fontId="23" fillId="0" borderId="0" xfId="0" applyFont="1"/>
    <xf numFmtId="0" fontId="8" fillId="0" borderId="0" xfId="0" applyFont="1"/>
    <xf numFmtId="0" fontId="8" fillId="0" borderId="15" xfId="0" applyFont="1" applyFill="1" applyBorder="1"/>
    <xf numFmtId="0" fontId="29" fillId="0" borderId="0" xfId="0" applyFont="1" applyFill="1" applyBorder="1"/>
    <xf numFmtId="164" fontId="8" fillId="0" borderId="15" xfId="0" applyNumberFormat="1" applyFont="1" applyFill="1" applyBorder="1"/>
    <xf numFmtId="0" fontId="8" fillId="0" borderId="0" xfId="0" applyFont="1" applyFill="1" applyBorder="1" applyAlignment="1">
      <alignment vertical="top"/>
    </xf>
    <xf numFmtId="0" fontId="8" fillId="0" borderId="15" xfId="0" applyFont="1" applyFill="1" applyBorder="1" applyAlignment="1">
      <alignment vertical="top"/>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21" fillId="0" borderId="10" xfId="0" applyNumberFormat="1" applyFont="1" applyBorder="1" applyAlignment="1">
      <alignment horizontal="left" wrapText="1"/>
    </xf>
    <xf numFmtId="0" fontId="6" fillId="0" borderId="13" xfId="0" applyFont="1" applyBorder="1" applyAlignment="1">
      <alignment horizontal="center"/>
    </xf>
    <xf numFmtId="164" fontId="9" fillId="0" borderId="0" xfId="0" applyNumberFormat="1" applyFont="1" applyBorder="1" applyAlignment="1">
      <alignment horizontal="center"/>
    </xf>
    <xf numFmtId="0" fontId="6" fillId="0" borderId="13" xfId="0" applyFont="1" applyBorder="1" applyAlignment="1">
      <alignment vertical="top"/>
    </xf>
    <xf numFmtId="0" fontId="10" fillId="0" borderId="7" xfId="0" applyFont="1" applyBorder="1" applyAlignment="1">
      <alignment horizontal="right"/>
    </xf>
    <xf numFmtId="2" fontId="6" fillId="0" borderId="0" xfId="0" applyNumberFormat="1" applyFont="1" applyBorder="1" applyAlignment="1">
      <alignment horizontal="right"/>
    </xf>
    <xf numFmtId="0" fontId="6" fillId="0" borderId="12" xfId="0" applyNumberFormat="1" applyFont="1" applyBorder="1" applyAlignment="1">
      <alignment vertical="top" wrapText="1"/>
    </xf>
    <xf numFmtId="0" fontId="6" fillId="0" borderId="13" xfId="0" applyNumberFormat="1" applyFont="1" applyBorder="1" applyAlignment="1">
      <alignment vertical="top" wrapText="1"/>
    </xf>
    <xf numFmtId="0" fontId="25" fillId="0" borderId="12" xfId="0" applyFont="1" applyBorder="1"/>
    <xf numFmtId="0" fontId="22" fillId="0" borderId="0" xfId="0" applyNumberFormat="1" applyFont="1" applyBorder="1" applyAlignment="1">
      <alignment horizontal="center" wrapText="1"/>
    </xf>
    <xf numFmtId="0" fontId="8" fillId="0" borderId="0" xfId="0" applyFont="1" applyBorder="1" applyAlignment="1">
      <alignment horizontal="right"/>
    </xf>
    <xf numFmtId="0" fontId="15" fillId="0" borderId="7" xfId="0" applyFont="1" applyBorder="1" applyAlignment="1">
      <alignment horizontal="center"/>
    </xf>
    <xf numFmtId="0" fontId="6" fillId="0" borderId="0"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164" fontId="10" fillId="0" borderId="8" xfId="0" applyNumberFormat="1" applyFont="1" applyBorder="1"/>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2" fontId="27" fillId="0" borderId="8" xfId="0" applyNumberFormat="1" applyFont="1" applyBorder="1" applyAlignment="1">
      <alignment horizontal="right"/>
    </xf>
    <xf numFmtId="0" fontId="10" fillId="0" borderId="0" xfId="0" applyFont="1" applyBorder="1" applyAlignment="1">
      <alignment horizontal="right"/>
    </xf>
    <xf numFmtId="0" fontId="1" fillId="0" borderId="0" xfId="0" applyFont="1" applyBorder="1" applyAlignment="1">
      <alignment horizontal="left" vertical="top"/>
    </xf>
    <xf numFmtId="0" fontId="10" fillId="0" borderId="13" xfId="0" applyFont="1" applyBorder="1" applyAlignment="1">
      <alignment horizontal="right"/>
    </xf>
    <xf numFmtId="2" fontId="10" fillId="0" borderId="14" xfId="0" applyNumberFormat="1" applyFont="1" applyBorder="1"/>
    <xf numFmtId="2" fontId="10" fillId="0" borderId="5" xfId="0" applyNumberFormat="1" applyFont="1" applyBorder="1" applyAlignment="1">
      <alignment horizontal="center"/>
    </xf>
    <xf numFmtId="166" fontId="6" fillId="0" borderId="0" xfId="0" applyNumberFormat="1" applyFont="1"/>
    <xf numFmtId="166" fontId="10" fillId="0" borderId="0" xfId="0" applyNumberFormat="1" applyFont="1" applyBorder="1"/>
    <xf numFmtId="0" fontId="15" fillId="0" borderId="7" xfId="0" applyFont="1" applyBorder="1"/>
    <xf numFmtId="0" fontId="2" fillId="0" borderId="0" xfId="0" applyFont="1" applyBorder="1" applyAlignment="1">
      <alignment vertical="top"/>
    </xf>
    <xf numFmtId="0" fontId="2" fillId="2" borderId="0" xfId="0" applyFont="1" applyFill="1" applyBorder="1" applyAlignment="1">
      <alignment vertical="top"/>
    </xf>
    <xf numFmtId="0" fontId="6" fillId="0" borderId="1" xfId="0" applyFont="1" applyBorder="1" applyAlignment="1">
      <alignment horizontal="center" vertical="center"/>
    </xf>
    <xf numFmtId="0" fontId="6" fillId="0" borderId="1" xfId="0" applyFont="1" applyBorder="1" applyAlignment="1">
      <alignment vertical="top"/>
    </xf>
    <xf numFmtId="0" fontId="6" fillId="0" borderId="1" xfId="0" applyFont="1" applyBorder="1" applyAlignment="1">
      <alignment vertical="top" wrapText="1"/>
    </xf>
    <xf numFmtId="1" fontId="10" fillId="0" borderId="1" xfId="0" applyNumberFormat="1" applyFont="1" applyBorder="1" applyAlignment="1">
      <alignment horizontal="center"/>
    </xf>
    <xf numFmtId="0" fontId="10" fillId="0" borderId="1" xfId="0" applyFont="1" applyBorder="1"/>
    <xf numFmtId="2" fontId="10" fillId="0" borderId="1" xfId="0" applyNumberFormat="1" applyFont="1" applyBorder="1"/>
    <xf numFmtId="0" fontId="10" fillId="0" borderId="1" xfId="0" applyNumberFormat="1" applyFont="1" applyBorder="1" applyAlignment="1">
      <alignment vertical="top" wrapText="1"/>
    </xf>
    <xf numFmtId="0" fontId="10" fillId="0" borderId="0" xfId="0" applyFont="1"/>
    <xf numFmtId="0" fontId="10" fillId="0" borderId="9" xfId="0" applyFont="1" applyBorder="1" applyAlignment="1"/>
    <xf numFmtId="0" fontId="10" fillId="0" borderId="11" xfId="0" applyFont="1" applyBorder="1" applyAlignment="1"/>
    <xf numFmtId="164" fontId="10" fillId="0" borderId="0" xfId="0" applyNumberFormat="1" applyFont="1"/>
    <xf numFmtId="166" fontId="10" fillId="0" borderId="9" xfId="0" applyNumberFormat="1" applyFont="1" applyBorder="1" applyAlignment="1"/>
    <xf numFmtId="166" fontId="10" fillId="0" borderId="11" xfId="0" applyNumberFormat="1" applyFont="1" applyBorder="1" applyAlignment="1"/>
    <xf numFmtId="2" fontId="10" fillId="0" borderId="9" xfId="0" applyNumberFormat="1" applyFont="1" applyBorder="1" applyAlignment="1"/>
    <xf numFmtId="164" fontId="10" fillId="0" borderId="0" xfId="0" applyNumberFormat="1" applyFont="1" applyBorder="1"/>
    <xf numFmtId="164" fontId="6" fillId="0" borderId="0" xfId="0" applyNumberFormat="1" applyFont="1"/>
    <xf numFmtId="0" fontId="6" fillId="0" borderId="9" xfId="0" applyFont="1" applyBorder="1" applyAlignment="1">
      <alignment horizontal="center" vertical="top"/>
    </xf>
    <xf numFmtId="0" fontId="6" fillId="0" borderId="11" xfId="0" applyFont="1" applyBorder="1" applyAlignment="1">
      <alignment horizontal="center" vertical="top"/>
    </xf>
    <xf numFmtId="0" fontId="6" fillId="0" borderId="5" xfId="0" applyFont="1" applyBorder="1" applyAlignment="1">
      <alignment horizontal="center" vertical="top"/>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8" fillId="0" borderId="9" xfId="0" applyFont="1" applyBorder="1" applyAlignment="1">
      <alignment horizontal="justify" vertical="top" wrapText="1"/>
    </xf>
    <xf numFmtId="0" fontId="8" fillId="0" borderId="11" xfId="0" applyFont="1" applyBorder="1" applyAlignment="1">
      <alignment horizontal="justify" vertical="top" wrapText="1"/>
    </xf>
    <xf numFmtId="0" fontId="8" fillId="0" borderId="9" xfId="0" applyFont="1" applyBorder="1" applyAlignment="1">
      <alignment horizontal="center" vertical="top"/>
    </xf>
    <xf numFmtId="0" fontId="8" fillId="0" borderId="11" xfId="0" applyFont="1" applyBorder="1" applyAlignment="1">
      <alignment horizontal="center" vertical="top"/>
    </xf>
    <xf numFmtId="0" fontId="8" fillId="0" borderId="11" xfId="0" applyNumberFormat="1" applyFont="1" applyBorder="1" applyAlignment="1">
      <alignment horizontal="justify" vertical="top" wrapText="1"/>
    </xf>
    <xf numFmtId="0" fontId="8" fillId="0" borderId="10" xfId="0" applyNumberFormat="1" applyFont="1" applyBorder="1" applyAlignment="1">
      <alignment horizontal="justify" vertical="top" wrapText="1"/>
    </xf>
    <xf numFmtId="0" fontId="6" fillId="0" borderId="10" xfId="0" applyNumberFormat="1" applyFont="1" applyBorder="1" applyAlignment="1">
      <alignment horizontal="center" wrapText="1"/>
    </xf>
    <xf numFmtId="0" fontId="6" fillId="0" borderId="0" xfId="0" applyNumberFormat="1" applyFont="1" applyBorder="1" applyAlignment="1">
      <alignment horizontal="center" wrapText="1"/>
    </xf>
    <xf numFmtId="0" fontId="9" fillId="0" borderId="10" xfId="0" applyNumberFormat="1" applyFont="1" applyBorder="1" applyAlignment="1">
      <alignment horizontal="center" vertical="top" wrapText="1"/>
    </xf>
    <xf numFmtId="0" fontId="9" fillId="0" borderId="0" xfId="0" applyNumberFormat="1" applyFont="1" applyBorder="1" applyAlignment="1">
      <alignment horizontal="center" vertical="top" wrapText="1"/>
    </xf>
    <xf numFmtId="0" fontId="9" fillId="0" borderId="2" xfId="0" applyNumberFormat="1" applyFont="1" applyBorder="1" applyAlignment="1">
      <alignment horizontal="center" vertical="top" wrapText="1"/>
    </xf>
    <xf numFmtId="0" fontId="9" fillId="0" borderId="3" xfId="0" applyNumberFormat="1" applyFont="1" applyBorder="1" applyAlignment="1">
      <alignment horizontal="center" vertical="top" wrapText="1"/>
    </xf>
    <xf numFmtId="0" fontId="6" fillId="0" borderId="10"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6" fillId="0" borderId="12" xfId="0" applyNumberFormat="1" applyFont="1" applyBorder="1" applyAlignment="1">
      <alignment horizontal="center" vertical="top" wrapText="1"/>
    </xf>
    <xf numFmtId="0" fontId="6" fillId="0" borderId="13" xfId="0" applyNumberFormat="1" applyFont="1" applyBorder="1" applyAlignment="1">
      <alignment horizontal="center" vertical="top" wrapText="1"/>
    </xf>
    <xf numFmtId="0" fontId="6" fillId="0" borderId="9"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6" fillId="0" borderId="10" xfId="0" applyNumberFormat="1" applyFont="1" applyBorder="1" applyAlignment="1">
      <alignment horizontal="justify" vertical="top" wrapText="1"/>
    </xf>
    <xf numFmtId="0" fontId="6" fillId="0" borderId="5" xfId="0" applyNumberFormat="1" applyFont="1" applyBorder="1" applyAlignment="1">
      <alignment horizontal="justify" vertical="top" wrapText="1"/>
    </xf>
    <xf numFmtId="0" fontId="3" fillId="0" borderId="9" xfId="0" applyNumberFormat="1" applyFont="1" applyBorder="1" applyAlignment="1">
      <alignment horizontal="left" vertical="top" wrapText="1"/>
    </xf>
    <xf numFmtId="0" fontId="9" fillId="0" borderId="11" xfId="0" applyNumberFormat="1" applyFont="1" applyBorder="1" applyAlignment="1">
      <alignment horizontal="left" vertical="top" wrapText="1"/>
    </xf>
    <xf numFmtId="0" fontId="9" fillId="0" borderId="5" xfId="0" applyNumberFormat="1" applyFont="1" applyBorder="1" applyAlignment="1">
      <alignment horizontal="left" vertical="top" wrapText="1"/>
    </xf>
    <xf numFmtId="0" fontId="3" fillId="0" borderId="9" xfId="0" applyNumberFormat="1" applyFont="1" applyBorder="1" applyAlignment="1">
      <alignment horizontal="justify" vertical="top" wrapText="1"/>
    </xf>
    <xf numFmtId="0" fontId="24" fillId="0" borderId="10"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6" fillId="0" borderId="15" xfId="0" applyNumberFormat="1" applyFont="1" applyBorder="1" applyAlignment="1">
      <alignment horizontal="left" vertical="top" wrapText="1"/>
    </xf>
    <xf numFmtId="2" fontId="6" fillId="0" borderId="9" xfId="0" applyNumberFormat="1" applyFont="1" applyBorder="1" applyAlignment="1">
      <alignment horizontal="center"/>
    </xf>
    <xf numFmtId="2" fontId="6" fillId="0" borderId="11" xfId="0" applyNumberFormat="1" applyFont="1" applyBorder="1" applyAlignment="1">
      <alignment horizontal="center"/>
    </xf>
    <xf numFmtId="2" fontId="6" fillId="0" borderId="5" xfId="0" applyNumberFormat="1" applyFont="1" applyBorder="1" applyAlignment="1">
      <alignment horizontal="center"/>
    </xf>
    <xf numFmtId="0" fontId="6" fillId="0" borderId="9" xfId="0" applyFont="1" applyBorder="1" applyAlignment="1">
      <alignment horizontal="center" vertical="top" wrapText="1"/>
    </xf>
    <xf numFmtId="0" fontId="6" fillId="0" borderId="11" xfId="0" applyFont="1" applyBorder="1" applyAlignment="1">
      <alignment horizontal="center" vertical="top" wrapText="1"/>
    </xf>
    <xf numFmtId="0" fontId="8" fillId="0" borderId="9" xfId="0" applyNumberFormat="1" applyFont="1" applyBorder="1" applyAlignment="1">
      <alignment horizontal="justify" vertical="top" wrapText="1"/>
    </xf>
    <xf numFmtId="0" fontId="8" fillId="0" borderId="12" xfId="0" applyNumberFormat="1" applyFont="1" applyBorder="1" applyAlignment="1">
      <alignment horizontal="justify" vertical="top" wrapText="1"/>
    </xf>
    <xf numFmtId="0" fontId="8" fillId="0" borderId="5" xfId="0" applyNumberFormat="1" applyFont="1" applyBorder="1" applyAlignment="1">
      <alignment horizontal="justify"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15" fillId="0" borderId="7" xfId="0" applyNumberFormat="1" applyFont="1" applyBorder="1" applyAlignment="1">
      <alignment horizontal="center" vertical="top" wrapText="1"/>
    </xf>
    <xf numFmtId="0" fontId="18" fillId="0" borderId="10" xfId="0" applyNumberFormat="1" applyFont="1" applyBorder="1" applyAlignment="1">
      <alignment horizontal="left" vertical="top" wrapText="1"/>
    </xf>
    <xf numFmtId="0" fontId="18" fillId="0" borderId="0" xfId="0" applyNumberFormat="1" applyFont="1" applyBorder="1" applyAlignment="1">
      <alignment horizontal="left" vertical="top" wrapText="1"/>
    </xf>
    <xf numFmtId="0" fontId="8" fillId="0" borderId="10" xfId="0" applyNumberFormat="1" applyFont="1" applyBorder="1" applyAlignment="1">
      <alignment vertical="top" wrapText="1"/>
    </xf>
    <xf numFmtId="0" fontId="8" fillId="0" borderId="0" xfId="0" applyNumberFormat="1" applyFont="1" applyBorder="1" applyAlignment="1">
      <alignment vertical="top" wrapText="1"/>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6" fillId="0" borderId="10" xfId="0" applyFont="1" applyBorder="1" applyAlignment="1">
      <alignment horizontal="center" wrapText="1"/>
    </xf>
    <xf numFmtId="0" fontId="6" fillId="0" borderId="0" xfId="0" applyFont="1" applyBorder="1" applyAlignment="1">
      <alignment horizontal="center" wrapText="1"/>
    </xf>
    <xf numFmtId="0" fontId="5" fillId="0" borderId="0" xfId="0" applyFont="1" applyFill="1" applyBorder="1" applyAlignment="1">
      <alignment horizontal="left" vertical="top" wrapText="1"/>
    </xf>
    <xf numFmtId="0" fontId="20" fillId="0" borderId="7" xfId="0" applyNumberFormat="1" applyFont="1" applyBorder="1" applyAlignment="1">
      <alignment horizontal="center" vertical="top" wrapText="1"/>
    </xf>
    <xf numFmtId="0" fontId="17" fillId="0" borderId="10" xfId="0" applyNumberFormat="1" applyFont="1" applyBorder="1" applyAlignment="1">
      <alignment horizontal="center" vertical="top" wrapText="1"/>
    </xf>
    <xf numFmtId="0" fontId="6" fillId="0" borderId="9" xfId="0" applyFont="1" applyBorder="1" applyAlignment="1">
      <alignment horizontal="center" vertical="center"/>
    </xf>
    <xf numFmtId="0" fontId="6" fillId="0" borderId="11" xfId="0" applyFont="1" applyBorder="1" applyAlignment="1">
      <alignment horizontal="center" vertical="center"/>
    </xf>
    <xf numFmtId="2" fontId="9" fillId="0" borderId="9" xfId="0" applyNumberFormat="1" applyFont="1" applyBorder="1" applyAlignment="1">
      <alignment horizontal="center"/>
    </xf>
    <xf numFmtId="0" fontId="9" fillId="0" borderId="11" xfId="0" applyFont="1" applyBorder="1" applyAlignment="1">
      <alignment horizontal="center"/>
    </xf>
    <xf numFmtId="0" fontId="9" fillId="0" borderId="5" xfId="0" applyFont="1" applyBorder="1" applyAlignment="1">
      <alignment horizontal="center"/>
    </xf>
    <xf numFmtId="2" fontId="6" fillId="0" borderId="9" xfId="0" applyNumberFormat="1" applyFont="1" applyBorder="1" applyAlignment="1">
      <alignment horizontal="center" vertical="top"/>
    </xf>
    <xf numFmtId="2" fontId="6" fillId="0" borderId="11" xfId="0" applyNumberFormat="1" applyFont="1" applyBorder="1" applyAlignment="1">
      <alignment horizontal="center" vertical="top"/>
    </xf>
    <xf numFmtId="2" fontId="6" fillId="0" borderId="5" xfId="0" applyNumberFormat="1" applyFont="1" applyBorder="1" applyAlignment="1">
      <alignment horizontal="center" vertical="top"/>
    </xf>
    <xf numFmtId="0" fontId="6" fillId="0" borderId="13" xfId="0" applyFont="1" applyBorder="1" applyAlignment="1">
      <alignment horizontal="left"/>
    </xf>
    <xf numFmtId="0" fontId="6" fillId="0" borderId="12" xfId="0" applyNumberFormat="1" applyFont="1" applyBorder="1" applyAlignment="1">
      <alignment horizontal="justify" vertical="top" wrapText="1"/>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28" fillId="0" borderId="10" xfId="0" applyNumberFormat="1" applyFont="1" applyBorder="1" applyAlignment="1">
      <alignment horizontal="center" vertical="top" wrapText="1"/>
    </xf>
    <xf numFmtId="0" fontId="28" fillId="0" borderId="0" xfId="0" applyNumberFormat="1" applyFont="1" applyBorder="1" applyAlignment="1">
      <alignment horizontal="center" vertical="top" wrapText="1"/>
    </xf>
    <xf numFmtId="0" fontId="6" fillId="0" borderId="0" xfId="0" applyFont="1" applyBorder="1" applyAlignment="1">
      <alignment horizontal="left" wrapText="1"/>
    </xf>
    <xf numFmtId="0" fontId="6" fillId="0" borderId="15" xfId="0" applyFont="1" applyBorder="1" applyAlignment="1">
      <alignment horizontal="left" wrapText="1"/>
    </xf>
    <xf numFmtId="1" fontId="6" fillId="0" borderId="9" xfId="0" applyNumberFormat="1" applyFont="1" applyBorder="1" applyAlignment="1">
      <alignment horizontal="center" vertical="center"/>
    </xf>
    <xf numFmtId="1" fontId="6" fillId="0" borderId="11" xfId="0" applyNumberFormat="1" applyFont="1" applyBorder="1" applyAlignment="1">
      <alignment horizontal="center" vertical="center"/>
    </xf>
    <xf numFmtId="2" fontId="6" fillId="0" borderId="12" xfId="0" applyNumberFormat="1" applyFont="1" applyBorder="1" applyAlignment="1">
      <alignment horizontal="center" vertical="top"/>
    </xf>
    <xf numFmtId="2" fontId="6" fillId="0" borderId="10" xfId="0" applyNumberFormat="1" applyFont="1" applyBorder="1" applyAlignment="1">
      <alignment horizontal="center" vertical="top"/>
    </xf>
    <xf numFmtId="1" fontId="6" fillId="0" borderId="9" xfId="0" applyNumberFormat="1" applyFont="1" applyBorder="1" applyAlignment="1">
      <alignment horizontal="center" vertical="top"/>
    </xf>
    <xf numFmtId="1" fontId="6" fillId="0" borderId="11" xfId="0" applyNumberFormat="1" applyFont="1" applyBorder="1" applyAlignment="1">
      <alignment horizontal="center" vertical="top"/>
    </xf>
    <xf numFmtId="1" fontId="6" fillId="0" borderId="5" xfId="0" applyNumberFormat="1" applyFont="1" applyBorder="1" applyAlignment="1">
      <alignment horizontal="center" vertical="top"/>
    </xf>
    <xf numFmtId="0" fontId="6" fillId="0" borderId="0" xfId="0" applyFont="1" applyFill="1" applyBorder="1" applyAlignment="1">
      <alignment horizontal="center"/>
    </xf>
    <xf numFmtId="0" fontId="6" fillId="0" borderId="15" xfId="0" applyFont="1" applyFill="1" applyBorder="1" applyAlignment="1">
      <alignment horizontal="center"/>
    </xf>
    <xf numFmtId="0" fontId="6" fillId="0" borderId="7" xfId="0" applyFont="1" applyFill="1" applyBorder="1" applyAlignment="1">
      <alignment horizontal="center"/>
    </xf>
    <xf numFmtId="2" fontId="6" fillId="0" borderId="1" xfId="0" applyNumberFormat="1" applyFont="1" applyBorder="1" applyAlignment="1">
      <alignment horizontal="center" vertical="top"/>
    </xf>
    <xf numFmtId="0" fontId="8" fillId="0" borderId="0" xfId="0" applyFont="1" applyFill="1" applyBorder="1" applyAlignment="1">
      <alignment horizont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9" xfId="0" applyFont="1" applyBorder="1" applyAlignment="1">
      <alignment horizontal="justify" vertical="top" wrapText="1"/>
    </xf>
    <xf numFmtId="0" fontId="6" fillId="0" borderId="11" xfId="0" applyFont="1" applyBorder="1" applyAlignment="1">
      <alignment horizontal="justify" vertical="top" wrapText="1"/>
    </xf>
    <xf numFmtId="0" fontId="6" fillId="0" borderId="5" xfId="0" applyFont="1" applyBorder="1" applyAlignment="1">
      <alignment horizontal="justify" vertical="top" wrapText="1"/>
    </xf>
    <xf numFmtId="2" fontId="6" fillId="0" borderId="13" xfId="0" applyNumberFormat="1" applyFont="1" applyFill="1" applyBorder="1" applyAlignment="1">
      <alignment horizontal="center"/>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10" fillId="0" borderId="11" xfId="0" applyFont="1" applyBorder="1" applyAlignment="1">
      <alignment horizontal="justify"/>
    </xf>
    <xf numFmtId="0" fontId="10" fillId="0" borderId="11" xfId="0" applyFont="1" applyBorder="1"/>
    <xf numFmtId="0" fontId="6" fillId="0" borderId="10" xfId="0" applyFont="1" applyBorder="1" applyAlignment="1">
      <alignment horizontal="left" vertical="top"/>
    </xf>
    <xf numFmtId="0" fontId="6" fillId="0" borderId="0" xfId="0" applyFont="1" applyBorder="1" applyAlignment="1">
      <alignment horizontal="left" vertical="top"/>
    </xf>
    <xf numFmtId="0" fontId="8" fillId="0" borderId="10" xfId="0" applyFont="1" applyBorder="1" applyAlignment="1">
      <alignment horizontal="center" vertical="top" wrapText="1"/>
    </xf>
    <xf numFmtId="0" fontId="8" fillId="0" borderId="12" xfId="0" applyNumberFormat="1" applyFont="1" applyBorder="1" applyAlignment="1">
      <alignment horizontal="left" vertical="top" wrapText="1"/>
    </xf>
    <xf numFmtId="0" fontId="8" fillId="0" borderId="13" xfId="0" applyNumberFormat="1" applyFont="1" applyBorder="1" applyAlignment="1">
      <alignment horizontal="left" vertical="top" wrapText="1"/>
    </xf>
    <xf numFmtId="0" fontId="8" fillId="0" borderId="0" xfId="0" applyFont="1" applyFill="1" applyBorder="1" applyAlignment="1">
      <alignment horizontal="center" vertical="top"/>
    </xf>
    <xf numFmtId="0" fontId="19" fillId="0" borderId="0" xfId="0" applyNumberFormat="1" applyFont="1" applyBorder="1" applyAlignment="1">
      <alignment horizontal="center" vertical="top" wrapText="1"/>
    </xf>
    <xf numFmtId="0" fontId="22" fillId="0" borderId="10"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18" fillId="0" borderId="7" xfId="0" applyNumberFormat="1" applyFont="1" applyBorder="1" applyAlignment="1">
      <alignment horizontal="left" vertical="top" wrapText="1"/>
    </xf>
    <xf numFmtId="0" fontId="19" fillId="0" borderId="7" xfId="0" applyNumberFormat="1" applyFont="1" applyBorder="1" applyAlignment="1">
      <alignment horizontal="center" vertical="top" wrapText="1"/>
    </xf>
    <xf numFmtId="0" fontId="9" fillId="0" borderId="0" xfId="0" applyFont="1" applyBorder="1" applyAlignment="1">
      <alignment horizontal="center"/>
    </xf>
    <xf numFmtId="0" fontId="14" fillId="0" borderId="10" xfId="0" applyNumberFormat="1" applyFont="1" applyBorder="1" applyAlignment="1">
      <alignment horizontal="left" vertical="top" wrapText="1"/>
    </xf>
    <xf numFmtId="0" fontId="9" fillId="0" borderId="12" xfId="0" applyNumberFormat="1" applyFont="1" applyBorder="1" applyAlignment="1">
      <alignment horizontal="left" vertical="top" wrapText="1"/>
    </xf>
    <xf numFmtId="0" fontId="9" fillId="0" borderId="13" xfId="0" applyNumberFormat="1" applyFont="1" applyBorder="1" applyAlignment="1">
      <alignment horizontal="left" vertical="top" wrapText="1"/>
    </xf>
    <xf numFmtId="0" fontId="9" fillId="0" borderId="10" xfId="0" applyNumberFormat="1" applyFont="1" applyBorder="1" applyAlignment="1">
      <alignment horizontal="left" vertical="top" wrapText="1"/>
    </xf>
    <xf numFmtId="0" fontId="9" fillId="0" borderId="0" xfId="0" applyNumberFormat="1" applyFont="1" applyBorder="1" applyAlignment="1">
      <alignment horizontal="left" vertical="top" wrapText="1"/>
    </xf>
    <xf numFmtId="0" fontId="9" fillId="0" borderId="12" xfId="0" applyNumberFormat="1" applyFont="1" applyBorder="1" applyAlignment="1">
      <alignment horizontal="center" vertical="top" wrapText="1"/>
    </xf>
    <xf numFmtId="0" fontId="9" fillId="0" borderId="13" xfId="0" applyNumberFormat="1" applyFont="1" applyBorder="1" applyAlignment="1">
      <alignment horizontal="center" vertical="top" wrapText="1"/>
    </xf>
    <xf numFmtId="0" fontId="9" fillId="0" borderId="9" xfId="0" applyNumberFormat="1" applyFont="1" applyBorder="1" applyAlignment="1">
      <alignment horizontal="justify" vertical="top" wrapText="1"/>
    </xf>
    <xf numFmtId="0" fontId="9" fillId="0" borderId="10" xfId="0" applyNumberFormat="1" applyFont="1" applyBorder="1" applyAlignment="1">
      <alignment horizontal="justify" vertical="top" wrapText="1"/>
    </xf>
    <xf numFmtId="0" fontId="9" fillId="0" borderId="11" xfId="0" applyNumberFormat="1" applyFont="1" applyBorder="1" applyAlignment="1">
      <alignment horizontal="justify" vertical="top" wrapText="1"/>
    </xf>
    <xf numFmtId="0" fontId="6" fillId="0" borderId="5" xfId="0" applyNumberFormat="1" applyFont="1" applyBorder="1" applyAlignment="1">
      <alignment horizontal="left" vertical="top" wrapText="1"/>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6" fillId="0" borderId="14" xfId="0" applyNumberFormat="1" applyFont="1" applyBorder="1" applyAlignment="1">
      <alignment horizontal="justify" vertical="top" wrapText="1"/>
    </xf>
    <xf numFmtId="0" fontId="6" fillId="0" borderId="15" xfId="0" applyNumberFormat="1" applyFont="1" applyBorder="1" applyAlignment="1">
      <alignment horizontal="justify" vertical="top" wrapText="1"/>
    </xf>
    <xf numFmtId="0" fontId="6" fillId="0" borderId="8" xfId="0" applyNumberFormat="1" applyFont="1" applyBorder="1" applyAlignment="1">
      <alignment horizontal="justify" vertical="top" wrapText="1"/>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2" fontId="0" fillId="0" borderId="1" xfId="0" applyNumberFormat="1" applyBorder="1" applyAlignment="1">
      <alignment horizontal="center"/>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10" fillId="0" borderId="1" xfId="0" applyFont="1" applyBorder="1" applyAlignment="1">
      <alignment horizontal="center"/>
    </xf>
    <xf numFmtId="1" fontId="10" fillId="0" borderId="12" xfId="0" applyNumberFormat="1" applyFont="1" applyBorder="1" applyAlignment="1">
      <alignment horizontal="center"/>
    </xf>
    <xf numFmtId="1" fontId="10" fillId="0" borderId="6" xfId="0" applyNumberFormat="1" applyFont="1" applyBorder="1" applyAlignment="1">
      <alignment horizontal="center"/>
    </xf>
    <xf numFmtId="0" fontId="10" fillId="0" borderId="9" xfId="0" applyFont="1" applyBorder="1" applyAlignment="1">
      <alignment horizontal="center"/>
    </xf>
    <xf numFmtId="0" fontId="10" fillId="0" borderId="5" xfId="0" applyFont="1" applyBorder="1" applyAlignment="1">
      <alignment horizontal="center"/>
    </xf>
    <xf numFmtId="0" fontId="4" fillId="0" borderId="9" xfId="0" applyNumberFormat="1" applyFont="1" applyBorder="1" applyAlignment="1">
      <alignment horizontal="left" vertical="top" wrapText="1"/>
    </xf>
    <xf numFmtId="0" fontId="4" fillId="0" borderId="5" xfId="0" applyNumberFormat="1" applyFont="1" applyBorder="1" applyAlignment="1">
      <alignment horizontal="left" vertical="top" wrapText="1"/>
    </xf>
    <xf numFmtId="2" fontId="10" fillId="0" borderId="1" xfId="0" applyNumberFormat="1" applyFont="1" applyBorder="1" applyAlignment="1">
      <alignment horizontal="center"/>
    </xf>
    <xf numFmtId="2" fontId="10" fillId="0" borderId="9" xfId="0" applyNumberFormat="1" applyFont="1" applyBorder="1" applyAlignment="1">
      <alignment horizontal="center"/>
    </xf>
    <xf numFmtId="0" fontId="10" fillId="0" borderId="11" xfId="0" applyFont="1" applyBorder="1" applyAlignment="1">
      <alignment horizontal="center"/>
    </xf>
    <xf numFmtId="0" fontId="6" fillId="0" borderId="9" xfId="0" applyNumberFormat="1" applyFont="1" applyBorder="1" applyAlignment="1">
      <alignment vertical="top" wrapText="1"/>
    </xf>
    <xf numFmtId="0" fontId="6" fillId="0" borderId="11" xfId="0" applyNumberFormat="1" applyFont="1" applyBorder="1" applyAlignment="1">
      <alignment vertical="top" wrapText="1"/>
    </xf>
    <xf numFmtId="0" fontId="6" fillId="0" borderId="5" xfId="0" applyNumberFormat="1" applyFont="1" applyBorder="1" applyAlignment="1">
      <alignment vertical="top" wrapText="1"/>
    </xf>
    <xf numFmtId="1" fontId="10" fillId="0" borderId="1" xfId="0" applyNumberFormat="1" applyFont="1" applyBorder="1" applyAlignment="1">
      <alignment horizontal="center"/>
    </xf>
    <xf numFmtId="0" fontId="6" fillId="0" borderId="9" xfId="0" applyFont="1" applyBorder="1" applyAlignment="1">
      <alignment vertical="top" wrapText="1"/>
    </xf>
    <xf numFmtId="0" fontId="6" fillId="0" borderId="11" xfId="0" applyFont="1" applyBorder="1" applyAlignment="1">
      <alignment vertical="top" wrapText="1"/>
    </xf>
    <xf numFmtId="0" fontId="6" fillId="0" borderId="5" xfId="0" applyFont="1" applyBorder="1" applyAlignment="1">
      <alignment vertical="top" wrapText="1"/>
    </xf>
    <xf numFmtId="0" fontId="6" fillId="0" borderId="9" xfId="0" quotePrefix="1" applyFont="1" applyBorder="1" applyAlignment="1">
      <alignment horizontal="center" vertical="top"/>
    </xf>
    <xf numFmtId="0" fontId="6" fillId="0" borderId="5" xfId="0" applyFont="1" applyBorder="1" applyAlignment="1">
      <alignment horizontal="center" vertical="top" wrapText="1"/>
    </xf>
    <xf numFmtId="0" fontId="10" fillId="0" borderId="11" xfId="0" applyNumberFormat="1" applyFont="1" applyBorder="1" applyAlignment="1">
      <alignment vertical="top" wrapText="1"/>
    </xf>
    <xf numFmtId="0" fontId="10" fillId="0" borderId="5" xfId="0" applyNumberFormat="1" applyFont="1" applyBorder="1" applyAlignment="1">
      <alignment vertical="top" wrapText="1"/>
    </xf>
    <xf numFmtId="0" fontId="10" fillId="0" borderId="9" xfId="0" applyNumberFormat="1" applyFont="1" applyBorder="1" applyAlignment="1">
      <alignment vertical="top" wrapText="1"/>
    </xf>
    <xf numFmtId="0" fontId="10" fillId="0" borderId="11" xfId="0" applyNumberFormat="1" applyFont="1" applyBorder="1" applyAlignment="1">
      <alignment horizontal="left" vertical="top" wrapText="1"/>
    </xf>
    <xf numFmtId="0" fontId="10" fillId="0" borderId="9" xfId="0" applyFont="1" applyBorder="1" applyAlignment="1">
      <alignment vertical="top" wrapText="1"/>
    </xf>
    <xf numFmtId="0" fontId="10" fillId="0" borderId="11" xfId="0" applyFont="1" applyBorder="1" applyAlignment="1">
      <alignment vertical="top" wrapText="1"/>
    </xf>
    <xf numFmtId="0" fontId="10" fillId="0" borderId="5" xfId="0" applyFont="1" applyBorder="1" applyAlignment="1">
      <alignment vertical="top" wrapText="1"/>
    </xf>
    <xf numFmtId="0" fontId="10" fillId="0" borderId="2" xfId="0" applyFont="1" applyBorder="1" applyAlignment="1">
      <alignment horizontal="center"/>
    </xf>
    <xf numFmtId="164" fontId="10" fillId="0" borderId="1" xfId="0" applyNumberFormat="1" applyFont="1" applyBorder="1" applyAlignment="1">
      <alignment horizontal="center"/>
    </xf>
    <xf numFmtId="2" fontId="10" fillId="0" borderId="1" xfId="0" applyNumberFormat="1" applyFont="1" applyBorder="1" applyAlignment="1">
      <alignment horizontal="center" vertical="top"/>
    </xf>
    <xf numFmtId="0" fontId="10" fillId="0" borderId="1" xfId="0" applyFont="1" applyBorder="1" applyAlignment="1">
      <alignment horizontal="center" vertical="top"/>
    </xf>
    <xf numFmtId="0" fontId="10" fillId="0" borderId="0" xfId="0" applyFont="1" applyAlignment="1">
      <alignment horizontal="center"/>
    </xf>
    <xf numFmtId="2" fontId="10" fillId="0" borderId="5" xfId="0" applyNumberFormat="1" applyFont="1" applyBorder="1" applyAlignment="1">
      <alignment horizontal="center"/>
    </xf>
    <xf numFmtId="2" fontId="10" fillId="0" borderId="11" xfId="0" applyNumberFormat="1" applyFont="1" applyBorder="1" applyAlignment="1">
      <alignment horizontal="center"/>
    </xf>
    <xf numFmtId="0" fontId="1" fillId="0" borderId="0"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7"/>
  </sheetPr>
  <dimension ref="A1:V8257"/>
  <sheetViews>
    <sheetView tabSelected="1" view="pageBreakPreview" zoomScale="89" zoomScaleSheetLayoutView="89" workbookViewId="0">
      <selection activeCell="G7" sqref="G7"/>
    </sheetView>
  </sheetViews>
  <sheetFormatPr defaultRowHeight="15"/>
  <cols>
    <col min="1" max="1" width="4.42578125" style="317" customWidth="1"/>
    <col min="2" max="2" width="9.5703125" style="317" customWidth="1"/>
    <col min="3" max="3" width="53.7109375" style="318" customWidth="1"/>
    <col min="4" max="4" width="10.7109375" style="23" customWidth="1"/>
    <col min="5" max="5" width="3" style="23" customWidth="1"/>
    <col min="6" max="6" width="9.7109375" style="279" customWidth="1"/>
    <col min="7" max="7" width="2.85546875" style="279" customWidth="1"/>
    <col min="8" max="8" width="8" style="279" customWidth="1"/>
    <col min="9" max="9" width="4" style="279" customWidth="1"/>
    <col min="10" max="10" width="6.140625" style="279" customWidth="1"/>
    <col min="11" max="11" width="2.85546875" style="279" customWidth="1"/>
    <col min="12" max="12" width="8.28515625" style="279" customWidth="1"/>
    <col min="13" max="13" width="2.7109375" style="279" customWidth="1"/>
    <col min="14" max="14" width="9.28515625" style="279" customWidth="1"/>
    <col min="15" max="15" width="9" style="319" customWidth="1"/>
    <col min="16" max="16" width="7" style="245" customWidth="1"/>
    <col min="17" max="17" width="9.140625" style="245"/>
    <col min="18" max="18" width="10.7109375" style="245" bestFit="1" customWidth="1"/>
    <col min="19" max="19" width="13.85546875" style="245" customWidth="1"/>
    <col min="20" max="20" width="11.28515625" style="245" customWidth="1"/>
    <col min="21" max="21" width="11.85546875" style="245" customWidth="1"/>
    <col min="22" max="22" width="10.7109375" style="245" customWidth="1"/>
    <col min="23" max="16384" width="9.140625" style="245"/>
  </cols>
  <sheetData>
    <row r="1" spans="1:19" s="20" customFormat="1">
      <c r="A1" s="567" t="s">
        <v>234</v>
      </c>
      <c r="B1" s="439"/>
      <c r="C1" s="439"/>
      <c r="D1" s="439"/>
      <c r="E1" s="439"/>
      <c r="F1" s="439"/>
      <c r="G1" s="439"/>
      <c r="H1" s="439"/>
      <c r="I1" s="439"/>
      <c r="J1" s="439"/>
      <c r="K1" s="439"/>
      <c r="L1" s="439"/>
      <c r="M1" s="439"/>
      <c r="N1" s="439"/>
      <c r="O1" s="439"/>
      <c r="P1" s="439"/>
    </row>
    <row r="2" spans="1:19" s="20" customFormat="1">
      <c r="A2" s="439"/>
      <c r="B2" s="439"/>
      <c r="C2" s="439"/>
      <c r="D2" s="439"/>
      <c r="E2" s="439"/>
      <c r="F2" s="439"/>
      <c r="G2" s="439"/>
      <c r="H2" s="439"/>
      <c r="I2" s="439"/>
      <c r="J2" s="439"/>
      <c r="K2" s="439"/>
      <c r="L2" s="439"/>
      <c r="M2" s="439"/>
      <c r="N2" s="439"/>
      <c r="O2" s="439"/>
      <c r="P2" s="439"/>
    </row>
    <row r="3" spans="1:19" s="20" customFormat="1">
      <c r="A3" s="21"/>
      <c r="B3" s="21"/>
      <c r="C3" s="22"/>
      <c r="D3" s="23"/>
      <c r="E3" s="23"/>
      <c r="F3" s="24"/>
      <c r="G3" s="24"/>
      <c r="H3" s="24"/>
      <c r="I3" s="24"/>
      <c r="J3" s="24"/>
      <c r="K3" s="24"/>
      <c r="L3" s="24"/>
      <c r="M3" s="24"/>
      <c r="N3" s="24"/>
      <c r="O3" s="24"/>
    </row>
    <row r="4" spans="1:19" s="31" customFormat="1" ht="25.5">
      <c r="A4" s="25" t="s">
        <v>1</v>
      </c>
      <c r="B4" s="25" t="s">
        <v>2</v>
      </c>
      <c r="C4" s="26" t="s">
        <v>3</v>
      </c>
      <c r="D4" s="27"/>
      <c r="E4" s="28"/>
      <c r="F4" s="470" t="s">
        <v>4</v>
      </c>
      <c r="G4" s="470"/>
      <c r="H4" s="470"/>
      <c r="I4" s="470"/>
      <c r="J4" s="470"/>
      <c r="K4" s="470"/>
      <c r="L4" s="470"/>
      <c r="M4" s="470"/>
      <c r="N4" s="471"/>
      <c r="O4" s="29" t="s">
        <v>5</v>
      </c>
      <c r="P4" s="30" t="s">
        <v>6</v>
      </c>
    </row>
    <row r="5" spans="1:19" s="36" customFormat="1" ht="20.25" customHeight="1">
      <c r="A5" s="382">
        <v>8</v>
      </c>
      <c r="B5" s="382" t="s">
        <v>9</v>
      </c>
      <c r="C5" s="472" t="s">
        <v>10</v>
      </c>
      <c r="D5" s="32"/>
      <c r="E5" s="33"/>
      <c r="F5" s="34">
        <v>2</v>
      </c>
      <c r="G5" s="34" t="s">
        <v>108</v>
      </c>
      <c r="H5" s="34">
        <v>2</v>
      </c>
      <c r="I5" s="34" t="s">
        <v>116</v>
      </c>
      <c r="J5" s="34">
        <v>1</v>
      </c>
      <c r="K5" s="34" t="s">
        <v>110</v>
      </c>
      <c r="L5" s="34">
        <f>F5*H5+J5</f>
        <v>5</v>
      </c>
      <c r="M5" s="34"/>
      <c r="N5" s="35"/>
      <c r="O5" s="462">
        <f>L5</f>
        <v>5</v>
      </c>
      <c r="P5" s="382" t="s">
        <v>128</v>
      </c>
      <c r="R5" s="361">
        <v>1203.77</v>
      </c>
      <c r="S5" s="361">
        <f>R5*O5</f>
        <v>6018.85</v>
      </c>
    </row>
    <row r="6" spans="1:19" s="36" customFormat="1" ht="20.25" customHeight="1">
      <c r="A6" s="383"/>
      <c r="B6" s="383"/>
      <c r="C6" s="473"/>
      <c r="D6" s="32"/>
      <c r="E6" s="33"/>
      <c r="F6" s="34"/>
      <c r="G6" s="34"/>
      <c r="H6" s="34"/>
      <c r="I6" s="34"/>
      <c r="J6" s="34"/>
      <c r="K6" s="34"/>
      <c r="L6" s="34"/>
      <c r="M6" s="34"/>
      <c r="N6" s="35"/>
      <c r="O6" s="463"/>
      <c r="P6" s="383"/>
      <c r="R6" s="361"/>
      <c r="S6" s="361"/>
    </row>
    <row r="7" spans="1:19" s="36" customFormat="1" ht="20.25" customHeight="1">
      <c r="A7" s="383"/>
      <c r="B7" s="383"/>
      <c r="C7" s="473"/>
      <c r="D7" s="32"/>
      <c r="E7" s="33"/>
      <c r="F7" s="34"/>
      <c r="G7" s="34"/>
      <c r="H7" s="34"/>
      <c r="I7" s="34"/>
      <c r="J7" s="34"/>
      <c r="K7" s="34"/>
      <c r="L7" s="34"/>
      <c r="M7" s="34"/>
      <c r="N7" s="35"/>
      <c r="O7" s="463"/>
      <c r="P7" s="383"/>
      <c r="R7" s="361"/>
      <c r="S7" s="361"/>
    </row>
    <row r="8" spans="1:19" s="36" customFormat="1" ht="20.25" customHeight="1">
      <c r="A8" s="383"/>
      <c r="B8" s="383"/>
      <c r="C8" s="473"/>
      <c r="D8" s="32"/>
      <c r="E8" s="33"/>
      <c r="F8" s="34"/>
      <c r="G8" s="34"/>
      <c r="H8" s="34"/>
      <c r="I8" s="34"/>
      <c r="J8" s="34"/>
      <c r="K8" s="34"/>
      <c r="L8" s="34"/>
      <c r="M8" s="34"/>
      <c r="N8" s="35"/>
      <c r="O8" s="463"/>
      <c r="P8" s="383"/>
      <c r="R8" s="361"/>
      <c r="S8" s="361"/>
    </row>
    <row r="9" spans="1:19" s="36" customFormat="1" ht="14.25" customHeight="1">
      <c r="A9" s="383"/>
      <c r="B9" s="383"/>
      <c r="C9" s="473"/>
      <c r="D9" s="32"/>
      <c r="E9" s="33"/>
      <c r="F9" s="34"/>
      <c r="G9" s="34"/>
      <c r="H9" s="34"/>
      <c r="I9" s="34"/>
      <c r="J9" s="34"/>
      <c r="K9" s="34"/>
      <c r="L9" s="34"/>
      <c r="M9" s="34"/>
      <c r="N9" s="35"/>
      <c r="O9" s="463"/>
      <c r="P9" s="383"/>
      <c r="R9" s="361"/>
      <c r="S9" s="361"/>
    </row>
    <row r="10" spans="1:19" s="36" customFormat="1" ht="20.25" hidden="1" customHeight="1">
      <c r="A10" s="383"/>
      <c r="B10" s="383"/>
      <c r="C10" s="473"/>
      <c r="D10" s="32"/>
      <c r="E10" s="33"/>
      <c r="F10" s="34"/>
      <c r="G10" s="34"/>
      <c r="H10" s="34"/>
      <c r="I10" s="34"/>
      <c r="J10" s="34"/>
      <c r="K10" s="34"/>
      <c r="L10" s="34"/>
      <c r="M10" s="34"/>
      <c r="N10" s="35"/>
      <c r="O10" s="463"/>
      <c r="P10" s="383"/>
      <c r="R10" s="361"/>
      <c r="S10" s="361"/>
    </row>
    <row r="11" spans="1:19" s="36" customFormat="1" ht="20.25" hidden="1" customHeight="1">
      <c r="A11" s="383"/>
      <c r="B11" s="383"/>
      <c r="C11" s="473"/>
      <c r="D11" s="32"/>
      <c r="E11" s="33"/>
      <c r="F11" s="34"/>
      <c r="G11" s="34"/>
      <c r="H11" s="34"/>
      <c r="I11" s="34"/>
      <c r="J11" s="34"/>
      <c r="K11" s="34"/>
      <c r="L11" s="34"/>
      <c r="M11" s="34"/>
      <c r="N11" s="35"/>
      <c r="O11" s="463"/>
      <c r="P11" s="383"/>
      <c r="R11" s="361"/>
      <c r="S11" s="361"/>
    </row>
    <row r="12" spans="1:19" s="36" customFormat="1" ht="20.25" hidden="1" customHeight="1">
      <c r="A12" s="383"/>
      <c r="B12" s="383"/>
      <c r="C12" s="473"/>
      <c r="D12" s="32"/>
      <c r="E12" s="33"/>
      <c r="F12" s="34"/>
      <c r="G12" s="34"/>
      <c r="H12" s="34"/>
      <c r="I12" s="34"/>
      <c r="J12" s="34"/>
      <c r="K12" s="34"/>
      <c r="L12" s="34"/>
      <c r="M12" s="34"/>
      <c r="N12" s="35"/>
      <c r="O12" s="463"/>
      <c r="P12" s="383"/>
      <c r="R12" s="361"/>
      <c r="S12" s="361"/>
    </row>
    <row r="13" spans="1:19" s="36" customFormat="1" ht="20.25" hidden="1" customHeight="1">
      <c r="A13" s="383"/>
      <c r="B13" s="383"/>
      <c r="C13" s="473"/>
      <c r="D13" s="32"/>
      <c r="E13" s="33"/>
      <c r="F13" s="34"/>
      <c r="G13" s="34"/>
      <c r="H13" s="34"/>
      <c r="I13" s="34"/>
      <c r="J13" s="34"/>
      <c r="K13" s="34"/>
      <c r="L13" s="34"/>
      <c r="M13" s="34"/>
      <c r="N13" s="35"/>
      <c r="O13" s="463"/>
      <c r="P13" s="383"/>
      <c r="R13" s="361"/>
      <c r="S13" s="361"/>
    </row>
    <row r="14" spans="1:19" s="36" customFormat="1" ht="0.75" customHeight="1">
      <c r="A14" s="383"/>
      <c r="B14" s="383"/>
      <c r="C14" s="473"/>
      <c r="D14" s="32"/>
      <c r="E14" s="33"/>
      <c r="F14" s="34"/>
      <c r="G14" s="34"/>
      <c r="H14" s="34"/>
      <c r="I14" s="34"/>
      <c r="J14" s="34"/>
      <c r="K14" s="34"/>
      <c r="L14" s="34"/>
      <c r="M14" s="34"/>
      <c r="N14" s="35"/>
      <c r="O14" s="463"/>
      <c r="P14" s="383"/>
      <c r="R14" s="361"/>
      <c r="S14" s="361"/>
    </row>
    <row r="15" spans="1:19" s="36" customFormat="1" ht="20.25" hidden="1" customHeight="1">
      <c r="A15" s="383"/>
      <c r="B15" s="383"/>
      <c r="C15" s="473"/>
      <c r="D15" s="32"/>
      <c r="E15" s="33"/>
      <c r="F15" s="34"/>
      <c r="G15" s="34"/>
      <c r="H15" s="34"/>
      <c r="I15" s="34"/>
      <c r="J15" s="34"/>
      <c r="K15" s="34"/>
      <c r="L15" s="34"/>
      <c r="M15" s="34"/>
      <c r="N15" s="35"/>
      <c r="O15" s="463"/>
      <c r="P15" s="383"/>
      <c r="R15" s="361"/>
      <c r="S15" s="361"/>
    </row>
    <row r="16" spans="1:19" s="36" customFormat="1" ht="20.25" hidden="1" customHeight="1">
      <c r="A16" s="383"/>
      <c r="B16" s="383"/>
      <c r="C16" s="473"/>
      <c r="D16" s="32"/>
      <c r="E16" s="33"/>
      <c r="F16" s="34"/>
      <c r="G16" s="34"/>
      <c r="H16" s="34"/>
      <c r="I16" s="34"/>
      <c r="J16" s="34"/>
      <c r="K16" s="34"/>
      <c r="L16" s="34"/>
      <c r="M16" s="34"/>
      <c r="N16" s="35"/>
      <c r="O16" s="463"/>
      <c r="P16" s="383"/>
      <c r="R16" s="361"/>
      <c r="S16" s="361"/>
    </row>
    <row r="17" spans="1:19" s="36" customFormat="1" ht="9" hidden="1" customHeight="1">
      <c r="A17" s="384"/>
      <c r="B17" s="384"/>
      <c r="C17" s="474"/>
      <c r="D17" s="37"/>
      <c r="E17" s="38"/>
      <c r="F17" s="39"/>
      <c r="G17" s="39"/>
      <c r="H17" s="39"/>
      <c r="I17" s="39"/>
      <c r="J17" s="39"/>
      <c r="K17" s="39"/>
      <c r="L17" s="39"/>
      <c r="M17" s="39"/>
      <c r="N17" s="40"/>
      <c r="O17" s="464"/>
      <c r="P17" s="384"/>
      <c r="R17" s="361"/>
      <c r="S17" s="361"/>
    </row>
    <row r="18" spans="1:19" s="36" customFormat="1" ht="14.1" customHeight="1">
      <c r="A18" s="382">
        <v>9</v>
      </c>
      <c r="B18" s="382" t="s">
        <v>11</v>
      </c>
      <c r="C18" s="472" t="s">
        <v>12</v>
      </c>
      <c r="D18" s="41"/>
      <c r="E18" s="42"/>
      <c r="F18" s="43"/>
      <c r="G18" s="44"/>
      <c r="H18" s="45">
        <f>100</f>
        <v>100</v>
      </c>
      <c r="I18" s="46" t="s">
        <v>108</v>
      </c>
      <c r="J18" s="45">
        <v>90</v>
      </c>
      <c r="K18" s="46" t="s">
        <v>110</v>
      </c>
      <c r="L18" s="475">
        <f>J18*H18</f>
        <v>9000</v>
      </c>
      <c r="M18" s="475"/>
      <c r="N18" s="47" t="s">
        <v>109</v>
      </c>
      <c r="O18" s="460">
        <f>L18</f>
        <v>9000</v>
      </c>
      <c r="P18" s="468" t="s">
        <v>127</v>
      </c>
      <c r="R18" s="361">
        <v>27.72</v>
      </c>
      <c r="S18" s="361">
        <f>R18*O18</f>
        <v>249480</v>
      </c>
    </row>
    <row r="19" spans="1:19" s="36" customFormat="1" ht="14.1" customHeight="1">
      <c r="A19" s="383"/>
      <c r="B19" s="383"/>
      <c r="C19" s="473"/>
      <c r="D19" s="32"/>
      <c r="E19" s="33"/>
      <c r="F19" s="48"/>
      <c r="G19" s="49"/>
      <c r="H19" s="50"/>
      <c r="I19" s="50"/>
      <c r="J19" s="50"/>
      <c r="K19" s="50"/>
      <c r="L19" s="50"/>
      <c r="M19" s="50"/>
      <c r="N19" s="51"/>
      <c r="O19" s="461"/>
      <c r="P19" s="468"/>
      <c r="R19" s="361"/>
      <c r="S19" s="361"/>
    </row>
    <row r="20" spans="1:19" s="36" customFormat="1" ht="14.1" customHeight="1">
      <c r="A20" s="383"/>
      <c r="B20" s="383"/>
      <c r="C20" s="473"/>
      <c r="D20" s="32"/>
      <c r="E20" s="33"/>
      <c r="F20" s="48"/>
      <c r="G20" s="49"/>
      <c r="H20" s="50"/>
      <c r="I20" s="50"/>
      <c r="J20" s="50"/>
      <c r="K20" s="50"/>
      <c r="L20" s="50"/>
      <c r="M20" s="50"/>
      <c r="N20" s="51"/>
      <c r="O20" s="461"/>
      <c r="P20" s="468"/>
      <c r="R20" s="361"/>
      <c r="S20" s="361"/>
    </row>
    <row r="21" spans="1:19" s="36" customFormat="1" ht="14.1" customHeight="1">
      <c r="A21" s="383"/>
      <c r="B21" s="383"/>
      <c r="C21" s="473"/>
      <c r="D21" s="32"/>
      <c r="E21" s="33"/>
      <c r="F21" s="48"/>
      <c r="G21" s="49"/>
      <c r="H21" s="50"/>
      <c r="I21" s="50"/>
      <c r="J21" s="50"/>
      <c r="K21" s="50"/>
      <c r="L21" s="50"/>
      <c r="M21" s="50"/>
      <c r="N21" s="51"/>
      <c r="O21" s="461"/>
      <c r="P21" s="468"/>
      <c r="R21" s="361"/>
      <c r="S21" s="361"/>
    </row>
    <row r="22" spans="1:19" s="36" customFormat="1" ht="2.25" customHeight="1">
      <c r="A22" s="383"/>
      <c r="B22" s="383"/>
      <c r="C22" s="473"/>
      <c r="D22" s="32"/>
      <c r="E22" s="33"/>
      <c r="F22" s="48"/>
      <c r="G22" s="49"/>
      <c r="H22" s="50"/>
      <c r="I22" s="50"/>
      <c r="J22" s="50"/>
      <c r="K22" s="50"/>
      <c r="L22" s="50"/>
      <c r="M22" s="50"/>
      <c r="N22" s="51"/>
      <c r="O22" s="461"/>
      <c r="P22" s="468"/>
      <c r="R22" s="361"/>
      <c r="S22" s="361"/>
    </row>
    <row r="23" spans="1:19" s="36" customFormat="1" ht="13.5" hidden="1" customHeight="1">
      <c r="A23" s="383"/>
      <c r="B23" s="383"/>
      <c r="C23" s="473"/>
      <c r="D23" s="32"/>
      <c r="E23" s="33"/>
      <c r="F23" s="48"/>
      <c r="G23" s="49"/>
      <c r="H23" s="50"/>
      <c r="I23" s="50"/>
      <c r="J23" s="50"/>
      <c r="K23" s="50"/>
      <c r="L23" s="50"/>
      <c r="M23" s="50"/>
      <c r="N23" s="51"/>
      <c r="O23" s="461"/>
      <c r="P23" s="468"/>
      <c r="R23" s="361"/>
      <c r="S23" s="361"/>
    </row>
    <row r="24" spans="1:19" s="36" customFormat="1" ht="13.5" hidden="1" customHeight="1">
      <c r="A24" s="383"/>
      <c r="B24" s="383"/>
      <c r="C24" s="473"/>
      <c r="D24" s="32"/>
      <c r="E24" s="33"/>
      <c r="F24" s="48"/>
      <c r="G24" s="49"/>
      <c r="H24" s="50"/>
      <c r="I24" s="50"/>
      <c r="J24" s="50"/>
      <c r="K24" s="50"/>
      <c r="L24" s="50"/>
      <c r="M24" s="50"/>
      <c r="N24" s="51"/>
      <c r="O24" s="461"/>
      <c r="P24" s="468"/>
      <c r="R24" s="361"/>
      <c r="S24" s="361"/>
    </row>
    <row r="25" spans="1:19" s="36" customFormat="1" ht="13.5" hidden="1" customHeight="1">
      <c r="A25" s="383"/>
      <c r="B25" s="383"/>
      <c r="C25" s="473"/>
      <c r="D25" s="32"/>
      <c r="E25" s="33"/>
      <c r="F25" s="48"/>
      <c r="G25" s="49"/>
      <c r="H25" s="50"/>
      <c r="I25" s="50"/>
      <c r="J25" s="50"/>
      <c r="K25" s="50"/>
      <c r="L25" s="50"/>
      <c r="M25" s="50"/>
      <c r="N25" s="51"/>
      <c r="O25" s="461"/>
      <c r="P25" s="468"/>
      <c r="R25" s="361"/>
      <c r="S25" s="361"/>
    </row>
    <row r="26" spans="1:19" s="36" customFormat="1" ht="13.5" hidden="1" customHeight="1">
      <c r="A26" s="52"/>
      <c r="B26" s="52"/>
      <c r="C26" s="53"/>
      <c r="D26" s="54"/>
      <c r="E26" s="55"/>
      <c r="F26" s="56"/>
      <c r="G26" s="57"/>
      <c r="H26" s="57"/>
      <c r="I26" s="57"/>
      <c r="J26" s="57"/>
      <c r="K26" s="57"/>
      <c r="L26" s="57"/>
      <c r="M26" s="57"/>
      <c r="N26" s="58"/>
      <c r="O26" s="59"/>
      <c r="P26" s="60"/>
      <c r="R26" s="361"/>
      <c r="S26" s="361"/>
    </row>
    <row r="27" spans="1:19" s="36" customFormat="1" ht="14.1" customHeight="1">
      <c r="A27" s="382">
        <v>10</v>
      </c>
      <c r="B27" s="382" t="s">
        <v>15</v>
      </c>
      <c r="C27" s="405" t="s">
        <v>159</v>
      </c>
      <c r="D27" s="61"/>
      <c r="E27" s="62"/>
      <c r="F27" s="44"/>
      <c r="G27" s="44"/>
      <c r="H27" s="44"/>
      <c r="I27" s="44"/>
      <c r="J27" s="44"/>
      <c r="K27" s="44"/>
      <c r="L27" s="44"/>
      <c r="M27" s="44"/>
      <c r="N27" s="63"/>
      <c r="O27" s="458">
        <f>L30</f>
        <v>6</v>
      </c>
      <c r="P27" s="442" t="s">
        <v>128</v>
      </c>
      <c r="R27" s="361"/>
      <c r="S27" s="361"/>
    </row>
    <row r="28" spans="1:19" s="36" customFormat="1" ht="14.1" customHeight="1">
      <c r="A28" s="383"/>
      <c r="B28" s="383"/>
      <c r="C28" s="406"/>
      <c r="D28" s="64"/>
      <c r="E28" s="65"/>
      <c r="F28" s="49" t="s">
        <v>113</v>
      </c>
      <c r="G28" s="49"/>
      <c r="H28" s="49">
        <v>3</v>
      </c>
      <c r="I28" s="49" t="s">
        <v>108</v>
      </c>
      <c r="J28" s="49">
        <v>1</v>
      </c>
      <c r="K28" s="49" t="s">
        <v>110</v>
      </c>
      <c r="L28" s="49">
        <f>J28*H28</f>
        <v>3</v>
      </c>
      <c r="M28" s="465" t="s">
        <v>129</v>
      </c>
      <c r="N28" s="466"/>
      <c r="O28" s="459"/>
      <c r="P28" s="443"/>
      <c r="R28" s="361"/>
      <c r="S28" s="361"/>
    </row>
    <row r="29" spans="1:19" s="36" customFormat="1" ht="14.1" customHeight="1">
      <c r="A29" s="383"/>
      <c r="B29" s="383"/>
      <c r="C29" s="406"/>
      <c r="D29" s="64"/>
      <c r="E29" s="65"/>
      <c r="F29" s="49" t="s">
        <v>114</v>
      </c>
      <c r="G29" s="49"/>
      <c r="H29" s="49">
        <v>3</v>
      </c>
      <c r="I29" s="49" t="s">
        <v>108</v>
      </c>
      <c r="J29" s="49">
        <v>1</v>
      </c>
      <c r="K29" s="49" t="s">
        <v>110</v>
      </c>
      <c r="L29" s="49">
        <f>J29*H29</f>
        <v>3</v>
      </c>
      <c r="M29" s="465" t="s">
        <v>129</v>
      </c>
      <c r="N29" s="466"/>
      <c r="O29" s="459"/>
      <c r="P29" s="443"/>
      <c r="R29" s="361">
        <v>2584.2199999999998</v>
      </c>
      <c r="S29" s="361">
        <f>R29*O27</f>
        <v>15505.32</v>
      </c>
    </row>
    <row r="30" spans="1:19" s="36" customFormat="1" ht="14.1" customHeight="1">
      <c r="A30" s="383"/>
      <c r="B30" s="383"/>
      <c r="C30" s="406"/>
      <c r="D30" s="64"/>
      <c r="E30" s="65"/>
      <c r="F30" s="66" t="s">
        <v>112</v>
      </c>
      <c r="G30" s="49"/>
      <c r="H30" s="49"/>
      <c r="I30" s="49"/>
      <c r="J30" s="49"/>
      <c r="K30" s="49" t="s">
        <v>110</v>
      </c>
      <c r="L30" s="67">
        <f>L29+L28</f>
        <v>6</v>
      </c>
      <c r="M30" s="465" t="s">
        <v>129</v>
      </c>
      <c r="N30" s="466"/>
      <c r="O30" s="459"/>
      <c r="P30" s="443"/>
      <c r="R30" s="361"/>
      <c r="S30" s="361"/>
    </row>
    <row r="31" spans="1:19" s="36" customFormat="1" ht="10.5" customHeight="1">
      <c r="A31" s="383"/>
      <c r="B31" s="383"/>
      <c r="C31" s="406"/>
      <c r="D31" s="64"/>
      <c r="E31" s="65"/>
      <c r="F31" s="66"/>
      <c r="G31" s="49"/>
      <c r="H31" s="49"/>
      <c r="I31" s="49"/>
      <c r="J31" s="49"/>
      <c r="K31" s="49"/>
      <c r="L31" s="67"/>
      <c r="M31" s="50"/>
      <c r="N31" s="51"/>
      <c r="O31" s="459"/>
      <c r="P31" s="443"/>
      <c r="R31" s="361"/>
      <c r="S31" s="361"/>
    </row>
    <row r="32" spans="1:19" s="36" customFormat="1" ht="13.5" hidden="1" customHeight="1">
      <c r="A32" s="383"/>
      <c r="B32" s="383"/>
      <c r="C32" s="406"/>
      <c r="D32" s="64"/>
      <c r="E32" s="65"/>
      <c r="F32" s="66"/>
      <c r="G32" s="49"/>
      <c r="H32" s="49"/>
      <c r="I32" s="49"/>
      <c r="J32" s="49"/>
      <c r="K32" s="49"/>
      <c r="L32" s="67"/>
      <c r="M32" s="50"/>
      <c r="N32" s="51"/>
      <c r="O32" s="459"/>
      <c r="P32" s="443"/>
      <c r="R32" s="361"/>
      <c r="S32" s="361"/>
    </row>
    <row r="33" spans="1:19" s="36" customFormat="1" ht="13.5" hidden="1" customHeight="1">
      <c r="A33" s="383"/>
      <c r="B33" s="383"/>
      <c r="C33" s="406"/>
      <c r="D33" s="54"/>
      <c r="E33" s="55"/>
      <c r="F33" s="68"/>
      <c r="G33" s="68"/>
      <c r="H33" s="68"/>
      <c r="I33" s="68"/>
      <c r="J33" s="68"/>
      <c r="K33" s="68"/>
      <c r="L33" s="68"/>
      <c r="M33" s="68"/>
      <c r="N33" s="69"/>
      <c r="O33" s="459"/>
      <c r="P33" s="443"/>
      <c r="R33" s="361"/>
      <c r="S33" s="361"/>
    </row>
    <row r="34" spans="1:19" s="36" customFormat="1" ht="10.5" hidden="1" customHeight="1">
      <c r="A34" s="383"/>
      <c r="B34" s="383"/>
      <c r="C34" s="406"/>
      <c r="D34" s="54"/>
      <c r="E34" s="55"/>
      <c r="F34" s="68"/>
      <c r="G34" s="68"/>
      <c r="H34" s="68"/>
      <c r="I34" s="68"/>
      <c r="J34" s="68"/>
      <c r="K34" s="68"/>
      <c r="L34" s="68"/>
      <c r="M34" s="68"/>
      <c r="N34" s="68"/>
      <c r="O34" s="70"/>
      <c r="P34" s="71"/>
      <c r="R34" s="361"/>
      <c r="S34" s="361"/>
    </row>
    <row r="35" spans="1:19" s="36" customFormat="1" ht="24.75" hidden="1" customHeight="1">
      <c r="A35" s="383"/>
      <c r="B35" s="383"/>
      <c r="C35" s="406"/>
      <c r="D35" s="64"/>
      <c r="E35" s="65"/>
      <c r="F35" s="72"/>
      <c r="G35" s="72"/>
      <c r="H35" s="72"/>
      <c r="I35" s="72"/>
      <c r="J35" s="72"/>
      <c r="K35" s="72"/>
      <c r="L35" s="72"/>
      <c r="M35" s="72"/>
      <c r="N35" s="72"/>
      <c r="O35" s="73"/>
      <c r="P35" s="74"/>
      <c r="R35" s="361"/>
      <c r="S35" s="361"/>
    </row>
    <row r="36" spans="1:19" s="36" customFormat="1" ht="24.75" hidden="1" customHeight="1">
      <c r="A36" s="383"/>
      <c r="B36" s="383"/>
      <c r="C36" s="406"/>
      <c r="D36" s="64"/>
      <c r="E36" s="65"/>
      <c r="F36" s="72"/>
      <c r="G36" s="72"/>
      <c r="H36" s="72"/>
      <c r="I36" s="72"/>
      <c r="J36" s="72"/>
      <c r="K36" s="72"/>
      <c r="L36" s="72"/>
      <c r="M36" s="72"/>
      <c r="N36" s="72"/>
      <c r="O36" s="75"/>
      <c r="P36" s="74"/>
      <c r="R36" s="361"/>
      <c r="S36" s="361"/>
    </row>
    <row r="37" spans="1:19" s="36" customFormat="1" ht="24.75" hidden="1" customHeight="1">
      <c r="A37" s="384"/>
      <c r="B37" s="384"/>
      <c r="C37" s="408"/>
      <c r="D37" s="54"/>
      <c r="E37" s="55"/>
      <c r="F37" s="68"/>
      <c r="G37" s="68"/>
      <c r="H37" s="68"/>
      <c r="I37" s="68"/>
      <c r="J37" s="68"/>
      <c r="K37" s="68"/>
      <c r="L37" s="68"/>
      <c r="M37" s="68"/>
      <c r="N37" s="69"/>
      <c r="O37" s="75"/>
      <c r="P37" s="76"/>
      <c r="R37" s="361"/>
      <c r="S37" s="361"/>
    </row>
    <row r="38" spans="1:19" s="36" customFormat="1" ht="14.1" customHeight="1">
      <c r="A38" s="382">
        <v>11</v>
      </c>
      <c r="B38" s="382" t="s">
        <v>17</v>
      </c>
      <c r="C38" s="476" t="s">
        <v>258</v>
      </c>
      <c r="D38" s="62"/>
      <c r="E38" s="62"/>
      <c r="F38" s="77" t="s">
        <v>115</v>
      </c>
      <c r="G38" s="44"/>
      <c r="H38" s="44"/>
      <c r="I38" s="44"/>
      <c r="J38" s="44"/>
      <c r="K38" s="44"/>
      <c r="L38" s="44"/>
      <c r="M38" s="44"/>
      <c r="N38" s="44"/>
      <c r="O38" s="78"/>
      <c r="P38" s="444" t="s">
        <v>118</v>
      </c>
      <c r="R38" s="361"/>
      <c r="S38" s="361"/>
    </row>
    <row r="39" spans="1:19" s="36" customFormat="1" ht="14.1" customHeight="1">
      <c r="A39" s="383"/>
      <c r="B39" s="383"/>
      <c r="C39" s="477"/>
      <c r="D39" s="65"/>
      <c r="E39" s="65"/>
      <c r="F39" s="67">
        <v>1</v>
      </c>
      <c r="G39" s="49" t="s">
        <v>108</v>
      </c>
      <c r="H39" s="79">
        <v>4.3</v>
      </c>
      <c r="I39" s="49" t="s">
        <v>108</v>
      </c>
      <c r="J39" s="80">
        <v>10.6</v>
      </c>
      <c r="K39" s="57" t="s">
        <v>116</v>
      </c>
      <c r="L39" s="80">
        <v>17.399999999999999</v>
      </c>
      <c r="M39" s="49" t="s">
        <v>108</v>
      </c>
      <c r="N39" s="79">
        <v>3.4</v>
      </c>
      <c r="O39" s="81">
        <f>(F39*H39*((J39+L39)/J40)*N39)</f>
        <v>204.67999999999998</v>
      </c>
      <c r="P39" s="445"/>
      <c r="R39" s="361"/>
      <c r="S39" s="361"/>
    </row>
    <row r="40" spans="1:19" s="36" customFormat="1" ht="14.1" customHeight="1">
      <c r="A40" s="383"/>
      <c r="B40" s="383"/>
      <c r="C40" s="477"/>
      <c r="D40" s="65"/>
      <c r="E40" s="65"/>
      <c r="F40" s="67"/>
      <c r="G40" s="49"/>
      <c r="H40" s="49"/>
      <c r="I40" s="49"/>
      <c r="J40" s="465">
        <v>2</v>
      </c>
      <c r="K40" s="465"/>
      <c r="L40" s="465"/>
      <c r="M40" s="49"/>
      <c r="N40" s="49"/>
      <c r="O40" s="81"/>
      <c r="P40" s="445"/>
      <c r="R40" s="361"/>
      <c r="S40" s="361"/>
    </row>
    <row r="41" spans="1:19" s="36" customFormat="1" ht="14.1" customHeight="1">
      <c r="A41" s="383"/>
      <c r="B41" s="383"/>
      <c r="C41" s="477"/>
      <c r="D41" s="387" t="s">
        <v>235</v>
      </c>
      <c r="E41" s="388"/>
      <c r="F41" s="388"/>
      <c r="G41" s="388"/>
      <c r="H41" s="388"/>
      <c r="I41" s="49"/>
      <c r="J41" s="84"/>
      <c r="K41" s="50"/>
      <c r="L41" s="50"/>
      <c r="M41" s="49"/>
      <c r="N41" s="49"/>
      <c r="O41" s="81"/>
      <c r="P41" s="445"/>
      <c r="R41" s="361"/>
      <c r="S41" s="361"/>
    </row>
    <row r="42" spans="1:19" s="36" customFormat="1" ht="14.1" customHeight="1">
      <c r="A42" s="383"/>
      <c r="B42" s="383"/>
      <c r="C42" s="477"/>
      <c r="D42" s="85">
        <v>2</v>
      </c>
      <c r="E42" s="65" t="s">
        <v>108</v>
      </c>
      <c r="F42" s="86">
        <v>2.7</v>
      </c>
      <c r="G42" s="49" t="s">
        <v>177</v>
      </c>
      <c r="H42" s="80">
        <v>10.6</v>
      </c>
      <c r="I42" s="57" t="s">
        <v>116</v>
      </c>
      <c r="J42" s="87">
        <v>17.399999999999999</v>
      </c>
      <c r="K42" s="50" t="s">
        <v>178</v>
      </c>
      <c r="L42" s="50"/>
      <c r="M42" s="49"/>
      <c r="N42" s="49"/>
      <c r="O42" s="81"/>
      <c r="P42" s="445"/>
      <c r="R42" s="361"/>
      <c r="S42" s="361"/>
    </row>
    <row r="43" spans="1:19" s="36" customFormat="1" ht="14.1" customHeight="1">
      <c r="A43" s="383"/>
      <c r="B43" s="383"/>
      <c r="C43" s="477"/>
      <c r="D43" s="65"/>
      <c r="E43" s="65"/>
      <c r="F43" s="67"/>
      <c r="G43" s="49"/>
      <c r="H43" s="79"/>
      <c r="I43" s="49">
        <v>2</v>
      </c>
      <c r="J43" s="84"/>
      <c r="K43" s="50"/>
      <c r="L43" s="50"/>
      <c r="M43" s="49"/>
      <c r="N43" s="49"/>
      <c r="O43" s="81"/>
      <c r="P43" s="445"/>
      <c r="R43" s="361"/>
      <c r="S43" s="361"/>
    </row>
    <row r="44" spans="1:19" s="36" customFormat="1" ht="14.1" customHeight="1">
      <c r="A44" s="383"/>
      <c r="B44" s="383"/>
      <c r="C44" s="477"/>
      <c r="D44" s="65"/>
      <c r="E44" s="65"/>
      <c r="F44" s="67"/>
      <c r="G44" s="49" t="s">
        <v>179</v>
      </c>
      <c r="H44" s="80">
        <v>11.45</v>
      </c>
      <c r="I44" s="57" t="s">
        <v>116</v>
      </c>
      <c r="J44" s="87">
        <v>18.25</v>
      </c>
      <c r="K44" s="50" t="s">
        <v>108</v>
      </c>
      <c r="L44" s="84">
        <v>3.4</v>
      </c>
      <c r="M44" s="49" t="s">
        <v>110</v>
      </c>
      <c r="N44" s="49">
        <f>D42*L44*F42*(((H42+J42)/2+(H44+J44)/2)/2)</f>
        <v>264.84300000000002</v>
      </c>
      <c r="O44" s="81">
        <f>N44</f>
        <v>264.84300000000002</v>
      </c>
      <c r="P44" s="445"/>
      <c r="R44" s="361"/>
      <c r="S44" s="361"/>
    </row>
    <row r="45" spans="1:19" s="36" customFormat="1" ht="14.1" customHeight="1">
      <c r="A45" s="383"/>
      <c r="B45" s="383"/>
      <c r="C45" s="477"/>
      <c r="D45" s="65"/>
      <c r="E45" s="65"/>
      <c r="F45" s="67"/>
      <c r="G45" s="49"/>
      <c r="H45" s="49"/>
      <c r="I45" s="49">
        <v>2</v>
      </c>
      <c r="J45" s="50"/>
      <c r="K45" s="50"/>
      <c r="L45" s="50"/>
      <c r="M45" s="49"/>
      <c r="N45" s="49"/>
      <c r="O45" s="81"/>
      <c r="P45" s="445"/>
      <c r="R45" s="361"/>
      <c r="S45" s="361"/>
    </row>
    <row r="46" spans="1:19" s="36" customFormat="1" ht="14.1" customHeight="1">
      <c r="A46" s="383"/>
      <c r="B46" s="383"/>
      <c r="C46" s="477"/>
      <c r="D46" s="387" t="s">
        <v>236</v>
      </c>
      <c r="E46" s="388"/>
      <c r="F46" s="388"/>
      <c r="G46" s="388"/>
      <c r="H46" s="388"/>
      <c r="I46" s="49"/>
      <c r="J46" s="84"/>
      <c r="K46" s="50"/>
      <c r="L46" s="50"/>
      <c r="M46" s="49"/>
      <c r="N46" s="49"/>
      <c r="O46" s="81"/>
      <c r="P46" s="445"/>
      <c r="R46" s="361"/>
      <c r="S46" s="361"/>
    </row>
    <row r="47" spans="1:19" s="36" customFormat="1" ht="14.1" customHeight="1">
      <c r="A47" s="383"/>
      <c r="B47" s="383"/>
      <c r="C47" s="477"/>
      <c r="D47" s="85">
        <v>2</v>
      </c>
      <c r="E47" s="65" t="s">
        <v>108</v>
      </c>
      <c r="F47" s="86">
        <v>11</v>
      </c>
      <c r="G47" s="49" t="s">
        <v>177</v>
      </c>
      <c r="H47" s="80">
        <v>11.45</v>
      </c>
      <c r="I47" s="57" t="s">
        <v>116</v>
      </c>
      <c r="J47" s="87">
        <v>17.399999999999999</v>
      </c>
      <c r="K47" s="50" t="s">
        <v>178</v>
      </c>
      <c r="L47" s="50"/>
      <c r="M47" s="49"/>
      <c r="N47" s="49"/>
      <c r="O47" s="81"/>
      <c r="P47" s="445"/>
      <c r="R47" s="361"/>
      <c r="S47" s="361"/>
    </row>
    <row r="48" spans="1:19" s="36" customFormat="1" ht="14.1" customHeight="1">
      <c r="A48" s="383"/>
      <c r="B48" s="383"/>
      <c r="C48" s="477"/>
      <c r="D48" s="65"/>
      <c r="E48" s="65"/>
      <c r="F48" s="67"/>
      <c r="G48" s="49"/>
      <c r="H48" s="79"/>
      <c r="I48" s="49">
        <v>2</v>
      </c>
      <c r="J48" s="84"/>
      <c r="K48" s="50"/>
      <c r="L48" s="50"/>
      <c r="M48" s="49"/>
      <c r="N48" s="49"/>
      <c r="O48" s="81"/>
      <c r="P48" s="445"/>
      <c r="R48" s="361"/>
      <c r="S48" s="361"/>
    </row>
    <row r="49" spans="1:19" s="36" customFormat="1" ht="14.1" customHeight="1">
      <c r="A49" s="383"/>
      <c r="B49" s="383"/>
      <c r="C49" s="477"/>
      <c r="D49" s="65"/>
      <c r="E49" s="65"/>
      <c r="F49" s="67"/>
      <c r="G49" s="49" t="s">
        <v>179</v>
      </c>
      <c r="H49" s="80">
        <v>14.9</v>
      </c>
      <c r="I49" s="57" t="s">
        <v>116</v>
      </c>
      <c r="J49" s="87">
        <v>20.85</v>
      </c>
      <c r="K49" s="50" t="s">
        <v>108</v>
      </c>
      <c r="L49" s="84">
        <v>2.9750000000000001</v>
      </c>
      <c r="M49" s="49" t="s">
        <v>110</v>
      </c>
      <c r="N49" s="49">
        <f>D47*L49*F47*(((H47+J47)/2+(H49+J49)/2)/2)</f>
        <v>1057.0174999999999</v>
      </c>
      <c r="O49" s="81">
        <f>N49</f>
        <v>1057.0174999999999</v>
      </c>
      <c r="P49" s="445"/>
      <c r="R49" s="361"/>
      <c r="S49" s="361"/>
    </row>
    <row r="50" spans="1:19" s="36" customFormat="1" ht="14.1" customHeight="1">
      <c r="A50" s="383"/>
      <c r="B50" s="383"/>
      <c r="C50" s="477"/>
      <c r="D50" s="65"/>
      <c r="E50" s="65"/>
      <c r="F50" s="67"/>
      <c r="G50" s="49"/>
      <c r="H50" s="49"/>
      <c r="I50" s="49">
        <v>2</v>
      </c>
      <c r="J50" s="50"/>
      <c r="K50" s="50"/>
      <c r="L50" s="50"/>
      <c r="M50" s="49"/>
      <c r="N50" s="49"/>
      <c r="O50" s="81"/>
      <c r="P50" s="445"/>
      <c r="R50" s="361"/>
      <c r="S50" s="361"/>
    </row>
    <row r="51" spans="1:19" s="36" customFormat="1" ht="14.1" customHeight="1">
      <c r="A51" s="383"/>
      <c r="B51" s="383"/>
      <c r="C51" s="477"/>
      <c r="D51" s="387" t="s">
        <v>237</v>
      </c>
      <c r="E51" s="388"/>
      <c r="F51" s="88">
        <v>4</v>
      </c>
      <c r="G51" s="49" t="s">
        <v>108</v>
      </c>
      <c r="H51" s="79">
        <v>4.8</v>
      </c>
      <c r="I51" s="49" t="s">
        <v>108</v>
      </c>
      <c r="J51" s="87">
        <v>7.8</v>
      </c>
      <c r="K51" s="89" t="s">
        <v>116</v>
      </c>
      <c r="L51" s="89">
        <v>13.65</v>
      </c>
      <c r="M51" s="49" t="s">
        <v>108</v>
      </c>
      <c r="N51" s="90">
        <v>2.9750000000000001</v>
      </c>
      <c r="O51" s="81">
        <f>N51*F51*H51*(J51+L51)/2</f>
        <v>612.61199999999997</v>
      </c>
      <c r="P51" s="445"/>
      <c r="R51" s="361"/>
      <c r="S51" s="361"/>
    </row>
    <row r="52" spans="1:19" s="36" customFormat="1" ht="14.1" customHeight="1">
      <c r="A52" s="383"/>
      <c r="B52" s="383"/>
      <c r="C52" s="477"/>
      <c r="D52" s="65"/>
      <c r="E52" s="65"/>
      <c r="F52" s="67"/>
      <c r="G52" s="49"/>
      <c r="H52" s="79"/>
      <c r="I52" s="49"/>
      <c r="J52" s="84"/>
      <c r="K52" s="50">
        <v>2</v>
      </c>
      <c r="L52" s="50"/>
      <c r="M52" s="49"/>
      <c r="N52" s="49"/>
      <c r="O52" s="81"/>
      <c r="P52" s="445"/>
      <c r="R52" s="361"/>
      <c r="S52" s="361"/>
    </row>
    <row r="53" spans="1:19" s="36" customFormat="1" ht="14.1" customHeight="1">
      <c r="A53" s="383"/>
      <c r="B53" s="383"/>
      <c r="C53" s="477"/>
      <c r="D53" s="387" t="s">
        <v>238</v>
      </c>
      <c r="E53" s="388"/>
      <c r="F53" s="88">
        <v>2</v>
      </c>
      <c r="G53" s="49" t="s">
        <v>108</v>
      </c>
      <c r="H53" s="79">
        <v>17.899999999999999</v>
      </c>
      <c r="I53" s="49" t="s">
        <v>108</v>
      </c>
      <c r="J53" s="87">
        <v>0.9</v>
      </c>
      <c r="K53" s="89" t="s">
        <v>116</v>
      </c>
      <c r="L53" s="89">
        <v>1.2</v>
      </c>
      <c r="M53" s="49" t="s">
        <v>108</v>
      </c>
      <c r="N53" s="90">
        <v>0.375</v>
      </c>
      <c r="O53" s="81">
        <f>N53*F53*H53*(J53+L53)/2</f>
        <v>14.09625</v>
      </c>
      <c r="P53" s="445"/>
      <c r="R53" s="361"/>
      <c r="S53" s="361"/>
    </row>
    <row r="54" spans="1:19" s="36" customFormat="1" ht="14.1" customHeight="1">
      <c r="A54" s="383"/>
      <c r="B54" s="383"/>
      <c r="C54" s="477"/>
      <c r="D54" s="85"/>
      <c r="E54" s="65"/>
      <c r="F54" s="67"/>
      <c r="G54" s="49"/>
      <c r="H54" s="79"/>
      <c r="I54" s="49"/>
      <c r="J54" s="84"/>
      <c r="K54" s="50">
        <v>2</v>
      </c>
      <c r="L54" s="50"/>
      <c r="M54" s="49"/>
      <c r="N54" s="49"/>
      <c r="O54" s="81"/>
      <c r="P54" s="445"/>
      <c r="R54" s="361"/>
      <c r="S54" s="361"/>
    </row>
    <row r="55" spans="1:19" s="36" customFormat="1" ht="14.1" customHeight="1">
      <c r="A55" s="383"/>
      <c r="B55" s="383"/>
      <c r="C55" s="91"/>
      <c r="D55" s="67" t="s">
        <v>239</v>
      </c>
      <c r="E55" s="49"/>
      <c r="F55" s="49"/>
      <c r="I55" s="49"/>
      <c r="J55" s="49"/>
      <c r="K55" s="49"/>
      <c r="L55" s="50"/>
      <c r="M55" s="50"/>
      <c r="N55" s="50"/>
      <c r="O55" s="81"/>
      <c r="P55" s="445"/>
      <c r="R55" s="361"/>
      <c r="S55" s="361"/>
    </row>
    <row r="56" spans="1:19" s="36" customFormat="1" ht="14.1" customHeight="1">
      <c r="A56" s="383"/>
      <c r="B56" s="383"/>
      <c r="C56" s="91"/>
      <c r="D56" s="49"/>
      <c r="E56" s="50"/>
      <c r="F56" s="49">
        <v>1</v>
      </c>
      <c r="G56" s="49" t="s">
        <v>108</v>
      </c>
      <c r="H56" s="79">
        <v>9.3000000000000007</v>
      </c>
      <c r="I56" s="49" t="s">
        <v>108</v>
      </c>
      <c r="J56" s="80">
        <v>8.9</v>
      </c>
      <c r="K56" s="80" t="s">
        <v>116</v>
      </c>
      <c r="L56" s="80">
        <v>18.600000000000001</v>
      </c>
      <c r="M56" s="49" t="s">
        <v>108</v>
      </c>
      <c r="N56" s="79">
        <v>2.95</v>
      </c>
      <c r="O56" s="81">
        <f>(F56*H56*((J56+L56)/J57)*N56)</f>
        <v>377.23125000000005</v>
      </c>
      <c r="P56" s="445"/>
      <c r="R56" s="361"/>
      <c r="S56" s="361"/>
    </row>
    <row r="57" spans="1:19" s="36" customFormat="1" ht="14.1" customHeight="1">
      <c r="A57" s="383"/>
      <c r="B57" s="383"/>
      <c r="C57" s="91"/>
      <c r="D57" s="49"/>
      <c r="E57" s="50"/>
      <c r="F57" s="67"/>
      <c r="G57" s="67"/>
      <c r="H57" s="67"/>
      <c r="I57" s="67"/>
      <c r="J57" s="469">
        <v>2</v>
      </c>
      <c r="K57" s="469"/>
      <c r="L57" s="469"/>
      <c r="M57" s="67"/>
      <c r="N57" s="67"/>
      <c r="O57" s="81"/>
      <c r="P57" s="445"/>
      <c r="R57" s="361"/>
      <c r="S57" s="361"/>
    </row>
    <row r="58" spans="1:19" s="36" customFormat="1" ht="14.1" customHeight="1">
      <c r="A58" s="383"/>
      <c r="B58" s="383"/>
      <c r="C58" s="91"/>
      <c r="D58" s="67" t="s">
        <v>200</v>
      </c>
      <c r="E58" s="49"/>
      <c r="F58" s="49"/>
      <c r="I58" s="49"/>
      <c r="J58" s="49"/>
      <c r="K58" s="49"/>
      <c r="L58" s="50"/>
      <c r="M58" s="50"/>
      <c r="N58" s="50"/>
      <c r="O58" s="81"/>
      <c r="P58" s="445"/>
      <c r="R58" s="361"/>
      <c r="S58" s="361"/>
    </row>
    <row r="59" spans="1:19" s="36" customFormat="1" ht="14.1" customHeight="1">
      <c r="A59" s="383"/>
      <c r="B59" s="383"/>
      <c r="C59" s="91"/>
      <c r="D59" s="49"/>
      <c r="E59" s="50"/>
      <c r="F59" s="49">
        <v>1</v>
      </c>
      <c r="G59" s="49" t="s">
        <v>108</v>
      </c>
      <c r="H59" s="79">
        <v>12.3</v>
      </c>
      <c r="I59" s="49" t="s">
        <v>108</v>
      </c>
      <c r="J59" s="80">
        <v>8.9</v>
      </c>
      <c r="K59" s="80" t="s">
        <v>116</v>
      </c>
      <c r="L59" s="80">
        <v>18.600000000000001</v>
      </c>
      <c r="M59" s="49" t="s">
        <v>108</v>
      </c>
      <c r="N59" s="79">
        <v>2.95</v>
      </c>
      <c r="O59" s="81">
        <f>(F59*H59*((J59+L59)/J60)*N59)</f>
        <v>498.91875000000005</v>
      </c>
      <c r="P59" s="445"/>
      <c r="R59" s="361"/>
      <c r="S59" s="361"/>
    </row>
    <row r="60" spans="1:19" s="36" customFormat="1" ht="14.1" customHeight="1">
      <c r="A60" s="383"/>
      <c r="B60" s="383"/>
      <c r="C60" s="91"/>
      <c r="D60" s="49"/>
      <c r="E60" s="50"/>
      <c r="F60" s="67"/>
      <c r="G60" s="67"/>
      <c r="H60" s="67"/>
      <c r="I60" s="67"/>
      <c r="J60" s="469">
        <v>2</v>
      </c>
      <c r="K60" s="469"/>
      <c r="L60" s="469"/>
      <c r="M60" s="67"/>
      <c r="N60" s="67"/>
      <c r="O60" s="81"/>
      <c r="P60" s="445"/>
      <c r="R60" s="361"/>
      <c r="S60" s="361"/>
    </row>
    <row r="61" spans="1:19" s="36" customFormat="1" ht="14.1" customHeight="1">
      <c r="A61" s="384"/>
      <c r="B61" s="384"/>
      <c r="C61" s="92"/>
      <c r="D61" s="55"/>
      <c r="E61" s="55"/>
      <c r="F61" s="57"/>
      <c r="G61" s="57"/>
      <c r="H61" s="89"/>
      <c r="I61" s="89"/>
      <c r="J61" s="89"/>
      <c r="K61" s="57"/>
      <c r="L61" s="467" t="s">
        <v>112</v>
      </c>
      <c r="M61" s="467"/>
      <c r="N61" s="467"/>
      <c r="O61" s="93">
        <f>SUM(O39:O60)</f>
        <v>3029.3987500000003</v>
      </c>
      <c r="P61" s="446"/>
      <c r="R61" s="361">
        <v>246.71</v>
      </c>
      <c r="S61" s="361">
        <f>R61*O61</f>
        <v>747382.96561250009</v>
      </c>
    </row>
    <row r="62" spans="1:19" s="36" customFormat="1" ht="17.25" customHeight="1">
      <c r="A62" s="382">
        <v>12</v>
      </c>
      <c r="B62" s="382" t="s">
        <v>186</v>
      </c>
      <c r="C62" s="405" t="s">
        <v>259</v>
      </c>
      <c r="D62" s="61"/>
      <c r="E62" s="62"/>
      <c r="F62" s="94" t="s">
        <v>160</v>
      </c>
      <c r="G62" s="94"/>
      <c r="H62" s="94"/>
      <c r="I62" s="94"/>
      <c r="J62" s="94"/>
      <c r="K62" s="94"/>
      <c r="L62" s="94"/>
      <c r="M62" s="94"/>
      <c r="N62" s="95"/>
      <c r="O62" s="447">
        <f>N68</f>
        <v>289.2</v>
      </c>
      <c r="P62" s="382" t="s">
        <v>127</v>
      </c>
      <c r="R62" s="361"/>
      <c r="S62" s="361"/>
    </row>
    <row r="63" spans="1:19" s="36" customFormat="1" ht="17.25" customHeight="1">
      <c r="A63" s="383"/>
      <c r="B63" s="479"/>
      <c r="C63" s="478"/>
      <c r="D63" s="96" t="s">
        <v>240</v>
      </c>
      <c r="E63" s="67" t="s">
        <v>126</v>
      </c>
      <c r="F63" s="72">
        <v>2</v>
      </c>
      <c r="G63" s="49" t="s">
        <v>108</v>
      </c>
      <c r="H63" s="79">
        <v>23.9</v>
      </c>
      <c r="I63" s="49" t="s">
        <v>108</v>
      </c>
      <c r="J63" s="79">
        <v>2</v>
      </c>
      <c r="K63" s="79"/>
      <c r="L63" s="79"/>
      <c r="M63" s="49" t="s">
        <v>126</v>
      </c>
      <c r="N63" s="97">
        <f>H63*J63*F63</f>
        <v>95.6</v>
      </c>
      <c r="O63" s="448"/>
      <c r="P63" s="383"/>
      <c r="R63" s="361"/>
      <c r="S63" s="361"/>
    </row>
    <row r="64" spans="1:19" s="36" customFormat="1" ht="17.25" customHeight="1">
      <c r="A64" s="383"/>
      <c r="B64" s="479"/>
      <c r="C64" s="478"/>
      <c r="D64" s="98"/>
      <c r="E64" s="67" t="s">
        <v>126</v>
      </c>
      <c r="F64" s="72">
        <v>2</v>
      </c>
      <c r="G64" s="49" t="s">
        <v>108</v>
      </c>
      <c r="H64" s="79">
        <v>40</v>
      </c>
      <c r="I64" s="49" t="s">
        <v>108</v>
      </c>
      <c r="J64" s="79">
        <v>2</v>
      </c>
      <c r="K64" s="79"/>
      <c r="L64" s="79"/>
      <c r="M64" s="49" t="s">
        <v>126</v>
      </c>
      <c r="N64" s="97">
        <f>H64*J64*F64</f>
        <v>160</v>
      </c>
      <c r="O64" s="448"/>
      <c r="P64" s="383"/>
      <c r="R64" s="361"/>
      <c r="S64" s="361"/>
    </row>
    <row r="65" spans="1:19" s="36" customFormat="1" ht="17.25" customHeight="1">
      <c r="A65" s="383"/>
      <c r="B65" s="479"/>
      <c r="C65" s="478"/>
      <c r="D65" s="36" t="s">
        <v>189</v>
      </c>
      <c r="E65" s="67" t="s">
        <v>126</v>
      </c>
      <c r="F65" s="72">
        <v>4</v>
      </c>
      <c r="G65" s="49" t="s">
        <v>108</v>
      </c>
      <c r="H65" s="79">
        <v>4.2</v>
      </c>
      <c r="I65" s="49" t="s">
        <v>108</v>
      </c>
      <c r="J65" s="79">
        <v>2</v>
      </c>
      <c r="K65" s="79"/>
      <c r="L65" s="79"/>
      <c r="M65" s="49" t="s">
        <v>126</v>
      </c>
      <c r="N65" s="97">
        <f>F65*H65*J65</f>
        <v>33.6</v>
      </c>
      <c r="O65" s="448"/>
      <c r="P65" s="383"/>
      <c r="R65" s="361">
        <v>837.15</v>
      </c>
      <c r="S65" s="361">
        <f>R65*O62</f>
        <v>242103.77999999997</v>
      </c>
    </row>
    <row r="66" spans="1:19" s="36" customFormat="1" ht="17.25" customHeight="1">
      <c r="A66" s="383"/>
      <c r="B66" s="479"/>
      <c r="C66" s="478"/>
      <c r="D66" s="98"/>
      <c r="E66" s="67"/>
      <c r="F66" s="72"/>
      <c r="G66" s="49"/>
      <c r="H66" s="79"/>
      <c r="I66" s="49"/>
      <c r="J66" s="79"/>
      <c r="K66" s="79"/>
      <c r="L66" s="79"/>
      <c r="M66" s="49"/>
      <c r="N66" s="97"/>
      <c r="O66" s="448"/>
      <c r="P66" s="383"/>
      <c r="R66" s="361"/>
      <c r="S66" s="361"/>
    </row>
    <row r="67" spans="1:19" s="36" customFormat="1" ht="15" customHeight="1">
      <c r="A67" s="383"/>
      <c r="B67" s="479"/>
      <c r="C67" s="478"/>
      <c r="D67" s="99"/>
      <c r="E67" s="67"/>
      <c r="F67" s="72"/>
      <c r="G67" s="49"/>
      <c r="H67" s="79"/>
      <c r="I67" s="49"/>
      <c r="J67" s="79"/>
      <c r="K67" s="79"/>
      <c r="L67" s="79"/>
      <c r="M67" s="49"/>
      <c r="N67" s="97"/>
      <c r="O67" s="448"/>
      <c r="P67" s="383"/>
      <c r="R67" s="361"/>
      <c r="S67" s="361"/>
    </row>
    <row r="68" spans="1:19" s="36" customFormat="1" ht="17.25" customHeight="1">
      <c r="A68" s="383"/>
      <c r="B68" s="479"/>
      <c r="C68" s="478"/>
      <c r="D68" s="100"/>
      <c r="E68" s="101"/>
      <c r="F68" s="68"/>
      <c r="G68" s="68"/>
      <c r="H68" s="68"/>
      <c r="I68" s="68"/>
      <c r="J68" s="68"/>
      <c r="K68" s="68"/>
      <c r="L68" s="68" t="s">
        <v>165</v>
      </c>
      <c r="M68" s="68"/>
      <c r="N68" s="102">
        <f>SUM(N63:N67)</f>
        <v>289.2</v>
      </c>
      <c r="O68" s="449"/>
      <c r="P68" s="384"/>
      <c r="R68" s="361"/>
      <c r="S68" s="361"/>
    </row>
    <row r="69" spans="1:19" s="36" customFormat="1" ht="18.75" customHeight="1">
      <c r="A69" s="382">
        <v>13</v>
      </c>
      <c r="B69" s="382" t="s">
        <v>187</v>
      </c>
      <c r="C69" s="405" t="s">
        <v>260</v>
      </c>
      <c r="D69" s="64"/>
      <c r="E69" s="65"/>
      <c r="F69" s="456" t="s">
        <v>130</v>
      </c>
      <c r="G69" s="456"/>
      <c r="H69" s="456"/>
      <c r="I69" s="456"/>
      <c r="J69" s="456"/>
      <c r="K69" s="456"/>
      <c r="L69" s="456"/>
      <c r="M69" s="456"/>
      <c r="N69" s="457"/>
      <c r="O69" s="447">
        <f>N71</f>
        <v>50971.286175454494</v>
      </c>
      <c r="P69" s="382" t="s">
        <v>121</v>
      </c>
      <c r="R69" s="361">
        <v>6.13</v>
      </c>
      <c r="S69" s="361">
        <f>R69*O69</f>
        <v>312453.98425553605</v>
      </c>
    </row>
    <row r="70" spans="1:19" s="36" customFormat="1" ht="18.75" customHeight="1">
      <c r="A70" s="383"/>
      <c r="B70" s="383"/>
      <c r="C70" s="406"/>
      <c r="D70" s="64"/>
      <c r="E70" s="65"/>
      <c r="F70" s="103">
        <v>50</v>
      </c>
      <c r="G70" s="103" t="s">
        <v>108</v>
      </c>
      <c r="H70" s="103">
        <v>5</v>
      </c>
      <c r="I70" s="103" t="s">
        <v>108</v>
      </c>
      <c r="J70" s="103">
        <v>2</v>
      </c>
      <c r="K70" s="103" t="s">
        <v>108</v>
      </c>
      <c r="L70" s="103">
        <v>60</v>
      </c>
      <c r="M70" s="103" t="s">
        <v>108</v>
      </c>
      <c r="N70" s="104">
        <v>60</v>
      </c>
      <c r="O70" s="448"/>
      <c r="P70" s="383"/>
      <c r="R70" s="361"/>
      <c r="S70" s="361"/>
    </row>
    <row r="71" spans="1:19" s="36" customFormat="1" ht="18.75" customHeight="1">
      <c r="A71" s="383"/>
      <c r="B71" s="383"/>
      <c r="C71" s="406"/>
      <c r="D71" s="64"/>
      <c r="E71" s="65"/>
      <c r="F71" s="105"/>
      <c r="G71" s="106" t="s">
        <v>131</v>
      </c>
      <c r="H71" s="107">
        <v>35.314</v>
      </c>
      <c r="I71" s="105"/>
      <c r="J71" s="105"/>
      <c r="K71" s="105"/>
      <c r="L71" s="105"/>
      <c r="M71" s="105" t="s">
        <v>126</v>
      </c>
      <c r="N71" s="108">
        <f>F70*H70*J70*L70*N70/35.314</f>
        <v>50971.286175454494</v>
      </c>
      <c r="O71" s="448"/>
      <c r="P71" s="383"/>
      <c r="R71" s="361"/>
      <c r="S71" s="361"/>
    </row>
    <row r="72" spans="1:19" s="36" customFormat="1" ht="18.75" customHeight="1">
      <c r="A72" s="383"/>
      <c r="B72" s="383"/>
      <c r="C72" s="406"/>
      <c r="D72" s="64"/>
      <c r="E72" s="65"/>
      <c r="F72" s="105"/>
      <c r="G72" s="105"/>
      <c r="H72" s="105"/>
      <c r="I72" s="105"/>
      <c r="J72" s="105"/>
      <c r="K72" s="105"/>
      <c r="L72" s="105"/>
      <c r="M72" s="105"/>
      <c r="N72" s="109"/>
      <c r="O72" s="448"/>
      <c r="P72" s="383"/>
      <c r="R72" s="361"/>
      <c r="S72" s="361"/>
    </row>
    <row r="73" spans="1:19" s="36" customFormat="1" ht="17.100000000000001" customHeight="1">
      <c r="A73" s="382">
        <v>14</v>
      </c>
      <c r="B73" s="382" t="s">
        <v>23</v>
      </c>
      <c r="C73" s="405" t="s">
        <v>261</v>
      </c>
      <c r="D73" s="62"/>
      <c r="E73" s="62"/>
      <c r="F73" s="94"/>
      <c r="G73" s="94"/>
      <c r="H73" s="110"/>
      <c r="I73" s="111"/>
      <c r="J73" s="110"/>
      <c r="K73" s="94"/>
      <c r="L73" s="110"/>
      <c r="M73" s="94"/>
      <c r="N73" s="95"/>
      <c r="O73" s="112">
        <f>N78</f>
        <v>12.887999999999998</v>
      </c>
      <c r="P73" s="113" t="s">
        <v>133</v>
      </c>
      <c r="R73" s="361">
        <v>145120.53</v>
      </c>
      <c r="S73" s="361">
        <f>R73*O73</f>
        <v>1870313.3906399996</v>
      </c>
    </row>
    <row r="74" spans="1:19" s="36" customFormat="1" ht="17.100000000000001" customHeight="1">
      <c r="A74" s="383"/>
      <c r="B74" s="383"/>
      <c r="C74" s="406"/>
      <c r="D74" s="65" t="s">
        <v>190</v>
      </c>
      <c r="E74" s="65"/>
      <c r="F74" s="72" t="s">
        <v>134</v>
      </c>
      <c r="G74" s="72"/>
      <c r="H74" s="114"/>
      <c r="I74" s="115"/>
      <c r="J74" s="116"/>
      <c r="K74" s="72"/>
      <c r="L74" s="116"/>
      <c r="M74" s="72"/>
      <c r="N74" s="117"/>
      <c r="O74" s="118"/>
      <c r="P74" s="119"/>
      <c r="R74" s="361"/>
      <c r="S74" s="361"/>
    </row>
    <row r="75" spans="1:19" s="36" customFormat="1" ht="17.100000000000001" customHeight="1">
      <c r="A75" s="383"/>
      <c r="B75" s="383"/>
      <c r="C75" s="406"/>
      <c r="D75" s="85" t="s">
        <v>191</v>
      </c>
      <c r="E75" s="105" t="s">
        <v>126</v>
      </c>
      <c r="F75" s="116">
        <v>17.899999999999999</v>
      </c>
      <c r="G75" s="120" t="s">
        <v>131</v>
      </c>
      <c r="H75" s="114">
        <v>0.4</v>
      </c>
      <c r="I75" s="105" t="s">
        <v>126</v>
      </c>
      <c r="J75" s="116">
        <f>F75/H75</f>
        <v>44.749999999999993</v>
      </c>
      <c r="K75" s="105" t="s">
        <v>126</v>
      </c>
      <c r="L75" s="121">
        <f>J75</f>
        <v>44.749999999999993</v>
      </c>
      <c r="M75" s="72" t="s">
        <v>192</v>
      </c>
      <c r="N75" s="117"/>
      <c r="O75" s="118"/>
      <c r="P75" s="119"/>
      <c r="R75" s="361"/>
      <c r="S75" s="361"/>
    </row>
    <row r="76" spans="1:19" s="36" customFormat="1" ht="17.100000000000001" customHeight="1">
      <c r="A76" s="383"/>
      <c r="B76" s="383"/>
      <c r="C76" s="406"/>
      <c r="D76" s="85" t="s">
        <v>125</v>
      </c>
      <c r="E76" s="105" t="s">
        <v>126</v>
      </c>
      <c r="F76" s="116">
        <v>17.899999999999999</v>
      </c>
      <c r="G76" s="120" t="s">
        <v>131</v>
      </c>
      <c r="H76" s="114">
        <v>0.4</v>
      </c>
      <c r="I76" s="105" t="s">
        <v>126</v>
      </c>
      <c r="J76" s="116">
        <f>F76/H76</f>
        <v>44.749999999999993</v>
      </c>
      <c r="K76" s="122" t="s">
        <v>126</v>
      </c>
      <c r="L76" s="123">
        <f>J76</f>
        <v>44.749999999999993</v>
      </c>
      <c r="M76" s="68" t="s">
        <v>192</v>
      </c>
      <c r="N76" s="117"/>
      <c r="O76" s="118"/>
      <c r="P76" s="119"/>
      <c r="R76" s="361"/>
      <c r="S76" s="361"/>
    </row>
    <row r="77" spans="1:19" s="36" customFormat="1" ht="17.100000000000001" customHeight="1">
      <c r="A77" s="383"/>
      <c r="B77" s="383"/>
      <c r="C77" s="406"/>
      <c r="D77" s="85"/>
      <c r="E77" s="105"/>
      <c r="F77" s="116"/>
      <c r="G77" s="120"/>
      <c r="H77" s="114"/>
      <c r="I77" s="105"/>
      <c r="J77" s="116" t="s">
        <v>112</v>
      </c>
      <c r="K77" s="105" t="s">
        <v>126</v>
      </c>
      <c r="L77" s="121">
        <f>SUM(L75:L76)</f>
        <v>89.499999999999986</v>
      </c>
      <c r="M77" s="72" t="s">
        <v>129</v>
      </c>
      <c r="N77" s="117"/>
      <c r="O77" s="118"/>
      <c r="P77" s="119"/>
      <c r="R77" s="361"/>
      <c r="S77" s="361"/>
    </row>
    <row r="78" spans="1:19" s="36" customFormat="1" ht="17.100000000000001" customHeight="1">
      <c r="A78" s="383"/>
      <c r="B78" s="383"/>
      <c r="C78" s="406"/>
      <c r="D78" s="72" t="s">
        <v>132</v>
      </c>
      <c r="E78" s="65"/>
      <c r="F78" s="124">
        <f>L77</f>
        <v>89.499999999999986</v>
      </c>
      <c r="G78" s="49" t="s">
        <v>108</v>
      </c>
      <c r="H78" s="72">
        <v>3</v>
      </c>
      <c r="I78" s="72" t="s">
        <v>108</v>
      </c>
      <c r="J78" s="116">
        <v>0.4</v>
      </c>
      <c r="K78" s="72" t="s">
        <v>108</v>
      </c>
      <c r="L78" s="116">
        <v>120</v>
      </c>
      <c r="M78" s="105" t="s">
        <v>126</v>
      </c>
      <c r="N78" s="125">
        <f>(L78*J78*H78*F78)/1000</f>
        <v>12.887999999999998</v>
      </c>
      <c r="O78" s="118"/>
      <c r="P78" s="119"/>
      <c r="R78" s="361"/>
      <c r="S78" s="361"/>
    </row>
    <row r="79" spans="1:19" s="36" customFormat="1" ht="17.100000000000001" customHeight="1">
      <c r="A79" s="383"/>
      <c r="B79" s="383"/>
      <c r="C79" s="406"/>
      <c r="D79" s="65"/>
      <c r="E79" s="65"/>
      <c r="F79" s="72"/>
      <c r="G79" s="72"/>
      <c r="H79" s="72"/>
      <c r="I79" s="72"/>
      <c r="J79" s="72"/>
      <c r="K79" s="72"/>
      <c r="L79" s="72"/>
      <c r="M79" s="72"/>
      <c r="N79" s="117" t="s">
        <v>175</v>
      </c>
      <c r="O79" s="118"/>
      <c r="P79" s="119"/>
      <c r="R79" s="361"/>
      <c r="S79" s="361"/>
    </row>
    <row r="80" spans="1:19" s="36" customFormat="1" ht="17.100000000000001" customHeight="1">
      <c r="A80" s="383"/>
      <c r="B80" s="383"/>
      <c r="C80" s="406"/>
      <c r="D80" s="65"/>
      <c r="E80" s="65"/>
      <c r="F80" s="72"/>
      <c r="G80" s="72"/>
      <c r="H80" s="72"/>
      <c r="I80" s="72"/>
      <c r="J80" s="72"/>
      <c r="K80" s="72"/>
      <c r="L80" s="72"/>
      <c r="M80" s="72"/>
      <c r="N80" s="117"/>
      <c r="O80" s="118"/>
      <c r="P80" s="119"/>
      <c r="R80" s="361"/>
      <c r="S80" s="361"/>
    </row>
    <row r="81" spans="1:19" s="36" customFormat="1" ht="16.5" hidden="1" customHeight="1">
      <c r="A81" s="383"/>
      <c r="B81" s="383"/>
      <c r="C81" s="406"/>
      <c r="D81" s="65"/>
      <c r="E81" s="65"/>
      <c r="F81" s="72"/>
      <c r="G81" s="72"/>
      <c r="H81" s="72"/>
      <c r="I81" s="72"/>
      <c r="J81" s="72"/>
      <c r="K81" s="72"/>
      <c r="L81" s="72"/>
      <c r="M81" s="72"/>
      <c r="N81" s="126"/>
      <c r="O81" s="118"/>
      <c r="P81" s="119"/>
      <c r="R81" s="361"/>
      <c r="S81" s="361"/>
    </row>
    <row r="82" spans="1:19" s="36" customFormat="1" ht="16.5" hidden="1" customHeight="1">
      <c r="A82" s="383"/>
      <c r="B82" s="383"/>
      <c r="C82" s="406"/>
      <c r="D82" s="65"/>
      <c r="E82" s="65"/>
      <c r="F82" s="72"/>
      <c r="G82" s="72"/>
      <c r="H82" s="72"/>
      <c r="I82" s="72"/>
      <c r="J82" s="72"/>
      <c r="K82" s="72"/>
      <c r="L82" s="72"/>
      <c r="M82" s="72"/>
      <c r="N82" s="126"/>
      <c r="O82" s="118"/>
      <c r="P82" s="119"/>
      <c r="R82" s="361"/>
      <c r="S82" s="361"/>
    </row>
    <row r="83" spans="1:19" s="36" customFormat="1" ht="16.5" hidden="1" customHeight="1">
      <c r="A83" s="383"/>
      <c r="B83" s="383"/>
      <c r="C83" s="408"/>
      <c r="D83" s="55"/>
      <c r="E83" s="55"/>
      <c r="F83" s="68"/>
      <c r="G83" s="68"/>
      <c r="H83" s="68"/>
      <c r="I83" s="68"/>
      <c r="J83" s="68"/>
      <c r="K83" s="68"/>
      <c r="L83" s="68"/>
      <c r="M83" s="68"/>
      <c r="N83" s="69"/>
      <c r="O83" s="118"/>
      <c r="P83" s="119"/>
      <c r="R83" s="361"/>
      <c r="S83" s="361"/>
    </row>
    <row r="84" spans="1:19" s="36" customFormat="1" ht="17.100000000000001" customHeight="1">
      <c r="A84" s="382">
        <v>15</v>
      </c>
      <c r="B84" s="382" t="s">
        <v>25</v>
      </c>
      <c r="C84" s="451" t="s">
        <v>262</v>
      </c>
      <c r="D84" s="61" t="s">
        <v>190</v>
      </c>
      <c r="E84" s="62"/>
      <c r="F84" s="94" t="s">
        <v>134</v>
      </c>
      <c r="G84" s="94"/>
      <c r="H84" s="127"/>
      <c r="I84" s="111"/>
      <c r="J84" s="110"/>
      <c r="K84" s="94"/>
      <c r="L84" s="110"/>
      <c r="M84" s="94"/>
      <c r="N84" s="95"/>
      <c r="O84" s="420">
        <f>N88</f>
        <v>61.2</v>
      </c>
      <c r="P84" s="113"/>
      <c r="R84" s="361"/>
      <c r="S84" s="361"/>
    </row>
    <row r="85" spans="1:19" s="36" customFormat="1" ht="17.100000000000001" customHeight="1">
      <c r="A85" s="383"/>
      <c r="B85" s="383"/>
      <c r="C85" s="407"/>
      <c r="D85" s="128" t="s">
        <v>191</v>
      </c>
      <c r="E85" s="105" t="s">
        <v>126</v>
      </c>
      <c r="F85" s="116">
        <v>17.899999999999999</v>
      </c>
      <c r="G85" s="120" t="s">
        <v>131</v>
      </c>
      <c r="H85" s="114">
        <v>0.4</v>
      </c>
      <c r="I85" s="105" t="s">
        <v>126</v>
      </c>
      <c r="J85" s="116">
        <f>F85/H85</f>
        <v>44.749999999999993</v>
      </c>
      <c r="K85" s="105" t="s">
        <v>126</v>
      </c>
      <c r="L85" s="121">
        <f>J85</f>
        <v>44.749999999999993</v>
      </c>
      <c r="M85" s="72" t="s">
        <v>192</v>
      </c>
      <c r="N85" s="117"/>
      <c r="O85" s="421"/>
      <c r="P85" s="119"/>
      <c r="R85" s="361"/>
      <c r="S85" s="361"/>
    </row>
    <row r="86" spans="1:19" s="36" customFormat="1" ht="17.100000000000001" customHeight="1">
      <c r="A86" s="383"/>
      <c r="B86" s="383"/>
      <c r="C86" s="407"/>
      <c r="D86" s="128" t="s">
        <v>125</v>
      </c>
      <c r="E86" s="105" t="s">
        <v>126</v>
      </c>
      <c r="F86" s="116">
        <v>17.899999999999999</v>
      </c>
      <c r="G86" s="120" t="s">
        <v>131</v>
      </c>
      <c r="H86" s="114">
        <v>0.4</v>
      </c>
      <c r="I86" s="105" t="s">
        <v>126</v>
      </c>
      <c r="J86" s="116">
        <f>F86/H86</f>
        <v>44.749999999999993</v>
      </c>
      <c r="K86" s="122" t="s">
        <v>126</v>
      </c>
      <c r="L86" s="123">
        <f>J86</f>
        <v>44.749999999999993</v>
      </c>
      <c r="M86" s="68" t="s">
        <v>192</v>
      </c>
      <c r="N86" s="117"/>
      <c r="O86" s="421"/>
      <c r="P86" s="119"/>
      <c r="R86" s="361"/>
      <c r="S86" s="361"/>
    </row>
    <row r="87" spans="1:19" s="36" customFormat="1" ht="17.100000000000001" customHeight="1">
      <c r="A87" s="383"/>
      <c r="B87" s="383"/>
      <c r="C87" s="407"/>
      <c r="D87" s="128"/>
      <c r="E87" s="105"/>
      <c r="F87" s="116"/>
      <c r="G87" s="120"/>
      <c r="H87" s="114"/>
      <c r="I87" s="105"/>
      <c r="J87" s="116" t="s">
        <v>112</v>
      </c>
      <c r="K87" s="105" t="s">
        <v>126</v>
      </c>
      <c r="L87" s="121">
        <f>SUM(L85:L86)</f>
        <v>89.499999999999986</v>
      </c>
      <c r="M87" s="72" t="s">
        <v>129</v>
      </c>
      <c r="N87" s="117"/>
      <c r="O87" s="421"/>
      <c r="P87" s="119"/>
      <c r="R87" s="361"/>
      <c r="S87" s="361"/>
    </row>
    <row r="88" spans="1:19" s="36" customFormat="1" ht="17.100000000000001" customHeight="1">
      <c r="A88" s="383"/>
      <c r="B88" s="383"/>
      <c r="C88" s="407"/>
      <c r="D88" s="64"/>
      <c r="E88" s="65"/>
      <c r="F88" s="72"/>
      <c r="G88" s="72"/>
      <c r="H88" s="121">
        <v>90</v>
      </c>
      <c r="I88" s="72" t="s">
        <v>108</v>
      </c>
      <c r="J88" s="114">
        <v>0.68</v>
      </c>
      <c r="K88" s="72" t="s">
        <v>126</v>
      </c>
      <c r="L88" s="72"/>
      <c r="M88" s="72"/>
      <c r="N88" s="116">
        <f>H88*J88</f>
        <v>61.2</v>
      </c>
      <c r="O88" s="422"/>
      <c r="P88" s="119" t="s">
        <v>135</v>
      </c>
      <c r="R88" s="361">
        <v>39.159999999999997</v>
      </c>
      <c r="S88" s="361">
        <f>R88*O84</f>
        <v>2396.5920000000001</v>
      </c>
    </row>
    <row r="89" spans="1:19" s="36" customFormat="1" ht="17.100000000000001" customHeight="1">
      <c r="A89" s="382">
        <v>16</v>
      </c>
      <c r="B89" s="382" t="s">
        <v>27</v>
      </c>
      <c r="C89" s="451" t="s">
        <v>28</v>
      </c>
      <c r="D89" s="61"/>
      <c r="E89" s="62"/>
      <c r="F89" s="94" t="s">
        <v>125</v>
      </c>
      <c r="G89" s="94" t="s">
        <v>126</v>
      </c>
      <c r="H89" s="94">
        <v>5</v>
      </c>
      <c r="I89" s="94"/>
      <c r="J89" s="94" t="s">
        <v>129</v>
      </c>
      <c r="K89" s="94"/>
      <c r="L89" s="94"/>
      <c r="M89" s="94"/>
      <c r="N89" s="95"/>
      <c r="O89" s="129">
        <f>H91</f>
        <v>10</v>
      </c>
      <c r="P89" s="130" t="s">
        <v>128</v>
      </c>
      <c r="R89" s="361">
        <v>17211.169999999998</v>
      </c>
      <c r="S89" s="361">
        <f>R89*O89</f>
        <v>172111.69999999998</v>
      </c>
    </row>
    <row r="90" spans="1:19" s="36" customFormat="1" ht="17.100000000000001" customHeight="1">
      <c r="A90" s="383"/>
      <c r="B90" s="383"/>
      <c r="C90" s="407"/>
      <c r="D90" s="64"/>
      <c r="E90" s="65"/>
      <c r="F90" s="72" t="s">
        <v>114</v>
      </c>
      <c r="G90" s="72" t="s">
        <v>126</v>
      </c>
      <c r="H90" s="72">
        <v>5</v>
      </c>
      <c r="I90" s="72"/>
      <c r="J90" s="72" t="s">
        <v>129</v>
      </c>
      <c r="K90" s="72"/>
      <c r="L90" s="72"/>
      <c r="M90" s="72"/>
      <c r="N90" s="72"/>
      <c r="O90" s="131"/>
      <c r="P90" s="132"/>
      <c r="R90" s="361"/>
      <c r="S90" s="361"/>
    </row>
    <row r="91" spans="1:19" s="36" customFormat="1" ht="17.100000000000001" customHeight="1">
      <c r="A91" s="383"/>
      <c r="B91" s="383"/>
      <c r="C91" s="406"/>
      <c r="D91" s="64"/>
      <c r="E91" s="65"/>
      <c r="F91" s="72"/>
      <c r="G91" s="72" t="s">
        <v>126</v>
      </c>
      <c r="H91" s="72">
        <f>SUM(H89:H90)</f>
        <v>10</v>
      </c>
      <c r="I91" s="72"/>
      <c r="J91" s="72" t="s">
        <v>129</v>
      </c>
      <c r="K91" s="72"/>
      <c r="L91" s="72"/>
      <c r="M91" s="72"/>
      <c r="N91" s="72"/>
      <c r="O91" s="131"/>
      <c r="P91" s="132"/>
      <c r="R91" s="361"/>
      <c r="S91" s="361"/>
    </row>
    <row r="92" spans="1:19" s="36" customFormat="1" ht="17.100000000000001" customHeight="1">
      <c r="A92" s="383"/>
      <c r="B92" s="383"/>
      <c r="C92" s="406"/>
      <c r="D92" s="64"/>
      <c r="E92" s="65"/>
      <c r="F92" s="72"/>
      <c r="G92" s="72"/>
      <c r="H92" s="72"/>
      <c r="I92" s="72"/>
      <c r="J92" s="72"/>
      <c r="K92" s="72"/>
      <c r="L92" s="72"/>
      <c r="M92" s="72"/>
      <c r="N92" s="72"/>
      <c r="O92" s="131"/>
      <c r="P92" s="132"/>
      <c r="R92" s="361"/>
      <c r="S92" s="361"/>
    </row>
    <row r="93" spans="1:19" s="36" customFormat="1" ht="17.100000000000001" customHeight="1">
      <c r="A93" s="383"/>
      <c r="B93" s="383"/>
      <c r="C93" s="406"/>
      <c r="D93" s="64"/>
      <c r="E93" s="65"/>
      <c r="F93" s="72"/>
      <c r="G93" s="72"/>
      <c r="H93" s="72"/>
      <c r="I93" s="72"/>
      <c r="J93" s="72"/>
      <c r="K93" s="72"/>
      <c r="L93" s="72"/>
      <c r="M93" s="72"/>
      <c r="N93" s="72"/>
      <c r="O93" s="131"/>
      <c r="P93" s="132"/>
      <c r="R93" s="361"/>
      <c r="S93" s="361"/>
    </row>
    <row r="94" spans="1:19" s="36" customFormat="1" ht="17.100000000000001" customHeight="1">
      <c r="A94" s="383"/>
      <c r="B94" s="383"/>
      <c r="C94" s="406"/>
      <c r="D94" s="64"/>
      <c r="E94" s="65"/>
      <c r="F94" s="72"/>
      <c r="G94" s="72"/>
      <c r="H94" s="72"/>
      <c r="I94" s="72"/>
      <c r="K94" s="72"/>
      <c r="L94" s="72"/>
      <c r="M94" s="72"/>
      <c r="N94" s="72"/>
      <c r="O94" s="131"/>
      <c r="P94" s="132"/>
      <c r="R94" s="361"/>
      <c r="S94" s="361"/>
    </row>
    <row r="95" spans="1:19" s="36" customFormat="1" ht="17.100000000000001" customHeight="1">
      <c r="A95" s="383"/>
      <c r="B95" s="383"/>
      <c r="C95" s="406"/>
      <c r="D95" s="64"/>
      <c r="E95" s="65"/>
      <c r="F95" s="72"/>
      <c r="G95" s="72"/>
      <c r="H95" s="72"/>
      <c r="I95" s="72"/>
      <c r="J95" s="72"/>
      <c r="K95" s="72"/>
      <c r="L95" s="72"/>
      <c r="M95" s="72"/>
      <c r="N95" s="72"/>
      <c r="O95" s="131"/>
      <c r="P95" s="132"/>
      <c r="R95" s="361"/>
      <c r="S95" s="361"/>
    </row>
    <row r="96" spans="1:19" s="36" customFormat="1" ht="17.100000000000001" customHeight="1">
      <c r="A96" s="382">
        <v>17</v>
      </c>
      <c r="B96" s="382" t="s">
        <v>29</v>
      </c>
      <c r="C96" s="405" t="s">
        <v>263</v>
      </c>
      <c r="D96" s="61"/>
      <c r="E96" s="62"/>
      <c r="F96" s="450" t="s">
        <v>134</v>
      </c>
      <c r="G96" s="450"/>
      <c r="H96" s="450"/>
      <c r="I96" s="450"/>
      <c r="J96" s="94">
        <v>90</v>
      </c>
      <c r="K96" s="94"/>
      <c r="L96" s="94" t="s">
        <v>129</v>
      </c>
      <c r="M96" s="94"/>
      <c r="N96" s="95"/>
      <c r="O96" s="78"/>
      <c r="P96" s="113"/>
      <c r="R96" s="361"/>
      <c r="S96" s="361"/>
    </row>
    <row r="97" spans="1:19" s="36" customFormat="1" ht="17.100000000000001" customHeight="1">
      <c r="A97" s="383"/>
      <c r="B97" s="383"/>
      <c r="C97" s="406"/>
      <c r="D97" s="64"/>
      <c r="E97" s="65"/>
      <c r="F97" s="72"/>
      <c r="G97" s="72"/>
      <c r="H97" s="72">
        <v>90</v>
      </c>
      <c r="I97" s="72" t="s">
        <v>108</v>
      </c>
      <c r="J97" s="114">
        <v>2.625</v>
      </c>
      <c r="K97" s="72" t="s">
        <v>108</v>
      </c>
      <c r="L97" s="116">
        <v>0.4</v>
      </c>
      <c r="M97" s="72" t="s">
        <v>126</v>
      </c>
      <c r="N97" s="133">
        <f>H97*J97*L97</f>
        <v>94.5</v>
      </c>
      <c r="O97" s="81">
        <f>H97*J97*L97</f>
        <v>94.5</v>
      </c>
      <c r="P97" s="119" t="s">
        <v>127</v>
      </c>
      <c r="R97" s="361">
        <v>1250.75</v>
      </c>
      <c r="S97" s="361">
        <f>R97*O97</f>
        <v>118195.875</v>
      </c>
    </row>
    <row r="98" spans="1:19" s="36" customFormat="1" ht="17.100000000000001" customHeight="1">
      <c r="A98" s="383"/>
      <c r="B98" s="383"/>
      <c r="C98" s="406"/>
      <c r="D98" s="64"/>
      <c r="E98" s="65"/>
      <c r="F98" s="72"/>
      <c r="G98" s="72"/>
      <c r="H98" s="72"/>
      <c r="I98" s="72"/>
      <c r="J98" s="72"/>
      <c r="K98" s="72"/>
      <c r="L98" s="72"/>
      <c r="M98" s="72"/>
      <c r="N98" s="117"/>
      <c r="O98" s="131"/>
      <c r="P98" s="132"/>
      <c r="R98" s="361"/>
      <c r="S98" s="361"/>
    </row>
    <row r="99" spans="1:19" s="36" customFormat="1" ht="17.100000000000001" customHeight="1">
      <c r="A99" s="383"/>
      <c r="B99" s="383"/>
      <c r="C99" s="406"/>
      <c r="D99" s="64"/>
      <c r="E99" s="65"/>
      <c r="F99" s="72"/>
      <c r="G99" s="72"/>
      <c r="H99" s="72"/>
      <c r="I99" s="72"/>
      <c r="J99" s="72"/>
      <c r="K99" s="72"/>
      <c r="L99" s="72"/>
      <c r="M99" s="72"/>
      <c r="N99" s="117"/>
      <c r="O99" s="131"/>
      <c r="P99" s="132"/>
      <c r="R99" s="361"/>
      <c r="S99" s="361"/>
    </row>
    <row r="100" spans="1:19" s="36" customFormat="1" ht="17.100000000000001" customHeight="1">
      <c r="A100" s="383"/>
      <c r="B100" s="383"/>
      <c r="C100" s="406"/>
      <c r="D100" s="64"/>
      <c r="E100" s="65"/>
      <c r="F100" s="72"/>
      <c r="G100" s="72"/>
      <c r="H100" s="72"/>
      <c r="I100" s="72"/>
      <c r="J100" s="72"/>
      <c r="K100" s="72"/>
      <c r="L100" s="72"/>
      <c r="M100" s="72"/>
      <c r="N100" s="117"/>
      <c r="O100" s="131"/>
      <c r="P100" s="132"/>
      <c r="R100" s="361"/>
      <c r="S100" s="361"/>
    </row>
    <row r="101" spans="1:19" s="36" customFormat="1" ht="17.100000000000001" customHeight="1">
      <c r="A101" s="383"/>
      <c r="B101" s="383"/>
      <c r="C101" s="406"/>
      <c r="D101" s="64"/>
      <c r="E101" s="65"/>
      <c r="F101" s="72"/>
      <c r="G101" s="72"/>
      <c r="H101" s="72"/>
      <c r="I101" s="72"/>
      <c r="J101" s="72"/>
      <c r="K101" s="72"/>
      <c r="L101" s="72"/>
      <c r="M101" s="72"/>
      <c r="N101" s="117"/>
      <c r="O101" s="131"/>
      <c r="P101" s="132"/>
      <c r="R101" s="361"/>
      <c r="S101" s="361"/>
    </row>
    <row r="102" spans="1:19" s="36" customFormat="1" ht="21" customHeight="1">
      <c r="A102" s="382">
        <v>18</v>
      </c>
      <c r="B102" s="382" t="s">
        <v>31</v>
      </c>
      <c r="C102" s="389" t="s">
        <v>32</v>
      </c>
      <c r="D102" s="41"/>
      <c r="E102" s="42"/>
      <c r="F102" s="134"/>
      <c r="G102" s="134"/>
      <c r="H102" s="134"/>
      <c r="I102" s="134"/>
      <c r="J102" s="94"/>
      <c r="K102" s="94"/>
      <c r="L102" s="94"/>
      <c r="M102" s="94"/>
      <c r="N102" s="95"/>
      <c r="O102" s="78"/>
      <c r="P102" s="113"/>
      <c r="R102" s="361"/>
      <c r="S102" s="361"/>
    </row>
    <row r="103" spans="1:19" s="36" customFormat="1" ht="15.75">
      <c r="A103" s="383"/>
      <c r="B103" s="383"/>
      <c r="C103" s="390"/>
      <c r="D103" s="32"/>
      <c r="E103" s="33"/>
      <c r="F103" s="135"/>
      <c r="G103" s="105"/>
      <c r="H103" s="135"/>
      <c r="I103" s="120"/>
      <c r="J103" s="116"/>
      <c r="K103" s="72"/>
      <c r="L103" s="72"/>
      <c r="M103" s="72"/>
      <c r="N103" s="72"/>
      <c r="O103" s="81">
        <f>N106</f>
        <v>367.20000000000005</v>
      </c>
      <c r="P103" s="119" t="s">
        <v>127</v>
      </c>
      <c r="R103" s="361">
        <v>293.33</v>
      </c>
      <c r="S103" s="361">
        <f>R103*O103</f>
        <v>107710.77600000001</v>
      </c>
    </row>
    <row r="104" spans="1:19" s="36" customFormat="1" ht="15.75">
      <c r="A104" s="383"/>
      <c r="B104" s="383"/>
      <c r="C104" s="390"/>
      <c r="D104" s="32"/>
      <c r="E104" s="33"/>
      <c r="F104" s="135"/>
      <c r="G104" s="105"/>
      <c r="H104" s="135"/>
      <c r="I104" s="120"/>
      <c r="J104" s="116"/>
      <c r="K104" s="72"/>
      <c r="L104" s="72"/>
      <c r="M104" s="72"/>
      <c r="N104" s="72"/>
      <c r="O104" s="131"/>
      <c r="P104" s="132"/>
      <c r="R104" s="361"/>
      <c r="S104" s="361"/>
    </row>
    <row r="105" spans="1:19" s="36" customFormat="1" ht="15.75">
      <c r="A105" s="383"/>
      <c r="B105" s="383"/>
      <c r="C105" s="390"/>
      <c r="D105" s="32"/>
      <c r="E105" s="33"/>
      <c r="F105" s="136" t="s">
        <v>134</v>
      </c>
      <c r="G105" s="136"/>
      <c r="H105" s="136"/>
      <c r="I105" s="72" t="s">
        <v>126</v>
      </c>
      <c r="J105" s="72"/>
      <c r="K105" s="72"/>
      <c r="L105" s="72">
        <v>101</v>
      </c>
      <c r="M105" s="72"/>
      <c r="N105" s="72" t="s">
        <v>176</v>
      </c>
      <c r="O105" s="131"/>
      <c r="P105" s="132"/>
      <c r="R105" s="361"/>
      <c r="S105" s="361"/>
    </row>
    <row r="106" spans="1:19" s="36" customFormat="1" ht="15.75">
      <c r="A106" s="383"/>
      <c r="B106" s="383"/>
      <c r="C106" s="390"/>
      <c r="D106" s="32"/>
      <c r="E106" s="33"/>
      <c r="F106" s="72">
        <v>2</v>
      </c>
      <c r="G106" s="72" t="s">
        <v>108</v>
      </c>
      <c r="H106" s="72">
        <v>90</v>
      </c>
      <c r="I106" s="72" t="s">
        <v>108</v>
      </c>
      <c r="J106" s="116">
        <v>3</v>
      </c>
      <c r="K106" s="72" t="s">
        <v>108</v>
      </c>
      <c r="L106" s="114">
        <v>0.68</v>
      </c>
      <c r="M106" s="72"/>
      <c r="N106" s="116">
        <f>F106*H106*J106*L106</f>
        <v>367.20000000000005</v>
      </c>
      <c r="O106" s="131"/>
      <c r="P106" s="132"/>
      <c r="R106" s="361"/>
      <c r="S106" s="361"/>
    </row>
    <row r="107" spans="1:19" s="36" customFormat="1" ht="15.75">
      <c r="A107" s="383"/>
      <c r="B107" s="383"/>
      <c r="C107" s="390"/>
      <c r="D107" s="37"/>
      <c r="E107" s="38"/>
      <c r="F107" s="68"/>
      <c r="G107" s="68"/>
      <c r="H107" s="68"/>
      <c r="I107" s="68"/>
      <c r="J107" s="68"/>
      <c r="K107" s="68"/>
      <c r="L107" s="68"/>
      <c r="M107" s="68"/>
      <c r="N107" s="69"/>
      <c r="O107" s="137"/>
      <c r="P107" s="138"/>
      <c r="R107" s="361"/>
      <c r="S107" s="361"/>
    </row>
    <row r="108" spans="1:19" s="36" customFormat="1" ht="22.5" customHeight="1">
      <c r="A108" s="382">
        <v>19</v>
      </c>
      <c r="B108" s="382" t="s">
        <v>35</v>
      </c>
      <c r="C108" s="425" t="s">
        <v>36</v>
      </c>
      <c r="D108" s="61"/>
      <c r="E108" s="62"/>
      <c r="F108" s="94"/>
      <c r="G108" s="94"/>
      <c r="H108" s="94"/>
      <c r="I108" s="94"/>
      <c r="J108" s="72"/>
      <c r="K108" s="72"/>
      <c r="L108" s="72"/>
      <c r="M108" s="72"/>
      <c r="N108" s="117"/>
      <c r="O108" s="139"/>
      <c r="P108" s="132"/>
      <c r="R108" s="361"/>
      <c r="S108" s="361"/>
    </row>
    <row r="109" spans="1:19" s="36" customFormat="1" ht="15.75">
      <c r="A109" s="383"/>
      <c r="B109" s="383"/>
      <c r="C109" s="393"/>
      <c r="D109" s="64"/>
      <c r="E109" s="65"/>
      <c r="F109" s="72"/>
      <c r="G109" s="72"/>
      <c r="H109" s="72"/>
      <c r="I109" s="72"/>
      <c r="J109" s="72"/>
      <c r="K109" s="72"/>
      <c r="L109" s="72"/>
      <c r="M109" s="72"/>
      <c r="N109" s="117"/>
      <c r="O109" s="139"/>
      <c r="P109" s="132"/>
      <c r="R109" s="361"/>
      <c r="S109" s="361"/>
    </row>
    <row r="110" spans="1:19" s="36" customFormat="1" ht="15.75">
      <c r="A110" s="383"/>
      <c r="B110" s="383"/>
      <c r="C110" s="393"/>
      <c r="D110" s="64"/>
      <c r="E110" s="65"/>
      <c r="F110" s="72">
        <v>2</v>
      </c>
      <c r="G110" s="72" t="s">
        <v>108</v>
      </c>
      <c r="H110" s="72">
        <v>90</v>
      </c>
      <c r="I110" s="72" t="s">
        <v>108</v>
      </c>
      <c r="J110" s="114">
        <v>0.68</v>
      </c>
      <c r="K110" s="72" t="s">
        <v>108</v>
      </c>
      <c r="L110" s="114">
        <v>0.375</v>
      </c>
      <c r="M110" s="72" t="s">
        <v>126</v>
      </c>
      <c r="N110" s="133">
        <f>F110*H110*J110*L110</f>
        <v>45.900000000000006</v>
      </c>
      <c r="O110" s="131">
        <f>N110</f>
        <v>45.900000000000006</v>
      </c>
      <c r="P110" s="132" t="s">
        <v>127</v>
      </c>
      <c r="R110" s="361">
        <v>461.8</v>
      </c>
      <c r="S110" s="361">
        <f>R110*O110</f>
        <v>21196.620000000003</v>
      </c>
    </row>
    <row r="111" spans="1:19" s="36" customFormat="1" ht="20.25" customHeight="1">
      <c r="A111" s="382">
        <v>20</v>
      </c>
      <c r="B111" s="382" t="s">
        <v>37</v>
      </c>
      <c r="C111" s="425" t="s">
        <v>264</v>
      </c>
      <c r="D111" s="61"/>
      <c r="E111" s="62"/>
      <c r="F111" s="94" t="s">
        <v>137</v>
      </c>
      <c r="G111" s="94" t="s">
        <v>126</v>
      </c>
      <c r="H111" s="94">
        <v>1</v>
      </c>
      <c r="I111" s="94" t="s">
        <v>108</v>
      </c>
      <c r="J111" s="110">
        <v>4.3</v>
      </c>
      <c r="K111" s="94" t="s">
        <v>108</v>
      </c>
      <c r="L111" s="110">
        <v>4.5999999999999996</v>
      </c>
      <c r="M111" s="94" t="s">
        <v>126</v>
      </c>
      <c r="N111" s="95">
        <f>H111*J111*L111</f>
        <v>19.779999999999998</v>
      </c>
      <c r="O111" s="129">
        <f>N120</f>
        <v>271.69</v>
      </c>
      <c r="P111" s="130" t="s">
        <v>109</v>
      </c>
      <c r="R111" s="361">
        <v>31.22</v>
      </c>
      <c r="S111" s="361">
        <f>R111*O111</f>
        <v>8482.1617999999999</v>
      </c>
    </row>
    <row r="112" spans="1:19" s="36" customFormat="1" ht="27" customHeight="1">
      <c r="A112" s="383"/>
      <c r="B112" s="383"/>
      <c r="C112" s="393"/>
      <c r="D112" s="32" t="s">
        <v>241</v>
      </c>
      <c r="E112" s="136"/>
      <c r="F112" s="136">
        <v>2</v>
      </c>
      <c r="G112" s="72" t="s">
        <v>108</v>
      </c>
      <c r="H112" s="116">
        <v>13.7</v>
      </c>
      <c r="I112" s="72" t="s">
        <v>108</v>
      </c>
      <c r="J112" s="68">
        <v>4.5999999999999996</v>
      </c>
      <c r="K112" s="68" t="s">
        <v>138</v>
      </c>
      <c r="L112" s="140">
        <v>8.9</v>
      </c>
      <c r="M112" s="72" t="s">
        <v>126</v>
      </c>
      <c r="N112" s="133">
        <f>(J112+L112)/2*H112*F112</f>
        <v>184.95</v>
      </c>
      <c r="O112" s="139"/>
      <c r="P112" s="132"/>
      <c r="R112" s="361"/>
      <c r="S112" s="361"/>
    </row>
    <row r="113" spans="1:19" s="36" customFormat="1" ht="12" customHeight="1">
      <c r="A113" s="383"/>
      <c r="B113" s="383"/>
      <c r="C113" s="393"/>
      <c r="D113" s="64"/>
      <c r="E113" s="65"/>
      <c r="F113" s="72"/>
      <c r="G113" s="72"/>
      <c r="H113" s="72"/>
      <c r="I113" s="72"/>
      <c r="J113" s="72"/>
      <c r="K113" s="141">
        <v>2</v>
      </c>
      <c r="L113" s="72"/>
      <c r="M113" s="72"/>
      <c r="N113" s="117"/>
      <c r="O113" s="139"/>
      <c r="P113" s="132"/>
      <c r="R113" s="361"/>
      <c r="S113" s="361"/>
    </row>
    <row r="114" spans="1:19" s="36" customFormat="1" ht="17.100000000000001" customHeight="1">
      <c r="A114" s="383"/>
      <c r="B114" s="383"/>
      <c r="C114" s="393"/>
      <c r="D114" s="480" t="s">
        <v>242</v>
      </c>
      <c r="E114" s="481"/>
      <c r="F114" s="481"/>
      <c r="G114" s="72"/>
      <c r="H114" s="72">
        <v>4</v>
      </c>
      <c r="I114" s="72" t="s">
        <v>108</v>
      </c>
      <c r="J114" s="116">
        <v>4.8</v>
      </c>
      <c r="K114" s="72" t="s">
        <v>108</v>
      </c>
      <c r="L114" s="116">
        <v>1.8</v>
      </c>
      <c r="M114" s="72" t="s">
        <v>126</v>
      </c>
      <c r="N114" s="116">
        <f t="shared" ref="N114" si="0">H114*J114*L114</f>
        <v>34.56</v>
      </c>
      <c r="O114" s="132"/>
      <c r="P114" s="132"/>
      <c r="R114" s="361"/>
      <c r="S114" s="361"/>
    </row>
    <row r="115" spans="1:19" s="36" customFormat="1" ht="17.100000000000001" customHeight="1">
      <c r="A115" s="383"/>
      <c r="B115" s="383"/>
      <c r="C115" s="393"/>
      <c r="D115" s="437" t="s">
        <v>193</v>
      </c>
      <c r="E115" s="438"/>
      <c r="F115" s="142"/>
      <c r="G115" s="72"/>
      <c r="H115" s="72"/>
      <c r="I115" s="72"/>
      <c r="J115" s="116"/>
      <c r="K115" s="72"/>
      <c r="L115" s="116"/>
      <c r="M115" s="72"/>
      <c r="N115" s="116"/>
      <c r="O115" s="132"/>
      <c r="P115" s="132"/>
      <c r="R115" s="361"/>
      <c r="S115" s="361"/>
    </row>
    <row r="116" spans="1:19" s="36" customFormat="1" ht="17.100000000000001" customHeight="1">
      <c r="A116" s="383"/>
      <c r="B116" s="383"/>
      <c r="C116" s="393"/>
      <c r="D116" s="143" t="s">
        <v>243</v>
      </c>
      <c r="E116" s="142"/>
      <c r="F116" s="36">
        <v>1</v>
      </c>
      <c r="G116" s="72" t="s">
        <v>108</v>
      </c>
      <c r="H116" s="72">
        <v>2</v>
      </c>
      <c r="I116" s="72" t="s">
        <v>108</v>
      </c>
      <c r="J116" s="116">
        <v>8.9</v>
      </c>
      <c r="K116" s="72" t="s">
        <v>108</v>
      </c>
      <c r="L116" s="116">
        <v>0.4</v>
      </c>
      <c r="M116" s="72" t="s">
        <v>126</v>
      </c>
      <c r="N116" s="133">
        <f t="shared" ref="N116:N119" si="1">H116*J116*L116*F116</f>
        <v>7.120000000000001</v>
      </c>
      <c r="O116" s="144"/>
      <c r="P116" s="132"/>
      <c r="R116" s="361"/>
      <c r="S116" s="361"/>
    </row>
    <row r="117" spans="1:19" s="36" customFormat="1" ht="15.75">
      <c r="A117" s="383"/>
      <c r="B117" s="383"/>
      <c r="C117" s="393"/>
      <c r="D117" s="36" t="s">
        <v>125</v>
      </c>
      <c r="F117" s="36">
        <v>1</v>
      </c>
      <c r="G117" s="72" t="s">
        <v>108</v>
      </c>
      <c r="H117" s="72">
        <v>2</v>
      </c>
      <c r="I117" s="72" t="s">
        <v>108</v>
      </c>
      <c r="J117" s="116">
        <v>12</v>
      </c>
      <c r="K117" s="72" t="s">
        <v>108</v>
      </c>
      <c r="L117" s="116">
        <v>0.4</v>
      </c>
      <c r="M117" s="72" t="s">
        <v>126</v>
      </c>
      <c r="N117" s="133">
        <f t="shared" si="1"/>
        <v>9.6000000000000014</v>
      </c>
      <c r="O117" s="139"/>
      <c r="P117" s="132"/>
      <c r="R117" s="361"/>
      <c r="S117" s="361"/>
    </row>
    <row r="118" spans="1:19" s="36" customFormat="1" ht="15.75">
      <c r="A118" s="383"/>
      <c r="B118" s="383"/>
      <c r="C118" s="393"/>
      <c r="D118" s="36" t="s">
        <v>114</v>
      </c>
      <c r="F118" s="36">
        <v>1</v>
      </c>
      <c r="G118" s="72" t="s">
        <v>108</v>
      </c>
      <c r="H118" s="72">
        <v>2</v>
      </c>
      <c r="I118" s="72" t="s">
        <v>108</v>
      </c>
      <c r="J118" s="116">
        <v>9</v>
      </c>
      <c r="K118" s="72" t="s">
        <v>108</v>
      </c>
      <c r="L118" s="116">
        <v>0.4</v>
      </c>
      <c r="M118" s="72" t="s">
        <v>126</v>
      </c>
      <c r="N118" s="133">
        <f t="shared" ref="N118" si="2">H118*J118*L118*F118</f>
        <v>7.2</v>
      </c>
      <c r="O118" s="139"/>
      <c r="P118" s="132"/>
      <c r="R118" s="361"/>
      <c r="S118" s="361"/>
    </row>
    <row r="119" spans="1:19" s="36" customFormat="1" ht="15.75">
      <c r="A119" s="383"/>
      <c r="B119" s="383"/>
      <c r="C119" s="393"/>
      <c r="D119" s="36" t="s">
        <v>244</v>
      </c>
      <c r="F119" s="36">
        <v>1</v>
      </c>
      <c r="G119" s="72" t="s">
        <v>108</v>
      </c>
      <c r="H119" s="72">
        <v>4</v>
      </c>
      <c r="I119" s="72" t="s">
        <v>108</v>
      </c>
      <c r="J119" s="116">
        <v>5.3</v>
      </c>
      <c r="K119" s="72" t="s">
        <v>108</v>
      </c>
      <c r="L119" s="116">
        <v>0.4</v>
      </c>
      <c r="M119" s="72" t="s">
        <v>126</v>
      </c>
      <c r="N119" s="133">
        <f t="shared" si="1"/>
        <v>8.48</v>
      </c>
      <c r="O119" s="139"/>
      <c r="P119" s="132"/>
      <c r="R119" s="361"/>
      <c r="S119" s="361"/>
    </row>
    <row r="120" spans="1:19" s="36" customFormat="1" ht="12" customHeight="1">
      <c r="A120" s="383"/>
      <c r="B120" s="383"/>
      <c r="C120" s="393"/>
      <c r="D120" s="64"/>
      <c r="E120" s="65"/>
      <c r="F120" s="72"/>
      <c r="G120" s="72"/>
      <c r="H120" s="72"/>
      <c r="I120" s="72"/>
      <c r="J120" s="116"/>
      <c r="K120" s="72"/>
      <c r="L120" s="116" t="s">
        <v>112</v>
      </c>
      <c r="M120" s="72" t="s">
        <v>126</v>
      </c>
      <c r="N120" s="133">
        <f>SUM(N111:N119)</f>
        <v>271.69</v>
      </c>
      <c r="O120" s="139"/>
      <c r="P120" s="132"/>
      <c r="R120" s="361"/>
      <c r="S120" s="361"/>
    </row>
    <row r="121" spans="1:19" s="36" customFormat="1" ht="23.25" customHeight="1">
      <c r="A121" s="382">
        <v>21</v>
      </c>
      <c r="B121" s="382" t="s">
        <v>39</v>
      </c>
      <c r="C121" s="426" t="s">
        <v>265</v>
      </c>
      <c r="D121" s="61" t="s">
        <v>245</v>
      </c>
      <c r="E121" s="62"/>
      <c r="F121" s="94">
        <v>4</v>
      </c>
      <c r="G121" s="94" t="s">
        <v>108</v>
      </c>
      <c r="H121" s="110">
        <v>4.9000000000000004</v>
      </c>
      <c r="I121" s="94" t="s">
        <v>108</v>
      </c>
      <c r="J121" s="110">
        <v>1.8</v>
      </c>
      <c r="K121" s="94" t="s">
        <v>108</v>
      </c>
      <c r="L121" s="94">
        <v>7.4999999999999997E-2</v>
      </c>
      <c r="M121" s="94" t="s">
        <v>126</v>
      </c>
      <c r="N121" s="145">
        <f>F121*H121*J121*L121</f>
        <v>2.6459999999999999</v>
      </c>
      <c r="O121" s="146">
        <f>N136</f>
        <v>31.126124999999998</v>
      </c>
      <c r="P121" s="130" t="s">
        <v>118</v>
      </c>
      <c r="R121" s="361">
        <v>10954.48</v>
      </c>
      <c r="S121" s="361">
        <f>R121*O121</f>
        <v>340970.51378999994</v>
      </c>
    </row>
    <row r="122" spans="1:19" s="36" customFormat="1" ht="23.25" customHeight="1">
      <c r="A122" s="383"/>
      <c r="B122" s="383"/>
      <c r="C122" s="393"/>
      <c r="D122" s="65"/>
      <c r="E122" s="65"/>
      <c r="F122" s="72"/>
      <c r="G122" s="72"/>
      <c r="H122" s="116"/>
      <c r="I122" s="72"/>
      <c r="J122" s="116"/>
      <c r="K122" s="72"/>
      <c r="L122" s="72"/>
      <c r="M122" s="72"/>
      <c r="N122" s="125"/>
      <c r="O122" s="147"/>
      <c r="P122" s="132"/>
      <c r="R122" s="361"/>
      <c r="S122" s="361"/>
    </row>
    <row r="123" spans="1:19" s="36" customFormat="1" ht="17.100000000000001" customHeight="1">
      <c r="A123" s="383"/>
      <c r="B123" s="383"/>
      <c r="C123" s="394"/>
      <c r="D123" s="388" t="s">
        <v>246</v>
      </c>
      <c r="E123" s="388"/>
      <c r="F123" s="388"/>
      <c r="G123" s="72"/>
      <c r="H123" s="114"/>
      <c r="I123" s="72"/>
      <c r="J123" s="114"/>
      <c r="K123" s="72"/>
      <c r="L123" s="72"/>
      <c r="M123" s="72"/>
      <c r="N123" s="125"/>
      <c r="O123" s="144"/>
      <c r="P123" s="132"/>
      <c r="R123" s="361"/>
      <c r="S123" s="361"/>
    </row>
    <row r="124" spans="1:19" s="36" customFormat="1" ht="17.100000000000001" customHeight="1">
      <c r="A124" s="383"/>
      <c r="B124" s="383"/>
      <c r="C124" s="393"/>
      <c r="D124" s="148">
        <v>2</v>
      </c>
      <c r="E124" s="72" t="s">
        <v>108</v>
      </c>
      <c r="F124" s="116">
        <v>13.7</v>
      </c>
      <c r="G124" s="72" t="s">
        <v>108</v>
      </c>
      <c r="H124" s="149">
        <v>4.5999999999999996</v>
      </c>
      <c r="I124" s="68" t="s">
        <v>138</v>
      </c>
      <c r="J124" s="149">
        <v>8.9</v>
      </c>
      <c r="K124" s="72" t="s">
        <v>108</v>
      </c>
      <c r="L124" s="72">
        <v>7.4999999999999997E-2</v>
      </c>
      <c r="M124" s="72" t="s">
        <v>126</v>
      </c>
      <c r="N124" s="125">
        <f>(H124+J124)/2*F124*L124*D124</f>
        <v>13.871249999999998</v>
      </c>
      <c r="O124" s="144"/>
      <c r="P124" s="132"/>
      <c r="R124" s="361"/>
      <c r="S124" s="361"/>
    </row>
    <row r="125" spans="1:19" s="36" customFormat="1" ht="17.100000000000001" customHeight="1">
      <c r="A125" s="383"/>
      <c r="B125" s="383"/>
      <c r="C125" s="393"/>
      <c r="D125" s="65"/>
      <c r="E125" s="65"/>
      <c r="F125" s="72"/>
      <c r="G125" s="72"/>
      <c r="H125" s="72"/>
      <c r="I125" s="141">
        <v>2</v>
      </c>
      <c r="J125" s="72"/>
      <c r="K125" s="72"/>
      <c r="L125" s="72"/>
      <c r="M125" s="72"/>
      <c r="N125" s="117"/>
      <c r="O125" s="144"/>
      <c r="P125" s="132"/>
      <c r="R125" s="361"/>
      <c r="S125" s="361"/>
    </row>
    <row r="126" spans="1:19" s="36" customFormat="1" ht="17.25" customHeight="1">
      <c r="A126" s="383"/>
      <c r="B126" s="383"/>
      <c r="C126" s="393"/>
      <c r="D126" s="65" t="s">
        <v>140</v>
      </c>
      <c r="E126" s="65"/>
      <c r="F126" s="36">
        <v>1</v>
      </c>
      <c r="G126" s="72" t="s">
        <v>108</v>
      </c>
      <c r="H126" s="116">
        <v>4.3</v>
      </c>
      <c r="I126" s="72" t="s">
        <v>108</v>
      </c>
      <c r="J126" s="116">
        <v>4.5999999999999996</v>
      </c>
      <c r="K126" s="72" t="s">
        <v>108</v>
      </c>
      <c r="L126" s="114">
        <v>7.4999999999999997E-2</v>
      </c>
      <c r="M126" s="72" t="s">
        <v>126</v>
      </c>
      <c r="N126" s="133">
        <f>H126*J126*L126*F126</f>
        <v>1.4834999999999998</v>
      </c>
      <c r="O126" s="144"/>
      <c r="P126" s="132"/>
      <c r="R126" s="361"/>
      <c r="S126" s="361"/>
    </row>
    <row r="127" spans="1:19" s="36" customFormat="1" ht="18.75" customHeight="1">
      <c r="A127" s="383"/>
      <c r="B127" s="383"/>
      <c r="C127" s="393"/>
      <c r="D127" s="150" t="s">
        <v>164</v>
      </c>
      <c r="E127" s="65"/>
      <c r="F127" s="72"/>
      <c r="G127" s="72"/>
      <c r="H127" s="116"/>
      <c r="I127" s="72"/>
      <c r="J127" s="114"/>
      <c r="K127" s="72"/>
      <c r="L127" s="114"/>
      <c r="M127" s="72"/>
      <c r="N127" s="125"/>
      <c r="O127" s="144"/>
      <c r="P127" s="132"/>
      <c r="R127" s="361"/>
      <c r="S127" s="361"/>
    </row>
    <row r="128" spans="1:19" s="36" customFormat="1" ht="24" customHeight="1">
      <c r="A128" s="383"/>
      <c r="B128" s="383"/>
      <c r="C128" s="393"/>
      <c r="D128" s="65" t="s">
        <v>247</v>
      </c>
      <c r="E128" s="65"/>
      <c r="F128" s="72">
        <v>2</v>
      </c>
      <c r="G128" s="72" t="s">
        <v>108</v>
      </c>
      <c r="H128" s="116">
        <v>8.9</v>
      </c>
      <c r="I128" s="72" t="s">
        <v>108</v>
      </c>
      <c r="J128" s="114">
        <v>0.3</v>
      </c>
      <c r="K128" s="72" t="s">
        <v>108</v>
      </c>
      <c r="L128" s="114">
        <v>0.65</v>
      </c>
      <c r="M128" s="72" t="s">
        <v>126</v>
      </c>
      <c r="N128" s="125">
        <f t="shared" ref="N128:N135" si="3">F128*H128*J128*L128</f>
        <v>3.4710000000000001</v>
      </c>
      <c r="O128" s="144"/>
      <c r="P128" s="132"/>
      <c r="R128" s="361"/>
      <c r="S128" s="361"/>
    </row>
    <row r="129" spans="1:19" s="36" customFormat="1" ht="17.100000000000001" customHeight="1">
      <c r="A129" s="383"/>
      <c r="B129" s="383"/>
      <c r="C129" s="393"/>
      <c r="D129" s="65" t="s">
        <v>202</v>
      </c>
      <c r="E129" s="65"/>
      <c r="F129" s="72">
        <v>2</v>
      </c>
      <c r="G129" s="72" t="s">
        <v>108</v>
      </c>
      <c r="H129" s="116">
        <v>12</v>
      </c>
      <c r="I129" s="72" t="s">
        <v>108</v>
      </c>
      <c r="J129" s="114">
        <v>0.3</v>
      </c>
      <c r="K129" s="72" t="s">
        <v>108</v>
      </c>
      <c r="L129" s="114">
        <v>0.38</v>
      </c>
      <c r="M129" s="72" t="s">
        <v>126</v>
      </c>
      <c r="N129" s="125">
        <f t="shared" si="3"/>
        <v>2.7359999999999998</v>
      </c>
      <c r="O129" s="144"/>
      <c r="P129" s="132"/>
      <c r="R129" s="361"/>
      <c r="S129" s="361"/>
    </row>
    <row r="130" spans="1:19" s="36" customFormat="1" ht="17.100000000000001" customHeight="1">
      <c r="A130" s="383"/>
      <c r="B130" s="383"/>
      <c r="C130" s="393"/>
      <c r="D130" s="148">
        <v>2</v>
      </c>
      <c r="E130" s="72" t="s">
        <v>108</v>
      </c>
      <c r="F130" s="116">
        <v>12</v>
      </c>
      <c r="G130" s="72" t="s">
        <v>108</v>
      </c>
      <c r="H130" s="149">
        <v>0.3</v>
      </c>
      <c r="I130" s="68" t="s">
        <v>138</v>
      </c>
      <c r="J130" s="149">
        <v>0.16500000000000001</v>
      </c>
      <c r="K130" s="72" t="s">
        <v>108</v>
      </c>
      <c r="L130" s="72">
        <v>7.4999999999999997E-2</v>
      </c>
      <c r="M130" s="72" t="s">
        <v>126</v>
      </c>
      <c r="N130" s="125">
        <f>(H130+J130)/2*F130*L130*D130</f>
        <v>0.41849999999999998</v>
      </c>
      <c r="O130" s="144"/>
      <c r="P130" s="132"/>
      <c r="R130" s="361"/>
      <c r="S130" s="361"/>
    </row>
    <row r="131" spans="1:19" s="36" customFormat="1" ht="17.100000000000001" customHeight="1">
      <c r="A131" s="383"/>
      <c r="B131" s="383"/>
      <c r="C131" s="393"/>
      <c r="D131" s="65"/>
      <c r="E131" s="65"/>
      <c r="F131" s="72"/>
      <c r="G131" s="72"/>
      <c r="H131" s="72"/>
      <c r="I131" s="141">
        <v>2</v>
      </c>
      <c r="J131" s="72"/>
      <c r="K131" s="72"/>
      <c r="L131" s="72"/>
      <c r="M131" s="72"/>
      <c r="N131" s="117"/>
      <c r="O131" s="144"/>
      <c r="P131" s="132"/>
      <c r="R131" s="361"/>
      <c r="S131" s="361"/>
    </row>
    <row r="132" spans="1:19" s="36" customFormat="1" ht="17.100000000000001" customHeight="1">
      <c r="A132" s="383"/>
      <c r="B132" s="383"/>
      <c r="C132" s="393"/>
      <c r="D132" s="65" t="s">
        <v>204</v>
      </c>
      <c r="E132" s="65"/>
      <c r="F132" s="72">
        <v>2</v>
      </c>
      <c r="G132" s="72" t="s">
        <v>108</v>
      </c>
      <c r="H132" s="116">
        <v>9</v>
      </c>
      <c r="I132" s="72" t="s">
        <v>108</v>
      </c>
      <c r="J132" s="114">
        <v>0.3</v>
      </c>
      <c r="K132" s="72" t="s">
        <v>108</v>
      </c>
      <c r="L132" s="114">
        <v>0.38</v>
      </c>
      <c r="M132" s="72" t="s">
        <v>126</v>
      </c>
      <c r="N132" s="125">
        <f t="shared" si="3"/>
        <v>2.0519999999999996</v>
      </c>
      <c r="O132" s="144"/>
      <c r="P132" s="132"/>
      <c r="R132" s="361"/>
      <c r="S132" s="361"/>
    </row>
    <row r="133" spans="1:19" s="36" customFormat="1" ht="17.100000000000001" customHeight="1">
      <c r="A133" s="383"/>
      <c r="B133" s="383"/>
      <c r="C133" s="393"/>
      <c r="D133" s="148">
        <v>2</v>
      </c>
      <c r="E133" s="72" t="s">
        <v>108</v>
      </c>
      <c r="F133" s="116">
        <v>9</v>
      </c>
      <c r="G133" s="72" t="s">
        <v>108</v>
      </c>
      <c r="H133" s="149">
        <v>0.3</v>
      </c>
      <c r="I133" s="68" t="s">
        <v>138</v>
      </c>
      <c r="J133" s="149">
        <v>0.16500000000000001</v>
      </c>
      <c r="K133" s="72" t="s">
        <v>108</v>
      </c>
      <c r="L133" s="72">
        <v>7.4999999999999997E-2</v>
      </c>
      <c r="M133" s="72" t="s">
        <v>126</v>
      </c>
      <c r="N133" s="125">
        <f>(H133+J133)/2*F133*L133*D133</f>
        <v>0.31387499999999996</v>
      </c>
      <c r="O133" s="144"/>
      <c r="P133" s="132"/>
      <c r="R133" s="361"/>
      <c r="S133" s="361"/>
    </row>
    <row r="134" spans="1:19" s="36" customFormat="1" ht="17.100000000000001" customHeight="1">
      <c r="A134" s="383"/>
      <c r="B134" s="383"/>
      <c r="C134" s="393"/>
      <c r="D134" s="65"/>
      <c r="E134" s="65"/>
      <c r="F134" s="72"/>
      <c r="G134" s="72"/>
      <c r="H134" s="72"/>
      <c r="I134" s="141">
        <v>2</v>
      </c>
      <c r="J134" s="72"/>
      <c r="K134" s="72"/>
      <c r="L134" s="72"/>
      <c r="M134" s="72"/>
      <c r="N134" s="117"/>
      <c r="O134" s="144"/>
      <c r="P134" s="132"/>
      <c r="R134" s="361"/>
      <c r="S134" s="361"/>
    </row>
    <row r="135" spans="1:19" s="36" customFormat="1" ht="17.100000000000001" customHeight="1">
      <c r="A135" s="383"/>
      <c r="B135" s="383"/>
      <c r="C135" s="393"/>
      <c r="D135" s="67" t="s">
        <v>248</v>
      </c>
      <c r="E135" s="49"/>
      <c r="F135" s="72">
        <v>4</v>
      </c>
      <c r="G135" s="72" t="s">
        <v>108</v>
      </c>
      <c r="H135" s="116">
        <v>5.3</v>
      </c>
      <c r="I135" s="68" t="s">
        <v>108</v>
      </c>
      <c r="J135" s="149">
        <v>0.3</v>
      </c>
      <c r="K135" s="68" t="s">
        <v>108</v>
      </c>
      <c r="L135" s="149">
        <v>0.65</v>
      </c>
      <c r="M135" s="68" t="s">
        <v>126</v>
      </c>
      <c r="N135" s="151">
        <f t="shared" si="3"/>
        <v>4.1339999999999995</v>
      </c>
      <c r="O135" s="144"/>
      <c r="P135" s="132"/>
      <c r="R135" s="361"/>
      <c r="S135" s="361"/>
    </row>
    <row r="136" spans="1:19" s="36" customFormat="1" ht="17.100000000000001" customHeight="1">
      <c r="A136" s="383"/>
      <c r="B136" s="383"/>
      <c r="C136" s="393"/>
      <c r="D136" s="152"/>
      <c r="E136" s="153"/>
      <c r="F136" s="116"/>
      <c r="G136" s="72"/>
      <c r="H136" s="114"/>
      <c r="I136" s="72"/>
      <c r="J136" s="114"/>
      <c r="K136" s="72"/>
      <c r="L136" s="114" t="s">
        <v>161</v>
      </c>
      <c r="M136" s="72"/>
      <c r="N136" s="133">
        <f>SUM(N121:N135)</f>
        <v>31.126124999999998</v>
      </c>
      <c r="O136" s="144"/>
      <c r="P136" s="132"/>
      <c r="R136" s="361"/>
      <c r="S136" s="361"/>
    </row>
    <row r="137" spans="1:19" s="36" customFormat="1" ht="17.100000000000001" customHeight="1">
      <c r="A137" s="383"/>
      <c r="B137" s="383"/>
      <c r="C137" s="427"/>
      <c r="D137" s="54"/>
      <c r="E137" s="55"/>
      <c r="F137" s="154"/>
      <c r="G137" s="68"/>
      <c r="H137" s="68"/>
      <c r="I137" s="155"/>
      <c r="J137" s="68"/>
      <c r="K137" s="68"/>
      <c r="L137" s="68"/>
      <c r="M137" s="68"/>
      <c r="N137" s="69"/>
      <c r="O137" s="144"/>
      <c r="P137" s="132"/>
      <c r="R137" s="361"/>
      <c r="S137" s="361"/>
    </row>
    <row r="138" spans="1:19" s="36" customFormat="1" ht="25.5" customHeight="1">
      <c r="A138" s="382">
        <v>22</v>
      </c>
      <c r="B138" s="382" t="s">
        <v>41</v>
      </c>
      <c r="C138" s="425" t="s">
        <v>266</v>
      </c>
      <c r="D138" s="65" t="s">
        <v>164</v>
      </c>
      <c r="E138" s="65"/>
      <c r="F138" s="72"/>
      <c r="G138" s="72"/>
      <c r="H138" s="116"/>
      <c r="I138" s="72"/>
      <c r="J138" s="114"/>
      <c r="K138" s="72"/>
      <c r="L138" s="114"/>
      <c r="M138" s="72"/>
      <c r="N138" s="125"/>
      <c r="O138" s="156">
        <f>N143</f>
        <v>1.62</v>
      </c>
      <c r="P138" s="113" t="s">
        <v>121</v>
      </c>
      <c r="R138" s="361">
        <v>10601.19</v>
      </c>
      <c r="S138" s="361">
        <f>R138*O138</f>
        <v>17173.927800000001</v>
      </c>
    </row>
    <row r="139" spans="1:19" s="36" customFormat="1" ht="26.25" customHeight="1">
      <c r="A139" s="383"/>
      <c r="B139" s="383"/>
      <c r="C139" s="393"/>
      <c r="D139" s="65" t="s">
        <v>247</v>
      </c>
      <c r="E139" s="65"/>
      <c r="F139" s="72">
        <v>2</v>
      </c>
      <c r="G139" s="72" t="s">
        <v>108</v>
      </c>
      <c r="H139" s="116">
        <v>8.9</v>
      </c>
      <c r="I139" s="72" t="s">
        <v>108</v>
      </c>
      <c r="J139" s="114">
        <v>0.4</v>
      </c>
      <c r="K139" s="72" t="s">
        <v>108</v>
      </c>
      <c r="L139" s="114">
        <v>0.05</v>
      </c>
      <c r="M139" s="72" t="s">
        <v>126</v>
      </c>
      <c r="N139" s="125">
        <f t="shared" ref="N139:N140" si="4">F139*H139*J139*L139</f>
        <v>0.35600000000000009</v>
      </c>
      <c r="O139" s="132"/>
      <c r="P139" s="119"/>
      <c r="R139" s="361"/>
      <c r="S139" s="361"/>
    </row>
    <row r="140" spans="1:19" s="36" customFormat="1" ht="17.100000000000001" customHeight="1">
      <c r="A140" s="383"/>
      <c r="B140" s="383"/>
      <c r="C140" s="393"/>
      <c r="D140" s="157" t="s">
        <v>125</v>
      </c>
      <c r="E140" s="65"/>
      <c r="F140" s="72">
        <v>2</v>
      </c>
      <c r="G140" s="72" t="s">
        <v>108</v>
      </c>
      <c r="H140" s="116">
        <v>12</v>
      </c>
      <c r="I140" s="72" t="s">
        <v>108</v>
      </c>
      <c r="J140" s="114">
        <v>0.4</v>
      </c>
      <c r="K140" s="72" t="s">
        <v>108</v>
      </c>
      <c r="L140" s="114">
        <v>0.05</v>
      </c>
      <c r="M140" s="72" t="s">
        <v>126</v>
      </c>
      <c r="N140" s="125">
        <f t="shared" si="4"/>
        <v>0.48000000000000009</v>
      </c>
      <c r="O140" s="132"/>
      <c r="P140" s="119"/>
      <c r="R140" s="361"/>
      <c r="S140" s="361"/>
    </row>
    <row r="141" spans="1:19" s="36" customFormat="1" ht="17.100000000000001" customHeight="1">
      <c r="A141" s="383"/>
      <c r="B141" s="383"/>
      <c r="C141" s="393"/>
      <c r="D141" s="67" t="s">
        <v>114</v>
      </c>
      <c r="E141" s="65"/>
      <c r="F141" s="72">
        <v>2</v>
      </c>
      <c r="G141" s="72" t="s">
        <v>108</v>
      </c>
      <c r="H141" s="116">
        <v>9</v>
      </c>
      <c r="I141" s="72" t="s">
        <v>108</v>
      </c>
      <c r="J141" s="114">
        <v>0.4</v>
      </c>
      <c r="K141" s="72" t="s">
        <v>108</v>
      </c>
      <c r="L141" s="114">
        <v>0.05</v>
      </c>
      <c r="M141" s="72" t="s">
        <v>126</v>
      </c>
      <c r="N141" s="125">
        <f t="shared" ref="N141" si="5">F141*H141*J141*L141</f>
        <v>0.36000000000000004</v>
      </c>
      <c r="O141" s="132"/>
      <c r="P141" s="119"/>
      <c r="R141" s="361"/>
      <c r="S141" s="361"/>
    </row>
    <row r="142" spans="1:19" s="36" customFormat="1" ht="17.100000000000001" customHeight="1">
      <c r="A142" s="383"/>
      <c r="B142" s="383"/>
      <c r="C142" s="393"/>
      <c r="D142" s="65" t="s">
        <v>139</v>
      </c>
      <c r="E142" s="65"/>
      <c r="F142" s="72">
        <v>4</v>
      </c>
      <c r="G142" s="72" t="s">
        <v>108</v>
      </c>
      <c r="H142" s="116">
        <v>5.3</v>
      </c>
      <c r="I142" s="72" t="s">
        <v>108</v>
      </c>
      <c r="J142" s="149">
        <v>0.4</v>
      </c>
      <c r="K142" s="68" t="s">
        <v>108</v>
      </c>
      <c r="L142" s="149">
        <v>0.05</v>
      </c>
      <c r="M142" s="68" t="s">
        <v>126</v>
      </c>
      <c r="N142" s="151">
        <f t="shared" ref="N142" si="6">F142*H142*J142*L142</f>
        <v>0.42400000000000004</v>
      </c>
      <c r="O142" s="132"/>
      <c r="P142" s="119"/>
      <c r="R142" s="361"/>
      <c r="S142" s="361"/>
    </row>
    <row r="143" spans="1:19" s="36" customFormat="1" ht="17.100000000000001" customHeight="1">
      <c r="A143" s="383"/>
      <c r="B143" s="383"/>
      <c r="C143" s="393"/>
      <c r="D143" s="152"/>
      <c r="E143" s="153"/>
      <c r="F143" s="116"/>
      <c r="G143" s="72"/>
      <c r="H143" s="114"/>
      <c r="I143" s="72"/>
      <c r="J143" s="114"/>
      <c r="K143" s="72"/>
      <c r="L143" s="114" t="s">
        <v>161</v>
      </c>
      <c r="M143" s="72"/>
      <c r="N143" s="133">
        <f>SUM(N139:N142)</f>
        <v>1.62</v>
      </c>
      <c r="O143" s="132"/>
      <c r="P143" s="119"/>
      <c r="R143" s="361"/>
      <c r="S143" s="361"/>
    </row>
    <row r="144" spans="1:19" s="36" customFormat="1" ht="17.100000000000001" customHeight="1">
      <c r="A144" s="383"/>
      <c r="B144" s="383"/>
      <c r="C144" s="393"/>
      <c r="D144" s="54"/>
      <c r="E144" s="55"/>
      <c r="F144" s="68"/>
      <c r="G144" s="68"/>
      <c r="H144" s="140"/>
      <c r="I144" s="68"/>
      <c r="J144" s="149"/>
      <c r="K144" s="68"/>
      <c r="L144" s="149"/>
      <c r="M144" s="68"/>
      <c r="N144" s="151"/>
      <c r="O144" s="132"/>
      <c r="P144" s="119"/>
      <c r="R144" s="361"/>
      <c r="S144" s="361"/>
    </row>
    <row r="145" spans="1:19" s="36" customFormat="1" ht="14.1" customHeight="1">
      <c r="A145" s="423">
        <v>23</v>
      </c>
      <c r="B145" s="423" t="s">
        <v>43</v>
      </c>
      <c r="C145" s="426" t="s">
        <v>267</v>
      </c>
      <c r="D145" s="483" t="s">
        <v>249</v>
      </c>
      <c r="E145" s="484"/>
      <c r="F145" s="484"/>
      <c r="G145" s="484"/>
      <c r="H145" s="484"/>
      <c r="I145" s="159"/>
      <c r="J145" s="159"/>
      <c r="K145" s="159"/>
      <c r="L145" s="159"/>
      <c r="M145" s="159"/>
      <c r="N145" s="325"/>
      <c r="O145" s="113"/>
      <c r="P145" s="113"/>
      <c r="R145" s="361"/>
      <c r="S145" s="361"/>
    </row>
    <row r="146" spans="1:19" s="36" customFormat="1" ht="14.1" customHeight="1">
      <c r="A146" s="424"/>
      <c r="B146" s="424"/>
      <c r="C146" s="394"/>
      <c r="D146" s="167">
        <v>2</v>
      </c>
      <c r="E146" s="168" t="s">
        <v>108</v>
      </c>
      <c r="F146" s="160">
        <v>17.899999999999999</v>
      </c>
      <c r="G146" s="159" t="s">
        <v>108</v>
      </c>
      <c r="H146" s="174">
        <v>0.9</v>
      </c>
      <c r="I146" s="175" t="s">
        <v>138</v>
      </c>
      <c r="J146" s="174">
        <v>1.2</v>
      </c>
      <c r="K146" s="159" t="s">
        <v>108</v>
      </c>
      <c r="L146" s="161">
        <v>0.3</v>
      </c>
      <c r="M146" s="159" t="s">
        <v>126</v>
      </c>
      <c r="N146" s="162">
        <f>(H146+J146)/2*D146*F146*L146</f>
        <v>11.276999999999999</v>
      </c>
      <c r="O146" s="158">
        <f>N202</f>
        <v>177.70790500000004</v>
      </c>
      <c r="P146" s="119" t="s">
        <v>118</v>
      </c>
      <c r="R146" s="361">
        <v>11674.49</v>
      </c>
      <c r="S146" s="361">
        <f>R146*O146</f>
        <v>2074649.1598434504</v>
      </c>
    </row>
    <row r="147" spans="1:19" s="36" customFormat="1" ht="14.1" customHeight="1">
      <c r="A147" s="424"/>
      <c r="B147" s="424"/>
      <c r="C147" s="394"/>
      <c r="D147" s="180"/>
      <c r="E147" s="164"/>
      <c r="F147" s="159"/>
      <c r="G147" s="159"/>
      <c r="H147" s="159"/>
      <c r="I147" s="169">
        <v>2</v>
      </c>
      <c r="J147" s="159"/>
      <c r="K147" s="159"/>
      <c r="L147" s="159"/>
      <c r="M147" s="159"/>
      <c r="N147" s="172"/>
      <c r="O147" s="119"/>
      <c r="P147" s="119"/>
      <c r="R147" s="361"/>
      <c r="S147" s="361"/>
    </row>
    <row r="148" spans="1:19" s="36" customFormat="1" ht="14.1" customHeight="1">
      <c r="A148" s="424"/>
      <c r="B148" s="424"/>
      <c r="C148" s="393"/>
      <c r="D148" s="326" t="s">
        <v>203</v>
      </c>
      <c r="E148" s="159" t="s">
        <v>126</v>
      </c>
      <c r="F148" s="159">
        <v>2</v>
      </c>
      <c r="G148" s="159" t="s">
        <v>108</v>
      </c>
      <c r="H148" s="160">
        <v>4.8</v>
      </c>
      <c r="I148" s="159" t="s">
        <v>108</v>
      </c>
      <c r="J148" s="161">
        <v>1.8</v>
      </c>
      <c r="K148" s="159" t="s">
        <v>108</v>
      </c>
      <c r="L148" s="161">
        <v>0.4</v>
      </c>
      <c r="M148" s="159" t="s">
        <v>126</v>
      </c>
      <c r="N148" s="162">
        <f>F148*H148*J148*L148</f>
        <v>6.9120000000000008</v>
      </c>
      <c r="O148" s="132"/>
      <c r="P148" s="119"/>
      <c r="R148" s="361"/>
      <c r="S148" s="361"/>
    </row>
    <row r="149" spans="1:19" s="36" customFormat="1" ht="14.1" customHeight="1">
      <c r="A149" s="424"/>
      <c r="B149" s="424"/>
      <c r="C149" s="393"/>
      <c r="D149" s="326" t="s">
        <v>205</v>
      </c>
      <c r="E149" s="159" t="s">
        <v>126</v>
      </c>
      <c r="F149" s="159">
        <v>2</v>
      </c>
      <c r="G149" s="159" t="s">
        <v>108</v>
      </c>
      <c r="H149" s="160">
        <v>4.8</v>
      </c>
      <c r="I149" s="159" t="s">
        <v>108</v>
      </c>
      <c r="J149" s="161">
        <v>1.8</v>
      </c>
      <c r="K149" s="159" t="s">
        <v>108</v>
      </c>
      <c r="L149" s="161">
        <v>0.4</v>
      </c>
      <c r="M149" s="159" t="s">
        <v>126</v>
      </c>
      <c r="N149" s="162">
        <f>F149*H149*J149*L149</f>
        <v>6.9120000000000008</v>
      </c>
      <c r="O149" s="132"/>
      <c r="P149" s="119"/>
      <c r="R149" s="361"/>
      <c r="S149" s="361"/>
    </row>
    <row r="150" spans="1:19" s="36" customFormat="1" ht="14.1" customHeight="1">
      <c r="A150" s="424"/>
      <c r="B150" s="424"/>
      <c r="C150" s="393"/>
      <c r="D150" s="428"/>
      <c r="E150" s="429"/>
      <c r="F150" s="429"/>
      <c r="G150" s="429"/>
      <c r="H150" s="429"/>
      <c r="I150" s="159"/>
      <c r="J150" s="161"/>
      <c r="K150" s="159"/>
      <c r="L150" s="161"/>
      <c r="M150" s="159"/>
      <c r="N150" s="162"/>
      <c r="O150" s="132"/>
      <c r="P150" s="119"/>
      <c r="R150" s="361"/>
      <c r="S150" s="361"/>
    </row>
    <row r="151" spans="1:19" s="36" customFormat="1" ht="14.1" customHeight="1">
      <c r="A151" s="424"/>
      <c r="B151" s="424"/>
      <c r="C151" s="393"/>
      <c r="D151" s="327"/>
      <c r="E151" s="327"/>
      <c r="F151" s="159"/>
      <c r="G151" s="159"/>
      <c r="H151" s="160"/>
      <c r="I151" s="159"/>
      <c r="J151" s="161"/>
      <c r="K151" s="159"/>
      <c r="L151" s="161"/>
      <c r="M151" s="159"/>
      <c r="N151" s="162"/>
      <c r="O151" s="132"/>
      <c r="P151" s="119"/>
      <c r="R151" s="361"/>
      <c r="S151" s="361"/>
    </row>
    <row r="152" spans="1:19" s="36" customFormat="1" ht="14.1" customHeight="1">
      <c r="A152" s="424"/>
      <c r="B152" s="424"/>
      <c r="C152" s="393"/>
      <c r="D152" s="428" t="s">
        <v>252</v>
      </c>
      <c r="E152" s="429"/>
      <c r="F152" s="429"/>
      <c r="G152" s="429"/>
      <c r="H152" s="429"/>
      <c r="I152" s="159"/>
      <c r="J152" s="161"/>
      <c r="K152" s="159"/>
      <c r="L152" s="161"/>
      <c r="M152" s="159"/>
      <c r="N152" s="162"/>
      <c r="O152" s="132"/>
      <c r="P152" s="119"/>
      <c r="R152" s="361"/>
      <c r="S152" s="361"/>
    </row>
    <row r="153" spans="1:19" s="36" customFormat="1" ht="14.1" customHeight="1">
      <c r="A153" s="424"/>
      <c r="B153" s="424"/>
      <c r="C153" s="393"/>
      <c r="D153" s="327"/>
      <c r="E153" s="327"/>
      <c r="F153" s="159">
        <v>4</v>
      </c>
      <c r="G153" s="159" t="s">
        <v>108</v>
      </c>
      <c r="H153" s="160">
        <v>4.8</v>
      </c>
      <c r="I153" s="159" t="s">
        <v>108</v>
      </c>
      <c r="J153" s="161">
        <v>0.3</v>
      </c>
      <c r="K153" s="159" t="s">
        <v>108</v>
      </c>
      <c r="L153" s="161">
        <v>2.1</v>
      </c>
      <c r="M153" s="159" t="s">
        <v>126</v>
      </c>
      <c r="N153" s="162">
        <f>F153*H153*J153*L153</f>
        <v>12.096</v>
      </c>
      <c r="O153" s="132"/>
      <c r="P153" s="119"/>
      <c r="R153" s="361"/>
      <c r="S153" s="361"/>
    </row>
    <row r="154" spans="1:19" s="36" customFormat="1" ht="14.1" customHeight="1">
      <c r="A154" s="424"/>
      <c r="B154" s="424"/>
      <c r="C154" s="393"/>
      <c r="D154" s="328" t="s">
        <v>254</v>
      </c>
      <c r="E154" s="327"/>
      <c r="F154" s="159"/>
      <c r="G154" s="159"/>
      <c r="H154" s="160"/>
      <c r="I154" s="159"/>
      <c r="J154" s="161"/>
      <c r="K154" s="159"/>
      <c r="L154" s="161"/>
      <c r="M154" s="159"/>
      <c r="N154" s="162"/>
      <c r="O154" s="132"/>
      <c r="P154" s="119"/>
      <c r="R154" s="361"/>
      <c r="S154" s="361"/>
    </row>
    <row r="155" spans="1:19" s="36" customFormat="1" ht="14.1" customHeight="1">
      <c r="A155" s="424"/>
      <c r="B155" s="424"/>
      <c r="C155" s="393"/>
      <c r="D155" s="167">
        <v>4</v>
      </c>
      <c r="E155" s="168" t="s">
        <v>108</v>
      </c>
      <c r="F155" s="173">
        <v>2</v>
      </c>
      <c r="G155" s="159" t="s">
        <v>108</v>
      </c>
      <c r="H155" s="174">
        <v>0.15</v>
      </c>
      <c r="I155" s="175" t="s">
        <v>108</v>
      </c>
      <c r="J155" s="174">
        <v>0.15</v>
      </c>
      <c r="K155" s="159" t="s">
        <v>108</v>
      </c>
      <c r="L155" s="161">
        <v>4.8</v>
      </c>
      <c r="M155" s="159" t="s">
        <v>126</v>
      </c>
      <c r="N155" s="162">
        <f>(H155*J155)/2*D155*F155*L155</f>
        <v>0.432</v>
      </c>
      <c r="O155" s="132"/>
      <c r="P155" s="119"/>
      <c r="R155" s="361"/>
      <c r="S155" s="361"/>
    </row>
    <row r="156" spans="1:19" s="36" customFormat="1" ht="14.1" customHeight="1">
      <c r="A156" s="424"/>
      <c r="B156" s="424"/>
      <c r="C156" s="393"/>
      <c r="D156" s="163"/>
      <c r="E156" s="164"/>
      <c r="F156" s="159"/>
      <c r="G156" s="159"/>
      <c r="H156" s="160"/>
      <c r="I156" s="159">
        <v>2</v>
      </c>
      <c r="J156" s="161"/>
      <c r="K156" s="159"/>
      <c r="L156" s="161"/>
      <c r="M156" s="159"/>
      <c r="N156" s="162"/>
      <c r="O156" s="132"/>
      <c r="P156" s="119"/>
      <c r="R156" s="361"/>
      <c r="S156" s="361"/>
    </row>
    <row r="157" spans="1:19" s="36" customFormat="1" ht="14.1" customHeight="1">
      <c r="A157" s="424"/>
      <c r="B157" s="424"/>
      <c r="C157" s="393"/>
      <c r="D157" s="328" t="s">
        <v>255</v>
      </c>
      <c r="E157" s="327"/>
      <c r="F157" s="159"/>
      <c r="G157" s="159"/>
      <c r="H157" s="160"/>
      <c r="I157" s="159"/>
      <c r="J157" s="161"/>
      <c r="K157" s="159"/>
      <c r="L157" s="161"/>
      <c r="M157" s="159"/>
      <c r="N157" s="162"/>
      <c r="O157" s="132"/>
      <c r="P157" s="119"/>
      <c r="R157" s="361"/>
      <c r="S157" s="361"/>
    </row>
    <row r="158" spans="1:19" s="36" customFormat="1" ht="14.1" customHeight="1">
      <c r="A158" s="424"/>
      <c r="B158" s="424"/>
      <c r="C158" s="393"/>
      <c r="D158" s="167">
        <v>2</v>
      </c>
      <c r="E158" s="168" t="s">
        <v>108</v>
      </c>
      <c r="F158" s="173">
        <v>2</v>
      </c>
      <c r="G158" s="159" t="s">
        <v>108</v>
      </c>
      <c r="H158" s="174">
        <v>0.15</v>
      </c>
      <c r="I158" s="175" t="s">
        <v>108</v>
      </c>
      <c r="J158" s="174">
        <v>0.15</v>
      </c>
      <c r="K158" s="159" t="s">
        <v>108</v>
      </c>
      <c r="L158" s="161">
        <v>13.1</v>
      </c>
      <c r="M158" s="159" t="s">
        <v>126</v>
      </c>
      <c r="N158" s="162">
        <f>(H158*J158)/2*D158*F158*L158</f>
        <v>0.58949999999999991</v>
      </c>
      <c r="O158" s="132"/>
      <c r="P158" s="119"/>
      <c r="R158" s="361"/>
      <c r="S158" s="361"/>
    </row>
    <row r="159" spans="1:19" s="36" customFormat="1" ht="14.1" customHeight="1">
      <c r="A159" s="424"/>
      <c r="B159" s="424"/>
      <c r="C159" s="393"/>
      <c r="D159" s="163"/>
      <c r="E159" s="164"/>
      <c r="F159" s="159"/>
      <c r="G159" s="159"/>
      <c r="H159" s="160"/>
      <c r="I159" s="159">
        <v>2</v>
      </c>
      <c r="J159" s="161"/>
      <c r="K159" s="159"/>
      <c r="L159" s="161"/>
      <c r="M159" s="159"/>
      <c r="N159" s="162"/>
      <c r="O159" s="132"/>
      <c r="P159" s="119"/>
      <c r="R159" s="361"/>
      <c r="S159" s="361"/>
    </row>
    <row r="160" spans="1:19" s="36" customFormat="1" ht="14.1" customHeight="1">
      <c r="A160" s="424"/>
      <c r="B160" s="424"/>
      <c r="C160" s="393"/>
      <c r="D160" s="328" t="s">
        <v>256</v>
      </c>
      <c r="E160" s="327"/>
      <c r="F160" s="159"/>
      <c r="G160" s="159"/>
      <c r="H160" s="160"/>
      <c r="I160" s="159"/>
      <c r="J160" s="161"/>
      <c r="K160" s="159"/>
      <c r="L160" s="161"/>
      <c r="M160" s="159"/>
      <c r="N160" s="162"/>
      <c r="O160" s="132"/>
      <c r="P160" s="119"/>
      <c r="R160" s="361"/>
      <c r="S160" s="361"/>
    </row>
    <row r="161" spans="1:19" s="36" customFormat="1" ht="14.1" customHeight="1">
      <c r="A161" s="424"/>
      <c r="B161" s="424"/>
      <c r="C161" s="393"/>
      <c r="D161" s="167">
        <v>1</v>
      </c>
      <c r="E161" s="168" t="s">
        <v>108</v>
      </c>
      <c r="F161" s="173">
        <v>2</v>
      </c>
      <c r="G161" s="159" t="s">
        <v>108</v>
      </c>
      <c r="H161" s="174">
        <v>0.15</v>
      </c>
      <c r="I161" s="175" t="s">
        <v>108</v>
      </c>
      <c r="J161" s="174">
        <v>0.15</v>
      </c>
      <c r="K161" s="159" t="s">
        <v>108</v>
      </c>
      <c r="L161" s="161">
        <v>4.3</v>
      </c>
      <c r="M161" s="159" t="s">
        <v>126</v>
      </c>
      <c r="N161" s="162">
        <f>(H161*J161)/2*D161*F161*L161</f>
        <v>9.6749999999999989E-2</v>
      </c>
      <c r="O161" s="132"/>
      <c r="P161" s="119"/>
      <c r="R161" s="361"/>
      <c r="S161" s="361"/>
    </row>
    <row r="162" spans="1:19" s="36" customFormat="1" ht="14.1" customHeight="1">
      <c r="A162" s="424"/>
      <c r="B162" s="424"/>
      <c r="C162" s="393"/>
      <c r="D162" s="163"/>
      <c r="E162" s="164"/>
      <c r="F162" s="159"/>
      <c r="G162" s="159"/>
      <c r="H162" s="160"/>
      <c r="I162" s="159">
        <v>2</v>
      </c>
      <c r="J162" s="161"/>
      <c r="K162" s="159"/>
      <c r="L162" s="161"/>
      <c r="M162" s="159"/>
      <c r="N162" s="162"/>
      <c r="O162" s="132"/>
      <c r="P162" s="119"/>
      <c r="R162" s="361"/>
      <c r="S162" s="361"/>
    </row>
    <row r="163" spans="1:19" s="36" customFormat="1" ht="14.1" customHeight="1">
      <c r="A163" s="424"/>
      <c r="B163" s="424"/>
      <c r="C163" s="393"/>
      <c r="D163" s="482" t="s">
        <v>250</v>
      </c>
      <c r="E163" s="164"/>
      <c r="F163" s="159"/>
      <c r="G163" s="159"/>
      <c r="H163" s="160"/>
      <c r="I163" s="159"/>
      <c r="J163" s="161"/>
      <c r="K163" s="159"/>
      <c r="L163" s="161"/>
      <c r="M163" s="159"/>
      <c r="N163" s="162"/>
      <c r="O163" s="132"/>
      <c r="P163" s="119"/>
      <c r="R163" s="361"/>
      <c r="S163" s="361"/>
    </row>
    <row r="164" spans="1:19" s="36" customFormat="1" ht="14.1" customHeight="1">
      <c r="A164" s="424"/>
      <c r="B164" s="424"/>
      <c r="C164" s="393"/>
      <c r="D164" s="482"/>
      <c r="E164" s="164"/>
      <c r="F164" s="159">
        <v>2</v>
      </c>
      <c r="G164" s="159" t="s">
        <v>108</v>
      </c>
      <c r="H164" s="160">
        <v>8.3000000000000007</v>
      </c>
      <c r="I164" s="159" t="s">
        <v>108</v>
      </c>
      <c r="J164" s="161">
        <v>0.6</v>
      </c>
      <c r="K164" s="159" t="s">
        <v>108</v>
      </c>
      <c r="L164" s="161">
        <v>0.4</v>
      </c>
      <c r="M164" s="159" t="s">
        <v>126</v>
      </c>
      <c r="N164" s="162">
        <f>F164*H164*J164*L164</f>
        <v>3.9840000000000004</v>
      </c>
      <c r="O164" s="132"/>
      <c r="P164" s="119"/>
      <c r="R164" s="361"/>
      <c r="S164" s="361"/>
    </row>
    <row r="165" spans="1:19" s="36" customFormat="1" ht="14.1" customHeight="1">
      <c r="A165" s="424"/>
      <c r="B165" s="424"/>
      <c r="C165" s="393"/>
      <c r="D165" s="163"/>
      <c r="E165" s="164"/>
      <c r="F165" s="159"/>
      <c r="G165" s="159"/>
      <c r="H165" s="160"/>
      <c r="I165" s="159"/>
      <c r="J165" s="161"/>
      <c r="K165" s="159"/>
      <c r="L165" s="161"/>
      <c r="M165" s="159"/>
      <c r="N165" s="162"/>
      <c r="O165" s="132"/>
      <c r="P165" s="119"/>
      <c r="R165" s="361"/>
      <c r="S165" s="361"/>
    </row>
    <row r="166" spans="1:19" s="36" customFormat="1" ht="14.1" customHeight="1">
      <c r="A166" s="424"/>
      <c r="B166" s="424"/>
      <c r="C166" s="393"/>
      <c r="D166" s="482" t="s">
        <v>251</v>
      </c>
      <c r="E166" s="164"/>
      <c r="F166" s="159">
        <v>2</v>
      </c>
      <c r="G166" s="159" t="s">
        <v>108</v>
      </c>
      <c r="H166" s="86">
        <v>10.4</v>
      </c>
      <c r="I166" s="67" t="s">
        <v>108</v>
      </c>
      <c r="J166" s="189">
        <v>8.9</v>
      </c>
      <c r="K166" s="197" t="s">
        <v>116</v>
      </c>
      <c r="L166" s="189">
        <v>5.72</v>
      </c>
      <c r="M166" s="67"/>
      <c r="N166" s="329"/>
      <c r="O166" s="132"/>
      <c r="P166" s="119"/>
      <c r="R166" s="361"/>
      <c r="S166" s="361"/>
    </row>
    <row r="167" spans="1:19" s="36" customFormat="1" ht="14.1" customHeight="1">
      <c r="A167" s="424"/>
      <c r="B167" s="424"/>
      <c r="C167" s="393"/>
      <c r="D167" s="482"/>
      <c r="E167" s="159" t="s">
        <v>126</v>
      </c>
      <c r="F167" s="159"/>
      <c r="G167" s="159"/>
      <c r="H167" s="67"/>
      <c r="I167" s="67"/>
      <c r="J167" s="485">
        <v>2</v>
      </c>
      <c r="K167" s="485"/>
      <c r="L167" s="485"/>
      <c r="M167" s="67"/>
      <c r="N167" s="329"/>
      <c r="O167" s="132"/>
      <c r="P167" s="119"/>
      <c r="R167" s="361"/>
      <c r="S167" s="361"/>
    </row>
    <row r="168" spans="1:19" s="36" customFormat="1" ht="14.1" customHeight="1">
      <c r="A168" s="424"/>
      <c r="B168" s="424"/>
      <c r="C168" s="393"/>
      <c r="D168" s="163"/>
      <c r="E168" s="164"/>
      <c r="F168" s="159"/>
      <c r="G168" s="159" t="s">
        <v>108</v>
      </c>
      <c r="H168" s="189">
        <v>0.4</v>
      </c>
      <c r="I168" s="197" t="s">
        <v>116</v>
      </c>
      <c r="J168" s="189">
        <v>0.45</v>
      </c>
      <c r="K168" s="67"/>
      <c r="L168" s="330"/>
      <c r="M168" s="67" t="s">
        <v>126</v>
      </c>
      <c r="N168" s="331">
        <f>(J166+L166)/2*(H168+J168)/2*H166*F166</f>
        <v>64.620400000000004</v>
      </c>
      <c r="O168" s="132"/>
      <c r="P168" s="119"/>
      <c r="R168" s="361"/>
      <c r="S168" s="361"/>
    </row>
    <row r="169" spans="1:19" s="36" customFormat="1" ht="27" customHeight="1">
      <c r="A169" s="424"/>
      <c r="B169" s="424"/>
      <c r="C169" s="393"/>
      <c r="D169" s="178" t="s">
        <v>162</v>
      </c>
      <c r="E169" s="159" t="s">
        <v>126</v>
      </c>
      <c r="F169" s="159"/>
      <c r="G169" s="159"/>
      <c r="H169" s="485">
        <v>2</v>
      </c>
      <c r="I169" s="485"/>
      <c r="J169" s="485"/>
      <c r="K169" s="332"/>
      <c r="L169" s="332"/>
      <c r="M169" s="332"/>
      <c r="N169" s="333"/>
      <c r="O169" s="132"/>
      <c r="P169" s="119"/>
      <c r="R169" s="361"/>
      <c r="S169" s="361"/>
    </row>
    <row r="170" spans="1:19" s="36" customFormat="1" ht="14.1" customHeight="1">
      <c r="A170" s="424"/>
      <c r="B170" s="424"/>
      <c r="C170" s="393"/>
      <c r="D170" s="167">
        <v>2</v>
      </c>
      <c r="E170" s="168" t="s">
        <v>108</v>
      </c>
      <c r="F170" s="160">
        <v>2.7</v>
      </c>
      <c r="G170" s="159" t="s">
        <v>108</v>
      </c>
      <c r="H170" s="174">
        <v>4.5999999999999996</v>
      </c>
      <c r="I170" s="175" t="s">
        <v>138</v>
      </c>
      <c r="J170" s="174">
        <v>5.72</v>
      </c>
      <c r="K170" s="159" t="s">
        <v>108</v>
      </c>
      <c r="L170" s="161">
        <v>0.45</v>
      </c>
      <c r="M170" s="159" t="s">
        <v>126</v>
      </c>
      <c r="N170" s="162">
        <f>(H170+J170)/2*D170*F170*L170</f>
        <v>12.538800000000002</v>
      </c>
      <c r="O170" s="132"/>
      <c r="P170" s="119"/>
      <c r="R170" s="361"/>
      <c r="S170" s="361"/>
    </row>
    <row r="171" spans="1:19" s="36" customFormat="1" ht="14.1" customHeight="1">
      <c r="A171" s="424"/>
      <c r="B171" s="424"/>
      <c r="C171" s="393"/>
      <c r="D171" s="180"/>
      <c r="E171" s="164"/>
      <c r="F171" s="159"/>
      <c r="G171" s="159"/>
      <c r="H171" s="159"/>
      <c r="I171" s="169">
        <v>2</v>
      </c>
      <c r="J171" s="159"/>
      <c r="K171" s="159"/>
      <c r="L171" s="159"/>
      <c r="M171" s="159"/>
      <c r="N171" s="172"/>
      <c r="O171" s="132"/>
      <c r="P171" s="119"/>
      <c r="R171" s="361"/>
      <c r="S171" s="361"/>
    </row>
    <row r="172" spans="1:19" s="36" customFormat="1" ht="14.1" customHeight="1">
      <c r="A172" s="424"/>
      <c r="B172" s="424"/>
      <c r="C172" s="393"/>
      <c r="D172" s="435" t="s">
        <v>253</v>
      </c>
      <c r="E172" s="436"/>
      <c r="F172" s="436"/>
      <c r="G172" s="436"/>
      <c r="H172" s="320"/>
      <c r="I172" s="320"/>
      <c r="J172" s="320"/>
      <c r="K172" s="159"/>
      <c r="L172" s="161"/>
      <c r="M172" s="159"/>
      <c r="N172" s="162"/>
      <c r="O172" s="165"/>
      <c r="P172" s="119"/>
      <c r="R172" s="361"/>
      <c r="S172" s="361"/>
    </row>
    <row r="173" spans="1:19" s="36" customFormat="1" ht="14.1" customHeight="1">
      <c r="A173" s="424"/>
      <c r="B173" s="424"/>
      <c r="C173" s="393"/>
      <c r="D173" s="334"/>
      <c r="E173" s="335"/>
      <c r="F173" s="159">
        <v>4</v>
      </c>
      <c r="G173" s="159" t="s">
        <v>108</v>
      </c>
      <c r="H173" s="160">
        <v>10.4</v>
      </c>
      <c r="I173" s="159" t="s">
        <v>108</v>
      </c>
      <c r="J173" s="161">
        <v>0.3</v>
      </c>
      <c r="K173" s="159" t="s">
        <v>108</v>
      </c>
      <c r="L173" s="161">
        <v>2.1</v>
      </c>
      <c r="M173" s="159" t="s">
        <v>126</v>
      </c>
      <c r="N173" s="162">
        <f>F173*H173*J173*L173</f>
        <v>26.208000000000002</v>
      </c>
      <c r="O173" s="165"/>
      <c r="P173" s="119"/>
      <c r="R173" s="361"/>
      <c r="S173" s="361"/>
    </row>
    <row r="174" spans="1:19" s="36" customFormat="1" ht="14.1" customHeight="1">
      <c r="A174" s="424"/>
      <c r="B174" s="424"/>
      <c r="C174" s="393"/>
      <c r="D174" s="178" t="s">
        <v>206</v>
      </c>
      <c r="E174" s="164"/>
      <c r="F174" s="159">
        <v>4</v>
      </c>
      <c r="G174" s="159" t="s">
        <v>108</v>
      </c>
      <c r="H174" s="160">
        <v>2.7</v>
      </c>
      <c r="I174" s="159" t="s">
        <v>108</v>
      </c>
      <c r="J174" s="161">
        <v>0.3</v>
      </c>
      <c r="K174" s="159" t="s">
        <v>108</v>
      </c>
      <c r="L174" s="161">
        <v>2.1</v>
      </c>
      <c r="M174" s="159" t="s">
        <v>126</v>
      </c>
      <c r="N174" s="162">
        <f>F174*H174*J174*L174</f>
        <v>6.8040000000000012</v>
      </c>
      <c r="O174" s="165"/>
      <c r="P174" s="119"/>
      <c r="R174" s="361"/>
      <c r="S174" s="361"/>
    </row>
    <row r="175" spans="1:19" s="36" customFormat="1" ht="14.1" customHeight="1">
      <c r="A175" s="424"/>
      <c r="B175" s="424"/>
      <c r="C175" s="393"/>
      <c r="D175" s="163"/>
      <c r="E175" s="164"/>
      <c r="F175" s="159"/>
      <c r="G175" s="159"/>
      <c r="H175" s="160"/>
      <c r="I175" s="159"/>
      <c r="J175" s="161"/>
      <c r="K175" s="159"/>
      <c r="L175" s="161"/>
      <c r="M175" s="159"/>
      <c r="N175" s="162"/>
      <c r="O175" s="166"/>
      <c r="P175" s="119"/>
      <c r="R175" s="361"/>
      <c r="S175" s="361"/>
    </row>
    <row r="176" spans="1:19" s="36" customFormat="1" ht="14.1" customHeight="1">
      <c r="A176" s="424"/>
      <c r="B176" s="424"/>
      <c r="C176" s="393"/>
      <c r="D176" s="336" t="s">
        <v>140</v>
      </c>
      <c r="E176" s="164"/>
      <c r="F176" s="159"/>
      <c r="G176" s="159"/>
      <c r="H176" s="160"/>
      <c r="I176" s="159"/>
      <c r="J176" s="161"/>
      <c r="K176" s="159"/>
      <c r="L176" s="161"/>
      <c r="M176" s="159"/>
      <c r="N176" s="162"/>
      <c r="O176" s="166"/>
      <c r="P176" s="119"/>
      <c r="R176" s="361"/>
      <c r="S176" s="361"/>
    </row>
    <row r="177" spans="1:19" s="36" customFormat="1" ht="14.1" customHeight="1">
      <c r="A177" s="424"/>
      <c r="B177" s="424"/>
      <c r="C177" s="393"/>
      <c r="D177" s="178" t="s">
        <v>207</v>
      </c>
      <c r="E177" s="164"/>
      <c r="F177" s="159">
        <v>1</v>
      </c>
      <c r="G177" s="159" t="s">
        <v>108</v>
      </c>
      <c r="H177" s="160">
        <v>4.3</v>
      </c>
      <c r="I177" s="159" t="s">
        <v>108</v>
      </c>
      <c r="J177" s="161">
        <v>4.5999999999999996</v>
      </c>
      <c r="K177" s="159" t="s">
        <v>108</v>
      </c>
      <c r="L177" s="161">
        <v>0.45</v>
      </c>
      <c r="M177" s="159" t="s">
        <v>126</v>
      </c>
      <c r="N177" s="162">
        <f>F177*H177*J177*L177</f>
        <v>8.9009999999999998</v>
      </c>
      <c r="O177" s="166"/>
      <c r="P177" s="119"/>
      <c r="R177" s="361"/>
      <c r="S177" s="361"/>
    </row>
    <row r="178" spans="1:19" s="36" customFormat="1" ht="14.1" customHeight="1">
      <c r="A178" s="424"/>
      <c r="B178" s="424"/>
      <c r="C178" s="393"/>
      <c r="D178" s="452" t="s">
        <v>194</v>
      </c>
      <c r="E178" s="453"/>
      <c r="F178" s="453"/>
      <c r="G178" s="159"/>
      <c r="H178" s="159"/>
      <c r="I178" s="169"/>
      <c r="J178" s="159"/>
      <c r="K178" s="159"/>
      <c r="L178" s="159"/>
      <c r="M178" s="159"/>
      <c r="N178" s="172"/>
      <c r="O178" s="132"/>
      <c r="P178" s="119"/>
      <c r="R178" s="361"/>
      <c r="S178" s="361"/>
    </row>
    <row r="179" spans="1:19" s="36" customFormat="1" ht="14.1" customHeight="1">
      <c r="A179" s="424"/>
      <c r="B179" s="424"/>
      <c r="C179" s="393"/>
      <c r="D179" s="167"/>
      <c r="E179" s="159" t="s">
        <v>126</v>
      </c>
      <c r="F179" s="159">
        <v>2</v>
      </c>
      <c r="G179" s="159" t="s">
        <v>108</v>
      </c>
      <c r="H179" s="160">
        <v>4.3</v>
      </c>
      <c r="I179" s="159" t="s">
        <v>108</v>
      </c>
      <c r="J179" s="161">
        <v>0.3</v>
      </c>
      <c r="K179" s="159" t="s">
        <v>108</v>
      </c>
      <c r="L179" s="161">
        <v>2.1</v>
      </c>
      <c r="M179" s="159" t="s">
        <v>126</v>
      </c>
      <c r="N179" s="162">
        <f>F179*H179*J179*L179</f>
        <v>5.4179999999999993</v>
      </c>
      <c r="O179" s="132"/>
      <c r="P179" s="119"/>
      <c r="R179" s="361"/>
      <c r="S179" s="361"/>
    </row>
    <row r="180" spans="1:19" s="36" customFormat="1" ht="24" customHeight="1">
      <c r="A180" s="424"/>
      <c r="B180" s="424"/>
      <c r="C180" s="393"/>
      <c r="D180" s="454" t="s">
        <v>208</v>
      </c>
      <c r="E180" s="455"/>
      <c r="F180" s="159">
        <v>4</v>
      </c>
      <c r="G180" s="159" t="s">
        <v>108</v>
      </c>
      <c r="H180" s="160">
        <v>0.6</v>
      </c>
      <c r="I180" s="159" t="s">
        <v>108</v>
      </c>
      <c r="J180" s="161">
        <v>0.3</v>
      </c>
      <c r="K180" s="159" t="s">
        <v>108</v>
      </c>
      <c r="L180" s="161">
        <v>0.3</v>
      </c>
      <c r="M180" s="159" t="s">
        <v>126</v>
      </c>
      <c r="N180" s="162">
        <f t="shared" ref="N180" si="7">F180*H180*J180*L180</f>
        <v>0.216</v>
      </c>
      <c r="O180" s="132"/>
      <c r="P180" s="119"/>
      <c r="R180" s="361"/>
      <c r="S180" s="361"/>
    </row>
    <row r="181" spans="1:19" s="36" customFormat="1" ht="14.1" customHeight="1">
      <c r="A181" s="424"/>
      <c r="B181" s="424"/>
      <c r="C181" s="393"/>
      <c r="D181" s="328" t="s">
        <v>257</v>
      </c>
      <c r="E181" s="327"/>
      <c r="F181" s="159"/>
      <c r="G181" s="159"/>
      <c r="H181" s="160"/>
      <c r="I181" s="159"/>
      <c r="J181" s="161"/>
      <c r="K181" s="159"/>
      <c r="L181" s="161"/>
      <c r="M181" s="159"/>
      <c r="N181" s="162"/>
      <c r="O181" s="132"/>
      <c r="P181" s="119"/>
      <c r="R181" s="361"/>
      <c r="S181" s="361"/>
    </row>
    <row r="182" spans="1:19" s="36" customFormat="1" ht="14.1" customHeight="1">
      <c r="A182" s="424"/>
      <c r="B182" s="424"/>
      <c r="C182" s="393"/>
      <c r="D182" s="167"/>
      <c r="E182" s="168"/>
      <c r="F182" s="173">
        <v>4</v>
      </c>
      <c r="G182" s="159" t="s">
        <v>108</v>
      </c>
      <c r="H182" s="174">
        <v>0.3</v>
      </c>
      <c r="I182" s="175" t="s">
        <v>108</v>
      </c>
      <c r="J182" s="174">
        <v>0.3</v>
      </c>
      <c r="K182" s="159" t="s">
        <v>108</v>
      </c>
      <c r="L182" s="161">
        <v>2.1</v>
      </c>
      <c r="M182" s="159" t="s">
        <v>126</v>
      </c>
      <c r="N182" s="162">
        <f>(H182*J182)/2*L182*F182</f>
        <v>0.378</v>
      </c>
      <c r="O182" s="132"/>
      <c r="P182" s="119"/>
      <c r="R182" s="361"/>
      <c r="S182" s="361"/>
    </row>
    <row r="183" spans="1:19" s="36" customFormat="1" ht="14.1" customHeight="1">
      <c r="A183" s="424"/>
      <c r="B183" s="424"/>
      <c r="C183" s="393"/>
      <c r="D183" s="163"/>
      <c r="E183" s="164"/>
      <c r="F183" s="159"/>
      <c r="G183" s="159"/>
      <c r="H183" s="160"/>
      <c r="I183" s="159">
        <v>2</v>
      </c>
      <c r="J183" s="161"/>
      <c r="K183" s="159"/>
      <c r="L183" s="161"/>
      <c r="M183" s="159"/>
      <c r="N183" s="162"/>
      <c r="O183" s="132"/>
      <c r="P183" s="119"/>
      <c r="R183" s="361"/>
      <c r="S183" s="361"/>
    </row>
    <row r="184" spans="1:19" s="36" customFormat="1" ht="14.1" customHeight="1">
      <c r="A184" s="424"/>
      <c r="B184" s="424"/>
      <c r="C184" s="393"/>
      <c r="D184" s="428" t="s">
        <v>273</v>
      </c>
      <c r="E184" s="429"/>
      <c r="F184" s="429"/>
      <c r="G184" s="159"/>
      <c r="H184" s="159"/>
      <c r="I184" s="159"/>
      <c r="J184" s="159"/>
      <c r="K184" s="169"/>
      <c r="L184" s="159"/>
      <c r="M184" s="159"/>
      <c r="N184" s="162"/>
      <c r="O184" s="132"/>
      <c r="P184" s="119"/>
      <c r="R184" s="361"/>
      <c r="S184" s="361"/>
    </row>
    <row r="185" spans="1:19" s="36" customFormat="1" ht="14.1" customHeight="1">
      <c r="A185" s="424"/>
      <c r="B185" s="424"/>
      <c r="C185" s="393"/>
      <c r="D185" s="167">
        <v>2</v>
      </c>
      <c r="E185" s="168" t="s">
        <v>108</v>
      </c>
      <c r="F185" s="159">
        <v>14</v>
      </c>
      <c r="G185" s="159" t="s">
        <v>108</v>
      </c>
      <c r="H185" s="160">
        <v>0.3</v>
      </c>
      <c r="I185" s="159" t="s">
        <v>108</v>
      </c>
      <c r="J185" s="161">
        <v>0.15</v>
      </c>
      <c r="K185" s="159" t="s">
        <v>108</v>
      </c>
      <c r="L185" s="161">
        <v>0.4</v>
      </c>
      <c r="M185" s="159" t="s">
        <v>126</v>
      </c>
      <c r="N185" s="162">
        <f>F185*H185*J185*L185*D185</f>
        <v>0.504</v>
      </c>
      <c r="O185" s="132"/>
      <c r="P185" s="119"/>
      <c r="R185" s="361"/>
      <c r="S185" s="361"/>
    </row>
    <row r="186" spans="1:19" s="36" customFormat="1" ht="14.1" customHeight="1">
      <c r="A186" s="424"/>
      <c r="B186" s="424"/>
      <c r="C186" s="393"/>
      <c r="D186" s="170"/>
      <c r="E186" s="171"/>
      <c r="F186" s="171"/>
      <c r="G186" s="159"/>
      <c r="H186" s="159"/>
      <c r="I186" s="169"/>
      <c r="J186" s="159"/>
      <c r="K186" s="159"/>
      <c r="L186" s="159"/>
      <c r="M186" s="159"/>
      <c r="N186" s="172"/>
      <c r="O186" s="132"/>
      <c r="P186" s="119"/>
      <c r="R186" s="361"/>
      <c r="S186" s="361"/>
    </row>
    <row r="187" spans="1:19" s="36" customFormat="1" ht="14.1" customHeight="1">
      <c r="A187" s="424"/>
      <c r="B187" s="424"/>
      <c r="C187" s="393"/>
      <c r="D187" s="167">
        <v>2</v>
      </c>
      <c r="E187" s="168" t="s">
        <v>108</v>
      </c>
      <c r="F187" s="173">
        <v>14</v>
      </c>
      <c r="G187" s="159" t="s">
        <v>108</v>
      </c>
      <c r="H187" s="174">
        <v>0.8</v>
      </c>
      <c r="I187" s="175" t="s">
        <v>108</v>
      </c>
      <c r="J187" s="176">
        <v>0.4</v>
      </c>
      <c r="K187" s="159" t="s">
        <v>108</v>
      </c>
      <c r="L187" s="161">
        <v>0.3</v>
      </c>
      <c r="M187" s="159" t="s">
        <v>126</v>
      </c>
      <c r="N187" s="162">
        <f>(H187*J187)/2*D187*F187*L187</f>
        <v>1.3440000000000001</v>
      </c>
      <c r="O187" s="132"/>
      <c r="P187" s="119"/>
      <c r="R187" s="361"/>
      <c r="S187" s="361"/>
    </row>
    <row r="188" spans="1:19" s="36" customFormat="1" ht="14.1" customHeight="1">
      <c r="A188" s="424"/>
      <c r="B188" s="424"/>
      <c r="C188" s="393"/>
      <c r="D188" s="170" t="s">
        <v>209</v>
      </c>
      <c r="E188" s="171"/>
      <c r="F188" s="171"/>
      <c r="G188" s="159"/>
      <c r="H188" s="159"/>
      <c r="I188" s="169">
        <v>2</v>
      </c>
      <c r="J188" s="159"/>
      <c r="K188" s="159"/>
      <c r="L188" s="159"/>
      <c r="M188" s="159"/>
      <c r="N188" s="172"/>
      <c r="O188" s="132"/>
      <c r="P188" s="119"/>
      <c r="R188" s="361"/>
      <c r="S188" s="361"/>
    </row>
    <row r="189" spans="1:19" s="36" customFormat="1" ht="14.1" customHeight="1">
      <c r="A189" s="424"/>
      <c r="B189" s="424"/>
      <c r="C189" s="393"/>
      <c r="D189" s="167">
        <v>4</v>
      </c>
      <c r="E189" s="168" t="s">
        <v>108</v>
      </c>
      <c r="F189" s="173">
        <v>14</v>
      </c>
      <c r="G189" s="159" t="s">
        <v>108</v>
      </c>
      <c r="H189" s="174">
        <v>0.47499999999999998</v>
      </c>
      <c r="I189" s="175" t="s">
        <v>108</v>
      </c>
      <c r="J189" s="177">
        <v>0.4</v>
      </c>
      <c r="K189" s="159" t="s">
        <v>108</v>
      </c>
      <c r="L189" s="161">
        <v>0.3</v>
      </c>
      <c r="M189" s="159" t="s">
        <v>126</v>
      </c>
      <c r="N189" s="162">
        <f>(H189*J189)/2*D189*F189*L189</f>
        <v>1.5960000000000001</v>
      </c>
      <c r="O189" s="132"/>
      <c r="P189" s="119"/>
      <c r="R189" s="361"/>
      <c r="S189" s="361"/>
    </row>
    <row r="190" spans="1:19" s="36" customFormat="1" ht="14.1" customHeight="1">
      <c r="A190" s="424"/>
      <c r="B190" s="424"/>
      <c r="C190" s="393"/>
      <c r="D190" s="170"/>
      <c r="E190" s="171"/>
      <c r="F190" s="171"/>
      <c r="G190" s="159"/>
      <c r="H190" s="159"/>
      <c r="I190" s="169">
        <v>2</v>
      </c>
      <c r="J190" s="159"/>
      <c r="K190" s="159"/>
      <c r="L190" s="159"/>
      <c r="M190" s="159"/>
      <c r="N190" s="172"/>
      <c r="O190" s="132"/>
      <c r="P190" s="119"/>
      <c r="R190" s="361"/>
      <c r="S190" s="361"/>
    </row>
    <row r="191" spans="1:19" s="36" customFormat="1" ht="14.1" customHeight="1">
      <c r="A191" s="424"/>
      <c r="B191" s="424"/>
      <c r="C191" s="393"/>
      <c r="D191" s="452" t="s">
        <v>274</v>
      </c>
      <c r="E191" s="453"/>
      <c r="F191" s="453"/>
      <c r="G191" s="159"/>
      <c r="H191" s="159"/>
      <c r="I191" s="169"/>
      <c r="J191" s="159"/>
      <c r="K191" s="159"/>
      <c r="L191" s="159"/>
      <c r="M191" s="159"/>
      <c r="N191" s="172"/>
      <c r="O191" s="132"/>
      <c r="P191" s="119"/>
      <c r="R191" s="361"/>
      <c r="S191" s="361"/>
    </row>
    <row r="192" spans="1:19" s="36" customFormat="1" ht="14.1" customHeight="1">
      <c r="A192" s="424"/>
      <c r="B192" s="424"/>
      <c r="C192" s="393"/>
      <c r="D192" s="321">
        <v>2</v>
      </c>
      <c r="E192" s="322" t="s">
        <v>108</v>
      </c>
      <c r="F192" s="179">
        <v>6</v>
      </c>
      <c r="G192" s="179" t="s">
        <v>108</v>
      </c>
      <c r="H192" s="323">
        <v>0.45</v>
      </c>
      <c r="I192" s="179" t="s">
        <v>108</v>
      </c>
      <c r="J192" s="324">
        <v>0.15</v>
      </c>
      <c r="K192" s="179" t="s">
        <v>108</v>
      </c>
      <c r="L192" s="324">
        <v>0.65</v>
      </c>
      <c r="M192" s="179" t="s">
        <v>126</v>
      </c>
      <c r="N192" s="162">
        <f>F192*H192*J192*L192*D192</f>
        <v>0.52650000000000008</v>
      </c>
      <c r="O192" s="132"/>
      <c r="P192" s="119"/>
      <c r="R192" s="361"/>
      <c r="S192" s="361"/>
    </row>
    <row r="193" spans="1:19" s="36" customFormat="1" ht="14.1" customHeight="1">
      <c r="A193" s="424"/>
      <c r="B193" s="424"/>
      <c r="C193" s="393"/>
      <c r="D193" s="167">
        <v>2</v>
      </c>
      <c r="E193" s="168" t="s">
        <v>108</v>
      </c>
      <c r="F193" s="173">
        <v>6</v>
      </c>
      <c r="G193" s="179" t="s">
        <v>108</v>
      </c>
      <c r="H193" s="174">
        <v>0.65</v>
      </c>
      <c r="I193" s="175" t="s">
        <v>108</v>
      </c>
      <c r="J193" s="174">
        <v>0.65</v>
      </c>
      <c r="K193" s="159" t="s">
        <v>108</v>
      </c>
      <c r="L193" s="161">
        <v>0.45</v>
      </c>
      <c r="M193" s="159" t="s">
        <v>126</v>
      </c>
      <c r="N193" s="162">
        <f>(H193*J193)/2*D193*F193*L193</f>
        <v>1.1407500000000002</v>
      </c>
      <c r="O193" s="132"/>
      <c r="P193" s="119"/>
      <c r="R193" s="361"/>
      <c r="S193" s="361"/>
    </row>
    <row r="194" spans="1:19" s="36" customFormat="1" ht="14.1" customHeight="1">
      <c r="A194" s="424"/>
      <c r="B194" s="424"/>
      <c r="C194" s="393"/>
      <c r="D194" s="178"/>
      <c r="E194" s="164"/>
      <c r="F194" s="159"/>
      <c r="G194" s="169"/>
      <c r="H194" s="159"/>
      <c r="I194" s="169">
        <v>2</v>
      </c>
      <c r="J194" s="159"/>
      <c r="K194" s="159"/>
      <c r="L194" s="159"/>
      <c r="M194" s="159"/>
      <c r="N194" s="172"/>
      <c r="O194" s="132"/>
      <c r="P194" s="119"/>
      <c r="R194" s="361"/>
      <c r="S194" s="361"/>
    </row>
    <row r="195" spans="1:19" s="36" customFormat="1" ht="14.1" customHeight="1">
      <c r="A195" s="424"/>
      <c r="B195" s="424"/>
      <c r="C195" s="393"/>
      <c r="D195" s="428" t="s">
        <v>275</v>
      </c>
      <c r="E195" s="429"/>
      <c r="F195" s="429"/>
      <c r="G195" s="159"/>
      <c r="H195" s="159"/>
      <c r="I195" s="159"/>
      <c r="J195" s="159"/>
      <c r="K195" s="159"/>
      <c r="L195" s="159"/>
      <c r="M195" s="159"/>
      <c r="N195" s="172"/>
      <c r="O195" s="132"/>
      <c r="P195" s="119"/>
      <c r="R195" s="361"/>
      <c r="S195" s="361"/>
    </row>
    <row r="196" spans="1:19" s="36" customFormat="1" ht="14.1" customHeight="1">
      <c r="A196" s="424"/>
      <c r="B196" s="424"/>
      <c r="C196" s="393"/>
      <c r="D196" s="167">
        <v>2</v>
      </c>
      <c r="E196" s="168" t="s">
        <v>108</v>
      </c>
      <c r="F196" s="173">
        <v>5</v>
      </c>
      <c r="G196" s="179" t="s">
        <v>108</v>
      </c>
      <c r="H196" s="174">
        <v>1.95</v>
      </c>
      <c r="I196" s="175" t="s">
        <v>108</v>
      </c>
      <c r="J196" s="174">
        <v>0.65</v>
      </c>
      <c r="K196" s="159" t="s">
        <v>108</v>
      </c>
      <c r="L196" s="161">
        <v>0.45</v>
      </c>
      <c r="M196" s="159" t="s">
        <v>126</v>
      </c>
      <c r="N196" s="162">
        <f>(H196*J196)/2*D196*F196*L196</f>
        <v>2.8518750000000002</v>
      </c>
      <c r="O196" s="132"/>
      <c r="P196" s="119"/>
      <c r="R196" s="361"/>
      <c r="S196" s="361"/>
    </row>
    <row r="197" spans="1:19" s="36" customFormat="1" ht="14.1" customHeight="1">
      <c r="A197" s="424"/>
      <c r="B197" s="424"/>
      <c r="C197" s="393"/>
      <c r="D197" s="178"/>
      <c r="E197" s="164"/>
      <c r="F197" s="159"/>
      <c r="G197" s="169"/>
      <c r="H197" s="159"/>
      <c r="I197" s="169">
        <v>2</v>
      </c>
      <c r="J197" s="159"/>
      <c r="K197" s="159"/>
      <c r="L197" s="159"/>
      <c r="M197" s="159"/>
      <c r="N197" s="172"/>
      <c r="O197" s="132"/>
      <c r="P197" s="119"/>
      <c r="R197" s="361"/>
      <c r="S197" s="361"/>
    </row>
    <row r="198" spans="1:19" s="36" customFormat="1" ht="14.1" customHeight="1">
      <c r="A198" s="424"/>
      <c r="B198" s="424"/>
      <c r="C198" s="393"/>
      <c r="D198" s="163" t="s">
        <v>210</v>
      </c>
      <c r="E198" s="159" t="s">
        <v>126</v>
      </c>
      <c r="F198" s="159"/>
      <c r="G198" s="159"/>
      <c r="H198" s="160"/>
      <c r="I198" s="159"/>
      <c r="J198" s="161"/>
      <c r="K198" s="159"/>
      <c r="L198" s="161"/>
      <c r="M198" s="159"/>
      <c r="N198" s="162"/>
      <c r="O198" s="132"/>
      <c r="P198" s="119"/>
      <c r="R198" s="361"/>
      <c r="S198" s="361"/>
    </row>
    <row r="199" spans="1:19" s="36" customFormat="1" ht="14.1" customHeight="1">
      <c r="A199" s="424"/>
      <c r="B199" s="424"/>
      <c r="C199" s="393"/>
      <c r="D199" s="321">
        <v>2</v>
      </c>
      <c r="E199" s="322" t="s">
        <v>108</v>
      </c>
      <c r="F199" s="179">
        <v>7</v>
      </c>
      <c r="G199" s="179" t="s">
        <v>108</v>
      </c>
      <c r="H199" s="323">
        <v>2.1</v>
      </c>
      <c r="I199" s="179" t="s">
        <v>108</v>
      </c>
      <c r="J199" s="324">
        <v>0.3</v>
      </c>
      <c r="K199" s="179" t="s">
        <v>108</v>
      </c>
      <c r="L199" s="324">
        <v>0.25</v>
      </c>
      <c r="M199" s="179" t="s">
        <v>126</v>
      </c>
      <c r="N199" s="162">
        <f>F199*H199*J199*L199*D199</f>
        <v>2.2050000000000001</v>
      </c>
      <c r="O199" s="132"/>
      <c r="P199" s="119"/>
      <c r="R199" s="361"/>
      <c r="S199" s="361"/>
    </row>
    <row r="200" spans="1:19" s="36" customFormat="1" ht="14.1" customHeight="1">
      <c r="A200" s="424"/>
      <c r="B200" s="424"/>
      <c r="C200" s="393"/>
      <c r="D200" s="163" t="s">
        <v>163</v>
      </c>
      <c r="E200" s="159" t="s">
        <v>126</v>
      </c>
      <c r="F200" s="159">
        <v>2</v>
      </c>
      <c r="G200" s="159" t="s">
        <v>108</v>
      </c>
      <c r="H200" s="161">
        <v>0.75</v>
      </c>
      <c r="I200" s="159" t="s">
        <v>108</v>
      </c>
      <c r="J200" s="159">
        <v>0.45</v>
      </c>
      <c r="K200" s="159" t="s">
        <v>108</v>
      </c>
      <c r="L200" s="159">
        <v>0.15</v>
      </c>
      <c r="M200" s="159" t="s">
        <v>126</v>
      </c>
      <c r="N200" s="162">
        <f t="shared" ref="N200:N201" si="8">F200*H200*J200*L200</f>
        <v>0.10125000000000001</v>
      </c>
      <c r="O200" s="132"/>
      <c r="P200" s="119"/>
      <c r="R200" s="361"/>
      <c r="S200" s="361"/>
    </row>
    <row r="201" spans="1:19" s="36" customFormat="1" ht="14.1" customHeight="1">
      <c r="A201" s="424"/>
      <c r="B201" s="424"/>
      <c r="C201" s="393"/>
      <c r="D201" s="163"/>
      <c r="E201" s="159" t="s">
        <v>126</v>
      </c>
      <c r="F201" s="175">
        <v>4</v>
      </c>
      <c r="G201" s="175" t="s">
        <v>108</v>
      </c>
      <c r="H201" s="174">
        <v>0.61199999999999999</v>
      </c>
      <c r="I201" s="175" t="s">
        <v>108</v>
      </c>
      <c r="J201" s="175">
        <v>0.15</v>
      </c>
      <c r="K201" s="175" t="s">
        <v>108</v>
      </c>
      <c r="L201" s="175">
        <v>0.15</v>
      </c>
      <c r="M201" s="175" t="s">
        <v>126</v>
      </c>
      <c r="N201" s="181">
        <f t="shared" si="8"/>
        <v>5.5079999999999997E-2</v>
      </c>
      <c r="O201" s="132"/>
      <c r="P201" s="119"/>
      <c r="R201" s="361"/>
      <c r="S201" s="361"/>
    </row>
    <row r="202" spans="1:19" s="36" customFormat="1" ht="14.1" customHeight="1">
      <c r="A202" s="424"/>
      <c r="B202" s="424"/>
      <c r="C202" s="393"/>
      <c r="D202" s="182"/>
      <c r="E202" s="183"/>
      <c r="F202" s="176"/>
      <c r="G202" s="175"/>
      <c r="H202" s="176"/>
      <c r="I202" s="175"/>
      <c r="J202" s="174"/>
      <c r="K202" s="175"/>
      <c r="L202" s="184" t="s">
        <v>161</v>
      </c>
      <c r="M202" s="185"/>
      <c r="N202" s="186">
        <f>SUM(N146:N201)</f>
        <v>177.70790500000004</v>
      </c>
      <c r="O202" s="132"/>
      <c r="P202" s="119"/>
      <c r="R202" s="361"/>
      <c r="S202" s="361"/>
    </row>
    <row r="203" spans="1:19" s="36" customFormat="1" ht="17.100000000000001" customHeight="1">
      <c r="A203" s="382">
        <v>24</v>
      </c>
      <c r="B203" s="382" t="s">
        <v>45</v>
      </c>
      <c r="C203" s="425" t="s">
        <v>268</v>
      </c>
      <c r="D203" s="64"/>
      <c r="E203" s="65"/>
      <c r="F203" s="72"/>
      <c r="G203" s="72"/>
      <c r="H203" s="72"/>
      <c r="I203" s="72"/>
      <c r="J203" s="72"/>
      <c r="K203" s="72"/>
      <c r="L203" s="72"/>
      <c r="M203" s="72"/>
      <c r="N203" s="72"/>
      <c r="O203" s="187"/>
      <c r="P203" s="130"/>
      <c r="R203" s="361"/>
      <c r="S203" s="361"/>
    </row>
    <row r="204" spans="1:19" s="36" customFormat="1" ht="17.100000000000001" customHeight="1">
      <c r="A204" s="383"/>
      <c r="B204" s="383"/>
      <c r="C204" s="393"/>
      <c r="E204" s="65"/>
      <c r="F204" s="430" t="s">
        <v>144</v>
      </c>
      <c r="G204" s="430"/>
      <c r="H204" s="430"/>
      <c r="I204" s="72"/>
      <c r="J204" s="72"/>
      <c r="K204" s="72"/>
      <c r="L204" s="72"/>
      <c r="M204" s="72"/>
      <c r="N204" s="72"/>
      <c r="O204" s="139"/>
      <c r="P204" s="132"/>
      <c r="R204" s="361"/>
      <c r="S204" s="361"/>
    </row>
    <row r="205" spans="1:19" s="36" customFormat="1" ht="20.25" customHeight="1">
      <c r="A205" s="383"/>
      <c r="B205" s="383"/>
      <c r="C205" s="393"/>
      <c r="E205" s="65"/>
      <c r="F205" s="430" t="s">
        <v>166</v>
      </c>
      <c r="G205" s="430"/>
      <c r="H205" s="430"/>
      <c r="I205" s="72"/>
      <c r="J205" s="72"/>
      <c r="K205" s="72"/>
      <c r="L205" s="72"/>
      <c r="M205" s="72"/>
      <c r="N205" s="72"/>
      <c r="O205" s="139"/>
      <c r="P205" s="132"/>
      <c r="R205" s="361"/>
      <c r="S205" s="361"/>
    </row>
    <row r="206" spans="1:19" s="36" customFormat="1" ht="17.100000000000001" customHeight="1">
      <c r="A206" s="383"/>
      <c r="B206" s="383"/>
      <c r="C206" s="393"/>
      <c r="D206" s="441" t="s">
        <v>304</v>
      </c>
      <c r="E206" s="402"/>
      <c r="F206" s="402"/>
      <c r="G206" s="402"/>
      <c r="H206" s="402"/>
      <c r="I206" s="402"/>
      <c r="J206" s="72"/>
      <c r="K206" s="72"/>
      <c r="L206" s="72"/>
      <c r="M206" s="72"/>
      <c r="N206" s="72"/>
      <c r="O206" s="139"/>
      <c r="P206" s="132"/>
      <c r="R206" s="361"/>
      <c r="S206" s="361"/>
    </row>
    <row r="207" spans="1:19" s="36" customFormat="1" ht="17.100000000000001" customHeight="1">
      <c r="A207" s="383"/>
      <c r="B207" s="383"/>
      <c r="C207" s="393"/>
      <c r="D207" s="64" t="s">
        <v>167</v>
      </c>
      <c r="E207" s="159"/>
      <c r="F207" s="72"/>
      <c r="G207" s="159" t="s">
        <v>126</v>
      </c>
      <c r="H207" s="72">
        <v>2</v>
      </c>
      <c r="I207" s="72" t="s">
        <v>108</v>
      </c>
      <c r="J207" s="72">
        <v>73</v>
      </c>
      <c r="K207" s="72" t="s">
        <v>108</v>
      </c>
      <c r="L207" s="114">
        <v>2.02</v>
      </c>
      <c r="M207" s="159" t="s">
        <v>126</v>
      </c>
      <c r="N207" s="116">
        <f>H207*J207*L207</f>
        <v>294.92</v>
      </c>
      <c r="O207" s="139"/>
      <c r="P207" s="132"/>
      <c r="R207" s="361"/>
      <c r="S207" s="361"/>
    </row>
    <row r="208" spans="1:19" s="36" customFormat="1" ht="17.100000000000001" customHeight="1">
      <c r="A208" s="383"/>
      <c r="B208" s="383"/>
      <c r="C208" s="393"/>
      <c r="D208" s="64" t="s">
        <v>168</v>
      </c>
      <c r="E208" s="159"/>
      <c r="F208" s="72"/>
      <c r="G208" s="159" t="s">
        <v>126</v>
      </c>
      <c r="H208" s="72">
        <v>2</v>
      </c>
      <c r="I208" s="72" t="s">
        <v>108</v>
      </c>
      <c r="J208" s="72">
        <v>5</v>
      </c>
      <c r="K208" s="72" t="s">
        <v>108</v>
      </c>
      <c r="L208" s="114">
        <v>19</v>
      </c>
      <c r="M208" s="159" t="s">
        <v>126</v>
      </c>
      <c r="N208" s="116">
        <f>H208*J208*L208</f>
        <v>190</v>
      </c>
      <c r="O208" s="139"/>
      <c r="P208" s="132"/>
      <c r="R208" s="361"/>
      <c r="S208" s="361"/>
    </row>
    <row r="209" spans="1:19" s="36" customFormat="1" ht="17.100000000000001" customHeight="1">
      <c r="A209" s="383"/>
      <c r="B209" s="383"/>
      <c r="C209" s="393"/>
      <c r="D209" s="387" t="s">
        <v>169</v>
      </c>
      <c r="E209" s="388"/>
      <c r="F209" s="388"/>
      <c r="G209" s="159" t="s">
        <v>126</v>
      </c>
      <c r="H209" s="72">
        <v>2</v>
      </c>
      <c r="I209" s="72" t="s">
        <v>108</v>
      </c>
      <c r="J209" s="72">
        <v>73</v>
      </c>
      <c r="K209" s="72" t="s">
        <v>108</v>
      </c>
      <c r="L209" s="114">
        <v>1.8</v>
      </c>
      <c r="M209" s="159" t="s">
        <v>126</v>
      </c>
      <c r="N209" s="116">
        <f>H209*J209*L209</f>
        <v>262.8</v>
      </c>
      <c r="O209" s="139"/>
      <c r="P209" s="132"/>
      <c r="R209" s="361"/>
      <c r="S209" s="361"/>
    </row>
    <row r="210" spans="1:19" s="36" customFormat="1" ht="17.100000000000001" customHeight="1">
      <c r="A210" s="383"/>
      <c r="B210" s="383"/>
      <c r="C210" s="393"/>
      <c r="D210" s="64" t="s">
        <v>168</v>
      </c>
      <c r="E210" s="159"/>
      <c r="F210" s="72"/>
      <c r="G210" s="159" t="s">
        <v>126</v>
      </c>
      <c r="H210" s="72">
        <v>2</v>
      </c>
      <c r="I210" s="72" t="s">
        <v>108</v>
      </c>
      <c r="J210" s="72">
        <v>5</v>
      </c>
      <c r="K210" s="72" t="s">
        <v>108</v>
      </c>
      <c r="L210" s="114">
        <v>19</v>
      </c>
      <c r="M210" s="159" t="s">
        <v>126</v>
      </c>
      <c r="N210" s="116">
        <f>H210*J210*L210</f>
        <v>190</v>
      </c>
      <c r="O210" s="139"/>
      <c r="P210" s="132"/>
      <c r="R210" s="361"/>
      <c r="S210" s="361"/>
    </row>
    <row r="211" spans="1:19" s="36" customFormat="1" ht="17.100000000000001" customHeight="1">
      <c r="A211" s="383"/>
      <c r="B211" s="383"/>
      <c r="C211" s="393"/>
      <c r="D211" s="387" t="s">
        <v>300</v>
      </c>
      <c r="E211" s="388"/>
      <c r="F211" s="388"/>
      <c r="G211" s="388"/>
      <c r="H211" s="388"/>
      <c r="I211" s="388"/>
      <c r="J211" s="72"/>
      <c r="K211" s="72"/>
      <c r="L211" s="72"/>
      <c r="M211" s="72"/>
      <c r="N211" s="72"/>
      <c r="O211" s="139"/>
      <c r="P211" s="132"/>
      <c r="R211" s="361"/>
      <c r="S211" s="361"/>
    </row>
    <row r="212" spans="1:19" s="36" customFormat="1" ht="17.100000000000001" customHeight="1">
      <c r="A212" s="383"/>
      <c r="B212" s="383"/>
      <c r="C212" s="393"/>
      <c r="D212" s="64"/>
      <c r="E212" s="65"/>
      <c r="F212" s="72"/>
      <c r="G212" s="159" t="s">
        <v>126</v>
      </c>
      <c r="H212" s="72">
        <v>4</v>
      </c>
      <c r="I212" s="72" t="s">
        <v>108</v>
      </c>
      <c r="J212" s="72">
        <v>20</v>
      </c>
      <c r="K212" s="72" t="s">
        <v>108</v>
      </c>
      <c r="L212" s="114">
        <v>2.6</v>
      </c>
      <c r="M212" s="159" t="s">
        <v>126</v>
      </c>
      <c r="N212" s="116">
        <f>H212*J212*L212</f>
        <v>208</v>
      </c>
      <c r="O212" s="139"/>
      <c r="P212" s="132"/>
      <c r="R212" s="361"/>
      <c r="S212" s="361"/>
    </row>
    <row r="213" spans="1:19" s="36" customFormat="1" ht="17.100000000000001" customHeight="1">
      <c r="A213" s="383"/>
      <c r="B213" s="383"/>
      <c r="C213" s="393"/>
      <c r="D213" s="433" t="s">
        <v>301</v>
      </c>
      <c r="E213" s="434"/>
      <c r="F213" s="434"/>
      <c r="G213" s="434"/>
      <c r="H213" s="434"/>
      <c r="I213" s="434"/>
      <c r="J213" s="159"/>
      <c r="K213" s="159"/>
      <c r="L213" s="161"/>
      <c r="M213" s="159"/>
      <c r="N213" s="160"/>
      <c r="O213" s="139"/>
      <c r="P213" s="132"/>
      <c r="R213" s="361"/>
      <c r="S213" s="361"/>
    </row>
    <row r="214" spans="1:19" s="36" customFormat="1" ht="17.100000000000001" customHeight="1">
      <c r="A214" s="383"/>
      <c r="B214" s="383"/>
      <c r="C214" s="393"/>
      <c r="D214" s="163"/>
      <c r="E214" s="164"/>
      <c r="F214" s="164"/>
      <c r="G214" s="159" t="s">
        <v>126</v>
      </c>
      <c r="H214" s="159">
        <v>4</v>
      </c>
      <c r="I214" s="159" t="s">
        <v>108</v>
      </c>
      <c r="J214" s="159">
        <v>33</v>
      </c>
      <c r="K214" s="159" t="s">
        <v>108</v>
      </c>
      <c r="L214" s="161">
        <v>2.6</v>
      </c>
      <c r="M214" s="159" t="s">
        <v>126</v>
      </c>
      <c r="N214" s="160">
        <f>H214*J214*L214</f>
        <v>343.2</v>
      </c>
      <c r="O214" s="139"/>
      <c r="P214" s="132"/>
      <c r="R214" s="361"/>
      <c r="S214" s="361"/>
    </row>
    <row r="215" spans="1:19" s="36" customFormat="1" ht="17.100000000000001" customHeight="1">
      <c r="A215" s="383"/>
      <c r="B215" s="383"/>
      <c r="C215" s="393"/>
      <c r="D215" s="431" t="s">
        <v>171</v>
      </c>
      <c r="E215" s="432"/>
      <c r="F215" s="432"/>
      <c r="G215" s="159" t="s">
        <v>126</v>
      </c>
      <c r="H215" s="72">
        <v>4</v>
      </c>
      <c r="I215" s="72" t="s">
        <v>108</v>
      </c>
      <c r="J215" s="72">
        <v>8</v>
      </c>
      <c r="K215" s="72" t="s">
        <v>108</v>
      </c>
      <c r="L215" s="161">
        <v>5.68</v>
      </c>
      <c r="M215" s="159" t="s">
        <v>126</v>
      </c>
      <c r="N215" s="116">
        <f>H215*J215*L215</f>
        <v>181.76</v>
      </c>
      <c r="O215" s="139"/>
      <c r="P215" s="132"/>
      <c r="R215" s="361"/>
      <c r="S215" s="361"/>
    </row>
    <row r="216" spans="1:19" s="36" customFormat="1" ht="17.100000000000001" customHeight="1">
      <c r="A216" s="383"/>
      <c r="B216" s="383"/>
      <c r="C216" s="393"/>
      <c r="D216" s="431" t="s">
        <v>226</v>
      </c>
      <c r="E216" s="432"/>
      <c r="F216" s="432"/>
      <c r="G216" s="159" t="s">
        <v>126</v>
      </c>
      <c r="H216" s="72">
        <v>4</v>
      </c>
      <c r="I216" s="72" t="s">
        <v>108</v>
      </c>
      <c r="J216" s="72">
        <v>13</v>
      </c>
      <c r="K216" s="72" t="s">
        <v>108</v>
      </c>
      <c r="L216" s="114">
        <v>5.68</v>
      </c>
      <c r="M216" s="159" t="s">
        <v>126</v>
      </c>
      <c r="N216" s="116">
        <f>H216*J216*L216</f>
        <v>295.36</v>
      </c>
      <c r="O216" s="139"/>
      <c r="P216" s="132"/>
      <c r="R216" s="361"/>
      <c r="S216" s="361"/>
    </row>
    <row r="217" spans="1:19" s="36" customFormat="1" ht="17.100000000000001" customHeight="1">
      <c r="A217" s="383"/>
      <c r="B217" s="383"/>
      <c r="C217" s="393"/>
      <c r="D217" s="431"/>
      <c r="E217" s="432"/>
      <c r="F217" s="432"/>
      <c r="G217" s="159"/>
      <c r="H217" s="72"/>
      <c r="I217" s="72"/>
      <c r="J217" s="72"/>
      <c r="K217" s="72"/>
      <c r="L217" s="114"/>
      <c r="M217" s="159"/>
      <c r="N217" s="116"/>
      <c r="O217" s="139"/>
      <c r="P217" s="132"/>
      <c r="R217" s="361"/>
      <c r="S217" s="361"/>
    </row>
    <row r="218" spans="1:19" s="36" customFormat="1" ht="17.100000000000001" customHeight="1">
      <c r="A218" s="383"/>
      <c r="B218" s="383"/>
      <c r="C218" s="393"/>
      <c r="D218" s="387" t="s">
        <v>302</v>
      </c>
      <c r="E218" s="388"/>
      <c r="F218" s="388"/>
      <c r="G218" s="388"/>
      <c r="H218" s="388"/>
      <c r="I218" s="388"/>
      <c r="J218" s="388"/>
      <c r="K218" s="72"/>
      <c r="L218" s="114"/>
      <c r="M218" s="159"/>
      <c r="N218" s="116"/>
      <c r="O218" s="139"/>
      <c r="P218" s="132"/>
      <c r="R218" s="361"/>
      <c r="S218" s="361"/>
    </row>
    <row r="219" spans="1:19" s="36" customFormat="1" ht="17.100000000000001" customHeight="1">
      <c r="A219" s="383"/>
      <c r="B219" s="383"/>
      <c r="C219" s="393"/>
      <c r="D219" s="64"/>
      <c r="E219" s="65"/>
      <c r="F219" s="72">
        <v>4</v>
      </c>
      <c r="G219" s="159" t="s">
        <v>108</v>
      </c>
      <c r="H219" s="72">
        <v>2</v>
      </c>
      <c r="I219" s="72" t="s">
        <v>108</v>
      </c>
      <c r="J219" s="72">
        <v>33</v>
      </c>
      <c r="K219" s="72" t="s">
        <v>108</v>
      </c>
      <c r="L219" s="114">
        <v>3.2</v>
      </c>
      <c r="M219" s="159" t="s">
        <v>126</v>
      </c>
      <c r="N219" s="116">
        <f>H219*J219*L219*F219</f>
        <v>844.80000000000007</v>
      </c>
      <c r="O219" s="139"/>
      <c r="P219" s="132"/>
      <c r="R219" s="361"/>
      <c r="S219" s="361"/>
    </row>
    <row r="220" spans="1:19" s="36" customFormat="1" ht="17.100000000000001" customHeight="1">
      <c r="A220" s="383"/>
      <c r="B220" s="383"/>
      <c r="C220" s="393"/>
      <c r="D220" s="387" t="s">
        <v>172</v>
      </c>
      <c r="E220" s="388"/>
      <c r="F220" s="388"/>
      <c r="G220" s="388"/>
      <c r="H220" s="388"/>
      <c r="I220" s="72"/>
      <c r="J220" s="72"/>
      <c r="K220" s="72"/>
      <c r="L220" s="114"/>
      <c r="M220" s="159"/>
      <c r="N220" s="116"/>
      <c r="O220" s="139"/>
      <c r="P220" s="132"/>
      <c r="R220" s="361"/>
      <c r="S220" s="361"/>
    </row>
    <row r="221" spans="1:19" s="36" customFormat="1" ht="17.100000000000001" customHeight="1">
      <c r="A221" s="383"/>
      <c r="B221" s="383"/>
      <c r="C221" s="393"/>
      <c r="D221" s="64"/>
      <c r="E221" s="65"/>
      <c r="F221" s="72">
        <v>4</v>
      </c>
      <c r="G221" s="159" t="s">
        <v>108</v>
      </c>
      <c r="H221" s="72">
        <v>2</v>
      </c>
      <c r="I221" s="72" t="s">
        <v>108</v>
      </c>
      <c r="J221" s="72">
        <v>15</v>
      </c>
      <c r="K221" s="72" t="s">
        <v>108</v>
      </c>
      <c r="L221" s="114">
        <v>5.58</v>
      </c>
      <c r="M221" s="159" t="s">
        <v>126</v>
      </c>
      <c r="N221" s="116">
        <f>H221*J221*L221*F221</f>
        <v>669.6</v>
      </c>
      <c r="O221" s="132"/>
      <c r="P221" s="132"/>
      <c r="R221" s="361"/>
      <c r="S221" s="361"/>
    </row>
    <row r="222" spans="1:19" s="36" customFormat="1" ht="17.100000000000001" customHeight="1">
      <c r="A222" s="383"/>
      <c r="B222" s="383"/>
      <c r="C222" s="393"/>
      <c r="D222" s="387" t="s">
        <v>303</v>
      </c>
      <c r="E222" s="388"/>
      <c r="F222" s="388"/>
      <c r="G222" s="388"/>
      <c r="H222" s="388"/>
      <c r="I222" s="72"/>
      <c r="J222" s="72"/>
      <c r="K222" s="72"/>
      <c r="L222" s="114"/>
      <c r="M222" s="159"/>
      <c r="N222" s="116"/>
      <c r="O222" s="139"/>
      <c r="P222" s="132"/>
      <c r="R222" s="361"/>
      <c r="S222" s="361"/>
    </row>
    <row r="223" spans="1:19" s="36" customFormat="1" ht="17.100000000000001" customHeight="1">
      <c r="A223" s="383"/>
      <c r="B223" s="383"/>
      <c r="C223" s="393"/>
      <c r="D223" s="64"/>
      <c r="E223" s="65"/>
      <c r="F223" s="72">
        <v>4</v>
      </c>
      <c r="G223" s="159" t="s">
        <v>108</v>
      </c>
      <c r="H223" s="72">
        <v>2</v>
      </c>
      <c r="I223" s="72" t="s">
        <v>108</v>
      </c>
      <c r="J223" s="72">
        <v>33</v>
      </c>
      <c r="K223" s="72" t="s">
        <v>108</v>
      </c>
      <c r="L223" s="114">
        <v>1.46</v>
      </c>
      <c r="M223" s="159" t="s">
        <v>126</v>
      </c>
      <c r="N223" s="116">
        <f>H223*J223*L223*F223</f>
        <v>385.44</v>
      </c>
      <c r="O223" s="139"/>
      <c r="P223" s="132"/>
      <c r="R223" s="361"/>
      <c r="S223" s="361"/>
    </row>
    <row r="224" spans="1:19" s="36" customFormat="1" ht="17.100000000000001" customHeight="1">
      <c r="A224" s="383"/>
      <c r="B224" s="383"/>
      <c r="C224" s="393"/>
      <c r="D224" s="64"/>
      <c r="E224" s="65"/>
      <c r="F224" s="486" t="s">
        <v>305</v>
      </c>
      <c r="G224" s="486"/>
      <c r="H224" s="486"/>
      <c r="I224" s="486"/>
      <c r="J224" s="486"/>
      <c r="K224" s="72"/>
      <c r="L224" s="72"/>
      <c r="M224" s="72"/>
      <c r="N224" s="72"/>
      <c r="O224" s="139"/>
      <c r="P224" s="132"/>
      <c r="R224" s="361"/>
      <c r="S224" s="361"/>
    </row>
    <row r="225" spans="1:19" s="36" customFormat="1" ht="20.25" customHeight="1">
      <c r="A225" s="383"/>
      <c r="B225" s="383"/>
      <c r="C225" s="393"/>
      <c r="D225" s="64"/>
      <c r="E225" s="65"/>
      <c r="F225" s="440" t="s">
        <v>166</v>
      </c>
      <c r="G225" s="440"/>
      <c r="H225" s="440"/>
      <c r="I225" s="72"/>
      <c r="J225" s="72"/>
      <c r="K225" s="72"/>
      <c r="L225" s="72"/>
      <c r="M225" s="72"/>
      <c r="N225" s="72"/>
      <c r="O225" s="139"/>
      <c r="P225" s="132"/>
      <c r="R225" s="361"/>
      <c r="S225" s="361"/>
    </row>
    <row r="226" spans="1:19" s="36" customFormat="1" ht="17.100000000000001" customHeight="1">
      <c r="A226" s="383"/>
      <c r="B226" s="383"/>
      <c r="C226" s="393"/>
      <c r="D226" s="387" t="s">
        <v>306</v>
      </c>
      <c r="E226" s="388"/>
      <c r="F226" s="388"/>
      <c r="G226" s="388"/>
      <c r="H226" s="388"/>
      <c r="I226" s="388"/>
      <c r="J226" s="388"/>
      <c r="K226" s="72"/>
      <c r="L226" s="72"/>
      <c r="M226" s="72"/>
      <c r="N226" s="72"/>
      <c r="O226" s="139"/>
      <c r="P226" s="132"/>
      <c r="R226" s="361"/>
      <c r="S226" s="361"/>
    </row>
    <row r="227" spans="1:19" s="36" customFormat="1" ht="17.100000000000001" customHeight="1">
      <c r="A227" s="383"/>
      <c r="B227" s="383"/>
      <c r="C227" s="393"/>
      <c r="D227" s="64"/>
      <c r="E227" s="159" t="s">
        <v>126</v>
      </c>
      <c r="F227" s="72">
        <v>2</v>
      </c>
      <c r="G227" s="159" t="s">
        <v>108</v>
      </c>
      <c r="H227" s="72">
        <v>88</v>
      </c>
      <c r="I227" s="72" t="s">
        <v>108</v>
      </c>
      <c r="J227" s="189">
        <v>14</v>
      </c>
      <c r="K227" s="175" t="s">
        <v>138</v>
      </c>
      <c r="L227" s="189">
        <v>9.8000000000000007</v>
      </c>
      <c r="M227" s="159" t="s">
        <v>126</v>
      </c>
      <c r="N227" s="116">
        <f>(J227+L227)/2*H227*F227</f>
        <v>2094.4</v>
      </c>
      <c r="O227" s="139"/>
      <c r="P227" s="132"/>
      <c r="R227" s="361"/>
      <c r="S227" s="361"/>
    </row>
    <row r="228" spans="1:19" s="36" customFormat="1" ht="17.100000000000001" customHeight="1">
      <c r="A228" s="383"/>
      <c r="B228" s="383"/>
      <c r="C228" s="393"/>
      <c r="D228" s="64"/>
      <c r="E228" s="65"/>
      <c r="F228" s="72"/>
      <c r="G228" s="72"/>
      <c r="H228" s="72"/>
      <c r="I228" s="72"/>
      <c r="J228" s="190"/>
      <c r="K228" s="67">
        <v>2</v>
      </c>
      <c r="L228" s="190"/>
      <c r="M228" s="72"/>
      <c r="N228" s="117"/>
      <c r="O228" s="139"/>
      <c r="P228" s="132"/>
      <c r="R228" s="361"/>
      <c r="S228" s="361"/>
    </row>
    <row r="229" spans="1:19" s="36" customFormat="1" ht="25.5" customHeight="1">
      <c r="A229" s="383"/>
      <c r="B229" s="383"/>
      <c r="C229" s="393"/>
      <c r="D229" s="227" t="s">
        <v>307</v>
      </c>
      <c r="E229" s="159"/>
      <c r="F229" s="72"/>
      <c r="G229" s="159" t="s">
        <v>126</v>
      </c>
      <c r="H229" s="72">
        <v>1</v>
      </c>
      <c r="I229" s="72" t="s">
        <v>108</v>
      </c>
      <c r="J229" s="72">
        <v>30</v>
      </c>
      <c r="K229" s="72" t="s">
        <v>108</v>
      </c>
      <c r="L229" s="114">
        <v>9.8000000000000007</v>
      </c>
      <c r="M229" s="159" t="s">
        <v>126</v>
      </c>
      <c r="N229" s="116">
        <f>H229*J229*L229</f>
        <v>294</v>
      </c>
      <c r="O229" s="139"/>
      <c r="P229" s="132"/>
      <c r="R229" s="361"/>
      <c r="S229" s="361"/>
    </row>
    <row r="230" spans="1:19" s="36" customFormat="1" ht="17.100000000000001" customHeight="1">
      <c r="A230" s="383"/>
      <c r="B230" s="383"/>
      <c r="C230" s="393"/>
      <c r="D230" s="64" t="s">
        <v>308</v>
      </c>
      <c r="E230" s="65"/>
      <c r="F230" s="72"/>
      <c r="G230" s="159" t="s">
        <v>126</v>
      </c>
      <c r="H230" s="72">
        <v>2</v>
      </c>
      <c r="I230" s="72" t="s">
        <v>108</v>
      </c>
      <c r="J230" s="72">
        <v>4</v>
      </c>
      <c r="K230" s="72" t="s">
        <v>108</v>
      </c>
      <c r="L230" s="114">
        <v>9.86</v>
      </c>
      <c r="M230" s="159" t="s">
        <v>126</v>
      </c>
      <c r="N230" s="116">
        <f>H230*J230*L230</f>
        <v>78.88</v>
      </c>
      <c r="O230" s="139"/>
      <c r="P230" s="132"/>
      <c r="R230" s="361"/>
      <c r="S230" s="361"/>
    </row>
    <row r="231" spans="1:19" s="36" customFormat="1" ht="17.100000000000001" customHeight="1">
      <c r="A231" s="383"/>
      <c r="B231" s="383"/>
      <c r="C231" s="393"/>
      <c r="D231" s="387" t="s">
        <v>309</v>
      </c>
      <c r="E231" s="388"/>
      <c r="F231" s="388"/>
      <c r="G231" s="388"/>
      <c r="H231" s="72">
        <v>1</v>
      </c>
      <c r="I231" s="72" t="s">
        <v>108</v>
      </c>
      <c r="J231" s="72">
        <v>32</v>
      </c>
      <c r="K231" s="72" t="s">
        <v>108</v>
      </c>
      <c r="L231" s="114">
        <v>30.5</v>
      </c>
      <c r="M231" s="159" t="s">
        <v>126</v>
      </c>
      <c r="N231" s="116">
        <f>H231*J231*L231</f>
        <v>976</v>
      </c>
      <c r="O231" s="139"/>
      <c r="P231" s="132"/>
      <c r="R231" s="361"/>
      <c r="S231" s="361"/>
    </row>
    <row r="232" spans="1:19" s="36" customFormat="1" ht="17.100000000000001" customHeight="1">
      <c r="A232" s="383"/>
      <c r="B232" s="383"/>
      <c r="C232" s="393"/>
      <c r="D232" s="199">
        <v>2</v>
      </c>
      <c r="E232" s="159" t="s">
        <v>108</v>
      </c>
      <c r="F232" s="72">
        <v>2</v>
      </c>
      <c r="G232" s="159" t="s">
        <v>108</v>
      </c>
      <c r="H232" s="72">
        <v>15</v>
      </c>
      <c r="I232" s="72" t="s">
        <v>108</v>
      </c>
      <c r="J232" s="189">
        <v>13</v>
      </c>
      <c r="K232" s="175" t="s">
        <v>138</v>
      </c>
      <c r="L232" s="189">
        <v>3</v>
      </c>
      <c r="M232" s="159" t="s">
        <v>126</v>
      </c>
      <c r="N232" s="116">
        <f>(J232+L232)/2*H232*F232*D232</f>
        <v>480</v>
      </c>
      <c r="O232" s="139"/>
      <c r="P232" s="132"/>
      <c r="R232" s="361"/>
      <c r="S232" s="361"/>
    </row>
    <row r="233" spans="1:19" s="36" customFormat="1" ht="17.100000000000001" customHeight="1">
      <c r="A233" s="383"/>
      <c r="B233" s="383"/>
      <c r="C233" s="393"/>
      <c r="D233" s="64"/>
      <c r="E233" s="65"/>
      <c r="F233" s="72"/>
      <c r="G233" s="72"/>
      <c r="H233" s="72"/>
      <c r="I233" s="72"/>
      <c r="J233" s="190"/>
      <c r="K233" s="67">
        <v>2</v>
      </c>
      <c r="L233" s="190"/>
      <c r="M233" s="72"/>
      <c r="N233" s="117"/>
      <c r="O233" s="139"/>
      <c r="P233" s="132"/>
      <c r="R233" s="361"/>
      <c r="S233" s="361"/>
    </row>
    <row r="234" spans="1:19" s="36" customFormat="1" ht="17.100000000000001" customHeight="1">
      <c r="A234" s="383"/>
      <c r="B234" s="383"/>
      <c r="C234" s="393"/>
      <c r="D234" s="387" t="s">
        <v>310</v>
      </c>
      <c r="E234" s="388"/>
      <c r="F234" s="388"/>
      <c r="G234" s="388"/>
      <c r="H234" s="72"/>
      <c r="I234" s="72"/>
      <c r="J234" s="190"/>
      <c r="K234" s="67"/>
      <c r="L234" s="190"/>
      <c r="M234" s="72"/>
      <c r="N234" s="72"/>
      <c r="O234" s="139"/>
      <c r="P234" s="132"/>
      <c r="R234" s="361"/>
      <c r="S234" s="361"/>
    </row>
    <row r="235" spans="1:19" s="36" customFormat="1" ht="17.100000000000001" customHeight="1">
      <c r="A235" s="383"/>
      <c r="B235" s="383"/>
      <c r="C235" s="393"/>
      <c r="D235" s="387"/>
      <c r="E235" s="388"/>
      <c r="F235" s="88"/>
      <c r="G235" s="159" t="s">
        <v>126</v>
      </c>
      <c r="H235" s="72">
        <v>2</v>
      </c>
      <c r="I235" s="72" t="s">
        <v>108</v>
      </c>
      <c r="J235" s="72">
        <v>191</v>
      </c>
      <c r="K235" s="72" t="s">
        <v>108</v>
      </c>
      <c r="L235" s="114">
        <v>3.25</v>
      </c>
      <c r="M235" s="159" t="s">
        <v>126</v>
      </c>
      <c r="N235" s="116">
        <f>H235*J235*L235</f>
        <v>1241.5</v>
      </c>
      <c r="O235" s="139"/>
      <c r="P235" s="132"/>
      <c r="R235" s="361"/>
      <c r="S235" s="361"/>
    </row>
    <row r="236" spans="1:19" s="36" customFormat="1" ht="17.100000000000001" customHeight="1">
      <c r="A236" s="383"/>
      <c r="B236" s="383"/>
      <c r="C236" s="393"/>
      <c r="D236" s="387" t="s">
        <v>311</v>
      </c>
      <c r="E236" s="388"/>
      <c r="F236" s="388"/>
      <c r="G236" s="388"/>
      <c r="H236" s="388"/>
      <c r="I236" s="72"/>
      <c r="J236" s="72"/>
      <c r="K236" s="72"/>
      <c r="L236" s="114"/>
      <c r="M236" s="159"/>
      <c r="N236" s="116"/>
      <c r="O236" s="139"/>
      <c r="P236" s="132"/>
      <c r="R236" s="361"/>
      <c r="S236" s="361"/>
    </row>
    <row r="237" spans="1:19" s="36" customFormat="1" ht="17.100000000000001" customHeight="1">
      <c r="A237" s="383"/>
      <c r="B237" s="383"/>
      <c r="C237" s="393"/>
      <c r="D237" s="64"/>
      <c r="E237" s="65"/>
      <c r="F237" s="72">
        <v>2</v>
      </c>
      <c r="G237" s="159" t="s">
        <v>108</v>
      </c>
      <c r="H237" s="72">
        <v>2</v>
      </c>
      <c r="I237" s="72" t="s">
        <v>108</v>
      </c>
      <c r="J237" s="72">
        <v>15</v>
      </c>
      <c r="K237" s="72" t="s">
        <v>108</v>
      </c>
      <c r="L237" s="114">
        <v>30.06</v>
      </c>
      <c r="M237" s="159" t="s">
        <v>126</v>
      </c>
      <c r="N237" s="116">
        <f>H237*J237*L237*F237</f>
        <v>1803.6</v>
      </c>
      <c r="O237" s="139"/>
      <c r="P237" s="132"/>
      <c r="R237" s="361"/>
      <c r="S237" s="361"/>
    </row>
    <row r="238" spans="1:19" s="36" customFormat="1" ht="17.100000000000001" customHeight="1">
      <c r="A238" s="383"/>
      <c r="B238" s="383"/>
      <c r="C238" s="393"/>
      <c r="D238" s="387" t="s">
        <v>303</v>
      </c>
      <c r="E238" s="388"/>
      <c r="F238" s="388"/>
      <c r="G238" s="388"/>
      <c r="H238" s="388"/>
      <c r="I238" s="72"/>
      <c r="J238" s="72"/>
      <c r="K238" s="72"/>
      <c r="L238" s="114"/>
      <c r="M238" s="159"/>
      <c r="N238" s="116"/>
      <c r="O238" s="139"/>
      <c r="P238" s="132"/>
      <c r="R238" s="361"/>
      <c r="S238" s="361"/>
    </row>
    <row r="239" spans="1:19" s="36" customFormat="1" ht="17.100000000000001" customHeight="1">
      <c r="A239" s="383"/>
      <c r="B239" s="383"/>
      <c r="C239" s="393"/>
      <c r="D239" s="64"/>
      <c r="E239" s="65"/>
      <c r="F239" s="72"/>
      <c r="G239" s="159"/>
      <c r="H239" s="68">
        <v>2</v>
      </c>
      <c r="I239" s="68" t="s">
        <v>108</v>
      </c>
      <c r="J239" s="68">
        <v>191</v>
      </c>
      <c r="K239" s="68" t="s">
        <v>108</v>
      </c>
      <c r="L239" s="149">
        <v>1.55</v>
      </c>
      <c r="M239" s="175" t="s">
        <v>126</v>
      </c>
      <c r="N239" s="102">
        <f>L239*J239*H239</f>
        <v>592.1</v>
      </c>
      <c r="O239" s="139"/>
      <c r="P239" s="132"/>
      <c r="R239" s="361"/>
      <c r="S239" s="361"/>
    </row>
    <row r="240" spans="1:19" s="36" customFormat="1" ht="17.100000000000001" customHeight="1">
      <c r="A240" s="383"/>
      <c r="B240" s="383"/>
      <c r="C240" s="393"/>
      <c r="D240" s="64"/>
      <c r="E240" s="65"/>
      <c r="F240" s="72"/>
      <c r="G240" s="159"/>
      <c r="H240" s="72"/>
      <c r="I240" s="72"/>
      <c r="J240" s="86"/>
      <c r="K240" s="159"/>
      <c r="L240" s="86" t="s">
        <v>112</v>
      </c>
      <c r="M240" s="159" t="s">
        <v>126</v>
      </c>
      <c r="N240" s="116">
        <f>SUM(N207:N239)</f>
        <v>11426.36</v>
      </c>
      <c r="O240" s="139"/>
      <c r="P240" s="132"/>
      <c r="R240" s="361"/>
      <c r="S240" s="361"/>
    </row>
    <row r="241" spans="1:19" s="36" customFormat="1" ht="17.100000000000001" customHeight="1">
      <c r="A241" s="383"/>
      <c r="B241" s="383"/>
      <c r="C241" s="393"/>
      <c r="D241" s="64"/>
      <c r="E241" s="65"/>
      <c r="F241" s="72"/>
      <c r="G241" s="159" t="s">
        <v>142</v>
      </c>
      <c r="H241" s="72">
        <v>0.89</v>
      </c>
      <c r="I241" s="72" t="s">
        <v>312</v>
      </c>
      <c r="J241" s="86"/>
      <c r="K241" s="159"/>
      <c r="L241" s="86"/>
      <c r="M241" s="159" t="s">
        <v>126</v>
      </c>
      <c r="N241" s="116">
        <f>N240*H241</f>
        <v>10169.4604</v>
      </c>
      <c r="O241" s="13">
        <f>N241</f>
        <v>10169.4604</v>
      </c>
      <c r="P241" s="19" t="s">
        <v>174</v>
      </c>
      <c r="R241" s="361"/>
      <c r="S241" s="361"/>
    </row>
    <row r="242" spans="1:19" s="36" customFormat="1" ht="17.100000000000001" customHeight="1">
      <c r="A242" s="383"/>
      <c r="B242" s="383"/>
      <c r="C242" s="393"/>
      <c r="D242" s="64"/>
      <c r="E242" s="65"/>
      <c r="F242" s="440" t="s">
        <v>170</v>
      </c>
      <c r="G242" s="440"/>
      <c r="H242" s="440"/>
      <c r="I242" s="72"/>
      <c r="J242" s="72"/>
      <c r="K242" s="72"/>
      <c r="L242" s="72"/>
      <c r="M242" s="72"/>
      <c r="N242" s="72"/>
      <c r="O242" s="139"/>
      <c r="P242" s="132"/>
      <c r="R242" s="361"/>
      <c r="S242" s="361"/>
    </row>
    <row r="243" spans="1:19" s="36" customFormat="1" ht="17.100000000000001" customHeight="1">
      <c r="A243" s="383"/>
      <c r="B243" s="383"/>
      <c r="C243" s="393"/>
      <c r="D243" s="387" t="s">
        <v>313</v>
      </c>
      <c r="E243" s="388"/>
      <c r="F243" s="388"/>
      <c r="G243" s="388"/>
      <c r="H243" s="388"/>
      <c r="I243" s="388"/>
      <c r="J243" s="388"/>
      <c r="K243" s="72"/>
      <c r="L243" s="114"/>
      <c r="M243" s="159"/>
      <c r="N243" s="116"/>
      <c r="O243" s="139"/>
      <c r="P243" s="132"/>
      <c r="R243" s="361"/>
      <c r="S243" s="361"/>
    </row>
    <row r="244" spans="1:19" s="36" customFormat="1" ht="17.100000000000001" customHeight="1">
      <c r="A244" s="383"/>
      <c r="B244" s="383"/>
      <c r="C244" s="393"/>
      <c r="D244" s="64" t="s">
        <v>314</v>
      </c>
      <c r="E244" s="159" t="s">
        <v>126</v>
      </c>
      <c r="F244" s="72">
        <v>2</v>
      </c>
      <c r="G244" s="159" t="s">
        <v>108</v>
      </c>
      <c r="H244" s="72">
        <v>70</v>
      </c>
      <c r="I244" s="72" t="s">
        <v>108</v>
      </c>
      <c r="J244" s="189">
        <v>5.5</v>
      </c>
      <c r="K244" s="175" t="s">
        <v>138</v>
      </c>
      <c r="L244" s="189">
        <v>10.18</v>
      </c>
      <c r="M244" s="159" t="s">
        <v>126</v>
      </c>
      <c r="N244" s="116">
        <f>(J244+L244)/2*H244*F244</f>
        <v>1097.5999999999999</v>
      </c>
      <c r="O244" s="139"/>
      <c r="P244" s="132"/>
      <c r="R244" s="361"/>
      <c r="S244" s="361"/>
    </row>
    <row r="245" spans="1:19" s="36" customFormat="1" ht="17.100000000000001" customHeight="1">
      <c r="A245" s="383"/>
      <c r="B245" s="383"/>
      <c r="C245" s="393"/>
      <c r="D245" s="64"/>
      <c r="E245" s="65"/>
      <c r="F245" s="72"/>
      <c r="G245" s="72"/>
      <c r="H245" s="72"/>
      <c r="I245" s="72"/>
      <c r="J245" s="190"/>
      <c r="K245" s="67">
        <v>2</v>
      </c>
      <c r="L245" s="190"/>
      <c r="M245" s="72"/>
      <c r="N245" s="117"/>
      <c r="O245" s="139"/>
      <c r="P245" s="132"/>
      <c r="R245" s="361"/>
      <c r="S245" s="361"/>
    </row>
    <row r="246" spans="1:19" s="36" customFormat="1" ht="17.100000000000001" customHeight="1">
      <c r="A246" s="383"/>
      <c r="B246" s="383"/>
      <c r="C246" s="393"/>
      <c r="D246" s="387" t="s">
        <v>315</v>
      </c>
      <c r="E246" s="388"/>
      <c r="F246" s="388"/>
      <c r="G246" s="388"/>
      <c r="H246" s="72"/>
      <c r="I246" s="72"/>
      <c r="J246" s="190"/>
      <c r="K246" s="67"/>
      <c r="L246" s="190"/>
      <c r="M246" s="72"/>
      <c r="N246" s="72"/>
      <c r="O246" s="139"/>
      <c r="P246" s="132"/>
      <c r="R246" s="361"/>
      <c r="S246" s="361"/>
    </row>
    <row r="247" spans="1:19" s="36" customFormat="1" ht="17.100000000000001" customHeight="1">
      <c r="A247" s="383"/>
      <c r="B247" s="383"/>
      <c r="C247" s="393"/>
      <c r="D247" s="387"/>
      <c r="E247" s="388"/>
      <c r="F247" s="88"/>
      <c r="G247" s="159" t="s">
        <v>126</v>
      </c>
      <c r="H247" s="72">
        <v>1</v>
      </c>
      <c r="I247" s="72" t="s">
        <v>108</v>
      </c>
      <c r="J247" s="72">
        <v>24</v>
      </c>
      <c r="K247" s="72" t="s">
        <v>108</v>
      </c>
      <c r="L247" s="114">
        <v>30.5</v>
      </c>
      <c r="M247" s="159" t="s">
        <v>126</v>
      </c>
      <c r="N247" s="116">
        <f>H247*J247*L247</f>
        <v>732</v>
      </c>
      <c r="O247" s="139"/>
      <c r="P247" s="132"/>
      <c r="R247" s="361"/>
      <c r="S247" s="361"/>
    </row>
    <row r="248" spans="1:19" s="36" customFormat="1" ht="17.100000000000001" customHeight="1">
      <c r="A248" s="383"/>
      <c r="B248" s="383"/>
      <c r="C248" s="393"/>
      <c r="D248" s="387"/>
      <c r="E248" s="388"/>
      <c r="F248" s="72">
        <v>4</v>
      </c>
      <c r="G248" s="159" t="s">
        <v>108</v>
      </c>
      <c r="H248" s="72">
        <v>11</v>
      </c>
      <c r="I248" s="72" t="s">
        <v>108</v>
      </c>
      <c r="J248" s="189">
        <v>13</v>
      </c>
      <c r="K248" s="175" t="s">
        <v>138</v>
      </c>
      <c r="L248" s="189">
        <v>3</v>
      </c>
      <c r="M248" s="159" t="s">
        <v>126</v>
      </c>
      <c r="N248" s="116">
        <f>(J248+L248)/2*H248*F248</f>
        <v>352</v>
      </c>
      <c r="O248" s="139"/>
      <c r="P248" s="132"/>
      <c r="R248" s="361"/>
      <c r="S248" s="361"/>
    </row>
    <row r="249" spans="1:19" s="36" customFormat="1" ht="17.100000000000001" customHeight="1">
      <c r="A249" s="383"/>
      <c r="B249" s="383"/>
      <c r="C249" s="393"/>
      <c r="D249" s="64"/>
      <c r="E249" s="65"/>
      <c r="F249" s="72"/>
      <c r="G249" s="72"/>
      <c r="H249" s="72"/>
      <c r="I249" s="72"/>
      <c r="J249" s="190"/>
      <c r="K249" s="67">
        <v>2</v>
      </c>
      <c r="L249" s="190"/>
      <c r="M249" s="72"/>
      <c r="N249" s="117"/>
      <c r="O249" s="139"/>
      <c r="P249" s="132"/>
      <c r="R249" s="361"/>
      <c r="S249" s="361"/>
    </row>
    <row r="250" spans="1:19" s="36" customFormat="1" ht="17.100000000000001" customHeight="1">
      <c r="A250" s="383"/>
      <c r="B250" s="383"/>
      <c r="C250" s="393"/>
      <c r="D250" s="191" t="s">
        <v>316</v>
      </c>
      <c r="E250" s="88"/>
      <c r="F250" s="88"/>
      <c r="G250" s="159" t="s">
        <v>126</v>
      </c>
      <c r="H250" s="68">
        <v>4</v>
      </c>
      <c r="I250" s="68" t="s">
        <v>108</v>
      </c>
      <c r="J250" s="68">
        <v>2</v>
      </c>
      <c r="K250" s="68" t="s">
        <v>108</v>
      </c>
      <c r="L250" s="149">
        <v>1.8</v>
      </c>
      <c r="M250" s="175" t="s">
        <v>126</v>
      </c>
      <c r="N250" s="102">
        <f>H250*J250*L250</f>
        <v>14.4</v>
      </c>
      <c r="O250" s="139"/>
      <c r="P250" s="132"/>
      <c r="R250" s="361"/>
      <c r="S250" s="361"/>
    </row>
    <row r="251" spans="1:19" s="36" customFormat="1" ht="17.100000000000001" customHeight="1">
      <c r="A251" s="383"/>
      <c r="B251" s="383"/>
      <c r="C251" s="393"/>
      <c r="D251" s="191"/>
      <c r="E251" s="88"/>
      <c r="F251" s="72"/>
      <c r="G251" s="159"/>
      <c r="H251" s="72"/>
      <c r="I251" s="72"/>
      <c r="J251" s="86"/>
      <c r="K251" s="159"/>
      <c r="L251" s="86" t="s">
        <v>112</v>
      </c>
      <c r="M251" s="159" t="s">
        <v>126</v>
      </c>
      <c r="N251" s="116">
        <f>SUM(N244:N250)</f>
        <v>2196</v>
      </c>
      <c r="O251" s="139"/>
      <c r="P251" s="132"/>
      <c r="R251" s="361"/>
      <c r="S251" s="361"/>
    </row>
    <row r="252" spans="1:19" s="36" customFormat="1" ht="17.100000000000001" customHeight="1">
      <c r="A252" s="383"/>
      <c r="B252" s="383"/>
      <c r="C252" s="393"/>
      <c r="D252" s="191"/>
      <c r="E252" s="88"/>
      <c r="F252" s="72"/>
      <c r="G252" s="159" t="s">
        <v>142</v>
      </c>
      <c r="H252" s="72">
        <v>1.58</v>
      </c>
      <c r="I252" s="72" t="s">
        <v>312</v>
      </c>
      <c r="J252" s="86"/>
      <c r="K252" s="159"/>
      <c r="L252" s="86"/>
      <c r="M252" s="159" t="s">
        <v>126</v>
      </c>
      <c r="N252" s="116">
        <f>N251*H252</f>
        <v>3469.6800000000003</v>
      </c>
      <c r="O252" s="13">
        <f>N252</f>
        <v>3469.6800000000003</v>
      </c>
      <c r="P252" s="19" t="s">
        <v>174</v>
      </c>
      <c r="R252" s="361"/>
      <c r="S252" s="361"/>
    </row>
    <row r="253" spans="1:19" s="36" customFormat="1" ht="17.100000000000001" customHeight="1">
      <c r="A253" s="383"/>
      <c r="B253" s="383"/>
      <c r="C253" s="393"/>
      <c r="D253" s="64"/>
      <c r="E253" s="65"/>
      <c r="F253" s="490" t="s">
        <v>166</v>
      </c>
      <c r="G253" s="490"/>
      <c r="H253" s="490"/>
      <c r="I253" s="72"/>
      <c r="J253" s="72"/>
      <c r="K253" s="72"/>
      <c r="L253" s="114"/>
      <c r="M253" s="159"/>
      <c r="N253" s="116"/>
      <c r="O253" s="139"/>
      <c r="P253" s="132"/>
      <c r="R253" s="361"/>
      <c r="S253" s="361"/>
    </row>
    <row r="254" spans="1:19" s="36" customFormat="1" ht="17.100000000000001" customHeight="1">
      <c r="A254" s="383"/>
      <c r="B254" s="383"/>
      <c r="C254" s="393"/>
      <c r="D254" s="492" t="s">
        <v>317</v>
      </c>
      <c r="E254" s="429"/>
      <c r="F254" s="429"/>
      <c r="G254" s="159"/>
      <c r="H254" s="159"/>
      <c r="I254" s="159"/>
      <c r="J254" s="159"/>
      <c r="K254" s="159"/>
      <c r="L254" s="161"/>
      <c r="M254" s="159"/>
      <c r="N254" s="160"/>
      <c r="O254" s="200"/>
      <c r="P254" s="132"/>
      <c r="R254" s="361"/>
      <c r="S254" s="361"/>
    </row>
    <row r="255" spans="1:19" s="36" customFormat="1" ht="17.100000000000001" customHeight="1">
      <c r="A255" s="383"/>
      <c r="B255" s="383"/>
      <c r="C255" s="394"/>
      <c r="D255" s="201" t="s">
        <v>173</v>
      </c>
      <c r="E255" s="159" t="s">
        <v>126</v>
      </c>
      <c r="F255" s="171">
        <v>2</v>
      </c>
      <c r="G255" s="195" t="s">
        <v>108</v>
      </c>
      <c r="H255" s="159">
        <v>14</v>
      </c>
      <c r="I255" s="159" t="s">
        <v>108</v>
      </c>
      <c r="J255" s="159">
        <v>3</v>
      </c>
      <c r="K255" s="159" t="s">
        <v>108</v>
      </c>
      <c r="L255" s="161">
        <v>2.15</v>
      </c>
      <c r="M255" s="159" t="s">
        <v>126</v>
      </c>
      <c r="N255" s="196">
        <f>H255*J255*L255*F255</f>
        <v>180.6</v>
      </c>
      <c r="O255" s="200"/>
      <c r="P255" s="132"/>
      <c r="R255" s="361"/>
      <c r="S255" s="361"/>
    </row>
    <row r="256" spans="1:19" s="36" customFormat="1" ht="17.100000000000001" customHeight="1">
      <c r="A256" s="383"/>
      <c r="B256" s="383"/>
      <c r="C256" s="394"/>
      <c r="D256" s="201" t="s">
        <v>318</v>
      </c>
      <c r="E256" s="159"/>
      <c r="F256" s="171"/>
      <c r="G256" s="195"/>
      <c r="H256" s="72"/>
      <c r="I256" s="72"/>
      <c r="J256" s="72"/>
      <c r="K256" s="72"/>
      <c r="L256" s="114"/>
      <c r="M256" s="159"/>
      <c r="N256" s="116"/>
      <c r="O256" s="200"/>
      <c r="P256" s="132"/>
      <c r="R256" s="361"/>
      <c r="S256" s="361"/>
    </row>
    <row r="257" spans="1:19" s="36" customFormat="1" ht="17.100000000000001" customHeight="1">
      <c r="A257" s="383"/>
      <c r="B257" s="383"/>
      <c r="C257" s="394"/>
      <c r="D257" s="201">
        <v>2</v>
      </c>
      <c r="E257" s="159" t="s">
        <v>108</v>
      </c>
      <c r="F257" s="159">
        <v>14</v>
      </c>
      <c r="G257" s="159" t="s">
        <v>108</v>
      </c>
      <c r="H257" s="159">
        <v>3</v>
      </c>
      <c r="I257" s="159" t="s">
        <v>108</v>
      </c>
      <c r="J257" s="198">
        <v>1.9</v>
      </c>
      <c r="K257" s="175" t="s">
        <v>138</v>
      </c>
      <c r="L257" s="198">
        <v>1.2</v>
      </c>
      <c r="M257" s="159" t="s">
        <v>126</v>
      </c>
      <c r="N257" s="160">
        <f>(J257+L257)/2*H257*F257</f>
        <v>65.099999999999994</v>
      </c>
      <c r="O257" s="200"/>
      <c r="P257" s="132"/>
      <c r="R257" s="361"/>
      <c r="S257" s="361"/>
    </row>
    <row r="258" spans="1:19" s="36" customFormat="1" ht="17.100000000000001" customHeight="1">
      <c r="A258" s="383"/>
      <c r="B258" s="383"/>
      <c r="C258" s="394"/>
      <c r="D258" s="201"/>
      <c r="E258" s="164"/>
      <c r="F258" s="159"/>
      <c r="G258" s="159"/>
      <c r="H258" s="159"/>
      <c r="I258" s="159"/>
      <c r="J258" s="190"/>
      <c r="K258" s="67">
        <v>2</v>
      </c>
      <c r="L258" s="190"/>
      <c r="M258" s="159"/>
      <c r="N258" s="159"/>
      <c r="O258" s="200"/>
      <c r="P258" s="132"/>
      <c r="R258" s="361"/>
      <c r="S258" s="361"/>
    </row>
    <row r="259" spans="1:19" s="36" customFormat="1" ht="17.100000000000001" customHeight="1">
      <c r="A259" s="383"/>
      <c r="B259" s="383"/>
      <c r="C259" s="394"/>
      <c r="D259" s="201" t="s">
        <v>228</v>
      </c>
      <c r="E259" s="159"/>
      <c r="F259" s="171"/>
      <c r="G259" s="195"/>
      <c r="H259" s="72"/>
      <c r="I259" s="72"/>
      <c r="J259" s="72"/>
      <c r="K259" s="72"/>
      <c r="L259" s="114"/>
      <c r="M259" s="159"/>
      <c r="N259" s="116"/>
      <c r="O259" s="200"/>
      <c r="P259" s="132"/>
      <c r="R259" s="361"/>
      <c r="S259" s="361"/>
    </row>
    <row r="260" spans="1:19" s="36" customFormat="1" ht="17.100000000000001" customHeight="1">
      <c r="A260" s="383"/>
      <c r="B260" s="383"/>
      <c r="C260" s="394"/>
      <c r="D260" s="201">
        <v>2</v>
      </c>
      <c r="E260" s="159" t="s">
        <v>108</v>
      </c>
      <c r="F260" s="159">
        <v>14</v>
      </c>
      <c r="G260" s="159" t="s">
        <v>108</v>
      </c>
      <c r="H260" s="159">
        <v>3</v>
      </c>
      <c r="I260" s="159" t="s">
        <v>108</v>
      </c>
      <c r="J260" s="198">
        <v>2.2000000000000002</v>
      </c>
      <c r="K260" s="175" t="s">
        <v>138</v>
      </c>
      <c r="L260" s="198">
        <v>1.5</v>
      </c>
      <c r="M260" s="159" t="s">
        <v>126</v>
      </c>
      <c r="N260" s="160">
        <f>(J260+L260)/2*H260*F260</f>
        <v>77.700000000000017</v>
      </c>
      <c r="O260" s="200"/>
      <c r="P260" s="132"/>
      <c r="R260" s="361"/>
      <c r="S260" s="361"/>
    </row>
    <row r="261" spans="1:19" s="36" customFormat="1" ht="17.100000000000001" customHeight="1">
      <c r="A261" s="383"/>
      <c r="B261" s="383"/>
      <c r="C261" s="394"/>
      <c r="D261" s="201"/>
      <c r="E261" s="164"/>
      <c r="F261" s="159"/>
      <c r="G261" s="159"/>
      <c r="H261" s="159"/>
      <c r="I261" s="159"/>
      <c r="J261" s="190"/>
      <c r="K261" s="67">
        <v>2</v>
      </c>
      <c r="L261" s="190"/>
      <c r="M261" s="159"/>
      <c r="N261" s="159"/>
      <c r="O261" s="200"/>
      <c r="P261" s="132"/>
      <c r="R261" s="361"/>
      <c r="S261" s="361"/>
    </row>
    <row r="262" spans="1:19" s="36" customFormat="1" ht="17.100000000000001" customHeight="1">
      <c r="A262" s="383"/>
      <c r="B262" s="383"/>
      <c r="C262" s="394"/>
      <c r="D262" s="201" t="s">
        <v>229</v>
      </c>
      <c r="E262" s="159" t="s">
        <v>126</v>
      </c>
      <c r="F262" s="171">
        <v>2</v>
      </c>
      <c r="G262" s="195" t="s">
        <v>108</v>
      </c>
      <c r="H262" s="159">
        <v>14</v>
      </c>
      <c r="I262" s="159" t="s">
        <v>108</v>
      </c>
      <c r="J262" s="159">
        <v>3</v>
      </c>
      <c r="K262" s="159" t="s">
        <v>108</v>
      </c>
      <c r="L262" s="161">
        <v>1.75</v>
      </c>
      <c r="M262" s="159" t="s">
        <v>126</v>
      </c>
      <c r="N262" s="196">
        <f>H262*J262*L262*F262</f>
        <v>147</v>
      </c>
      <c r="O262" s="200"/>
      <c r="P262" s="132"/>
      <c r="R262" s="361"/>
      <c r="S262" s="361"/>
    </row>
    <row r="263" spans="1:19" s="36" customFormat="1" ht="17.100000000000001" customHeight="1">
      <c r="A263" s="383"/>
      <c r="B263" s="383"/>
      <c r="C263" s="394"/>
      <c r="D263" s="201" t="s">
        <v>168</v>
      </c>
      <c r="E263" s="159" t="s">
        <v>126</v>
      </c>
      <c r="F263" s="171"/>
      <c r="G263" s="195"/>
      <c r="H263" s="72">
        <v>2</v>
      </c>
      <c r="I263" s="72" t="s">
        <v>108</v>
      </c>
      <c r="J263" s="72">
        <v>5</v>
      </c>
      <c r="K263" s="72" t="s">
        <v>108</v>
      </c>
      <c r="L263" s="114">
        <v>9.86</v>
      </c>
      <c r="M263" s="159" t="s">
        <v>126</v>
      </c>
      <c r="N263" s="116">
        <f>H263*J263*L263</f>
        <v>98.6</v>
      </c>
      <c r="O263" s="200"/>
      <c r="P263" s="132"/>
      <c r="R263" s="361"/>
      <c r="S263" s="361"/>
    </row>
    <row r="264" spans="1:19" s="36" customFormat="1" ht="17.25" customHeight="1">
      <c r="A264" s="383"/>
      <c r="B264" s="383"/>
      <c r="C264" s="394"/>
      <c r="D264" s="487" t="s">
        <v>319</v>
      </c>
      <c r="E264" s="488"/>
      <c r="F264" s="345">
        <v>2</v>
      </c>
      <c r="G264" s="179" t="s">
        <v>108</v>
      </c>
      <c r="H264" s="179">
        <v>6</v>
      </c>
      <c r="I264" s="179" t="s">
        <v>108</v>
      </c>
      <c r="J264" s="179">
        <v>4</v>
      </c>
      <c r="K264" s="179" t="s">
        <v>108</v>
      </c>
      <c r="L264" s="324">
        <v>2.6</v>
      </c>
      <c r="M264" s="159" t="s">
        <v>126</v>
      </c>
      <c r="N264" s="196">
        <f>H264*J264*L264*F264</f>
        <v>124.80000000000001</v>
      </c>
      <c r="O264" s="200"/>
      <c r="P264" s="132"/>
      <c r="R264" s="361"/>
      <c r="S264" s="361"/>
    </row>
    <row r="265" spans="1:19" s="36" customFormat="1" ht="17.100000000000001" customHeight="1">
      <c r="A265" s="383"/>
      <c r="B265" s="383"/>
      <c r="C265" s="394"/>
      <c r="D265" s="201" t="s">
        <v>230</v>
      </c>
      <c r="E265" s="159" t="s">
        <v>126</v>
      </c>
      <c r="O265" s="200"/>
      <c r="P265" s="132"/>
      <c r="R265" s="361"/>
      <c r="S265" s="361"/>
    </row>
    <row r="266" spans="1:19" s="36" customFormat="1" ht="17.100000000000001" customHeight="1">
      <c r="A266" s="383"/>
      <c r="B266" s="383"/>
      <c r="C266" s="394"/>
      <c r="D266" s="167">
        <v>2</v>
      </c>
      <c r="E266" s="159" t="s">
        <v>108</v>
      </c>
      <c r="F266" s="159">
        <v>6</v>
      </c>
      <c r="G266" s="159" t="s">
        <v>108</v>
      </c>
      <c r="H266" s="159">
        <v>2</v>
      </c>
      <c r="I266" s="159" t="s">
        <v>108</v>
      </c>
      <c r="J266" s="198">
        <v>2.5</v>
      </c>
      <c r="K266" s="175" t="s">
        <v>138</v>
      </c>
      <c r="L266" s="198">
        <v>1.5</v>
      </c>
      <c r="M266" s="159" t="s">
        <v>126</v>
      </c>
      <c r="N266" s="160">
        <f>(J266+L266)/2*H266*F266*D266</f>
        <v>48</v>
      </c>
      <c r="O266" s="200"/>
      <c r="P266" s="132"/>
      <c r="R266" s="361"/>
      <c r="S266" s="361"/>
    </row>
    <row r="267" spans="1:19" s="36" customFormat="1" ht="17.100000000000001" customHeight="1">
      <c r="A267" s="383"/>
      <c r="B267" s="383"/>
      <c r="C267" s="394"/>
      <c r="D267" s="163"/>
      <c r="E267" s="159"/>
      <c r="F267" s="159"/>
      <c r="G267" s="159"/>
      <c r="H267" s="159"/>
      <c r="I267" s="159"/>
      <c r="J267" s="190"/>
      <c r="K267" s="67">
        <v>2</v>
      </c>
      <c r="L267" s="190"/>
      <c r="M267" s="159"/>
      <c r="N267" s="159"/>
      <c r="O267" s="200"/>
      <c r="P267" s="132"/>
      <c r="R267" s="361"/>
      <c r="S267" s="361"/>
    </row>
    <row r="268" spans="1:19" s="36" customFormat="1" ht="17.100000000000001" customHeight="1">
      <c r="A268" s="383"/>
      <c r="B268" s="383"/>
      <c r="C268" s="394"/>
      <c r="D268" s="163" t="s">
        <v>320</v>
      </c>
      <c r="E268" s="159"/>
      <c r="F268" s="159"/>
      <c r="G268" s="159"/>
      <c r="H268" s="159"/>
      <c r="I268" s="159"/>
      <c r="J268" s="190"/>
      <c r="K268" s="67"/>
      <c r="L268" s="190"/>
      <c r="M268" s="159"/>
      <c r="N268" s="159"/>
      <c r="O268" s="200"/>
      <c r="P268" s="132"/>
      <c r="R268" s="361"/>
      <c r="S268" s="361"/>
    </row>
    <row r="269" spans="1:19" s="36" customFormat="1" ht="17.100000000000001" customHeight="1">
      <c r="A269" s="383"/>
      <c r="B269" s="383"/>
      <c r="C269" s="394"/>
      <c r="D269" s="36">
        <v>2</v>
      </c>
      <c r="E269" s="159" t="s">
        <v>108</v>
      </c>
      <c r="F269" s="159">
        <v>6</v>
      </c>
      <c r="G269" s="159" t="s">
        <v>108</v>
      </c>
      <c r="H269" s="159">
        <v>2</v>
      </c>
      <c r="I269" s="159" t="s">
        <v>108</v>
      </c>
      <c r="J269" s="198">
        <v>2</v>
      </c>
      <c r="K269" s="175" t="s">
        <v>138</v>
      </c>
      <c r="L269" s="198">
        <v>1.5</v>
      </c>
      <c r="M269" s="159" t="s">
        <v>126</v>
      </c>
      <c r="N269" s="160">
        <f>(J269+L269)/2*H269*F269*D269</f>
        <v>42</v>
      </c>
      <c r="O269" s="200"/>
      <c r="P269" s="132"/>
      <c r="R269" s="361"/>
      <c r="S269" s="361"/>
    </row>
    <row r="270" spans="1:19" s="36" customFormat="1" ht="17.100000000000001" customHeight="1">
      <c r="A270" s="383"/>
      <c r="B270" s="383"/>
      <c r="C270" s="394"/>
      <c r="D270" s="163"/>
      <c r="E270" s="159"/>
      <c r="F270" s="159"/>
      <c r="G270" s="159"/>
      <c r="H270" s="159"/>
      <c r="I270" s="159"/>
      <c r="J270" s="190"/>
      <c r="K270" s="67">
        <v>2</v>
      </c>
      <c r="L270" s="190"/>
      <c r="M270" s="159"/>
      <c r="N270" s="159"/>
      <c r="O270" s="200"/>
      <c r="P270" s="132"/>
      <c r="R270" s="361"/>
      <c r="S270" s="361"/>
    </row>
    <row r="271" spans="1:19" s="36" customFormat="1" ht="17.100000000000001" customHeight="1">
      <c r="A271" s="383"/>
      <c r="B271" s="383"/>
      <c r="C271" s="394"/>
      <c r="D271" s="487" t="s">
        <v>231</v>
      </c>
      <c r="E271" s="488"/>
      <c r="F271" s="345">
        <v>2</v>
      </c>
      <c r="G271" s="179" t="s">
        <v>108</v>
      </c>
      <c r="H271" s="179">
        <v>5</v>
      </c>
      <c r="I271" s="179" t="s">
        <v>108</v>
      </c>
      <c r="J271" s="179">
        <v>4</v>
      </c>
      <c r="K271" s="179" t="s">
        <v>108</v>
      </c>
      <c r="L271" s="324">
        <v>3.3</v>
      </c>
      <c r="M271" s="159" t="s">
        <v>126</v>
      </c>
      <c r="N271" s="196">
        <f>H271*J271*L271*F271</f>
        <v>132</v>
      </c>
      <c r="O271" s="200"/>
      <c r="P271" s="132"/>
      <c r="R271" s="361"/>
      <c r="S271" s="361"/>
    </row>
    <row r="272" spans="1:19" s="36" customFormat="1" ht="17.100000000000001" customHeight="1">
      <c r="A272" s="383"/>
      <c r="B272" s="383"/>
      <c r="C272" s="394"/>
      <c r="D272" s="201" t="s">
        <v>230</v>
      </c>
      <c r="E272" s="159" t="s">
        <v>126</v>
      </c>
      <c r="O272" s="200"/>
      <c r="P272" s="132"/>
      <c r="R272" s="361"/>
      <c r="S272" s="361"/>
    </row>
    <row r="273" spans="1:19" s="36" customFormat="1" ht="17.100000000000001" customHeight="1">
      <c r="A273" s="383"/>
      <c r="B273" s="383"/>
      <c r="C273" s="394"/>
      <c r="D273" s="167">
        <v>2</v>
      </c>
      <c r="E273" s="159" t="s">
        <v>108</v>
      </c>
      <c r="F273" s="159">
        <v>5</v>
      </c>
      <c r="G273" s="159" t="s">
        <v>108</v>
      </c>
      <c r="H273" s="159">
        <v>9</v>
      </c>
      <c r="I273" s="159" t="s">
        <v>108</v>
      </c>
      <c r="J273" s="198">
        <v>2.5499999999999998</v>
      </c>
      <c r="K273" s="175" t="s">
        <v>138</v>
      </c>
      <c r="L273" s="198">
        <v>1.2</v>
      </c>
      <c r="M273" s="159" t="s">
        <v>126</v>
      </c>
      <c r="N273" s="160">
        <f>(J273+L273)/2*H273*F273*D273</f>
        <v>168.75</v>
      </c>
      <c r="O273" s="200"/>
      <c r="P273" s="132"/>
      <c r="R273" s="361"/>
      <c r="S273" s="361"/>
    </row>
    <row r="274" spans="1:19" s="36" customFormat="1" ht="17.100000000000001" customHeight="1">
      <c r="A274" s="383"/>
      <c r="B274" s="383"/>
      <c r="C274" s="394"/>
      <c r="D274" s="163"/>
      <c r="E274" s="159"/>
      <c r="F274" s="159"/>
      <c r="G274" s="159"/>
      <c r="H274" s="159"/>
      <c r="I274" s="159"/>
      <c r="J274" s="190"/>
      <c r="K274" s="67">
        <v>2</v>
      </c>
      <c r="L274" s="190"/>
      <c r="M274" s="159"/>
      <c r="N274" s="159"/>
      <c r="O274" s="200"/>
      <c r="P274" s="132"/>
      <c r="R274" s="361"/>
      <c r="S274" s="361"/>
    </row>
    <row r="275" spans="1:19" s="36" customFormat="1" ht="17.100000000000001" customHeight="1">
      <c r="A275" s="383"/>
      <c r="B275" s="383"/>
      <c r="C275" s="394"/>
      <c r="D275" s="163" t="s">
        <v>320</v>
      </c>
      <c r="E275" s="159"/>
      <c r="F275" s="159"/>
      <c r="G275" s="159"/>
      <c r="H275" s="159"/>
      <c r="I275" s="159"/>
      <c r="J275" s="190"/>
      <c r="K275" s="67"/>
      <c r="L275" s="190"/>
      <c r="M275" s="159"/>
      <c r="N275" s="159"/>
      <c r="O275" s="200"/>
      <c r="P275" s="132"/>
      <c r="R275" s="361"/>
      <c r="S275" s="361"/>
    </row>
    <row r="276" spans="1:19" s="36" customFormat="1" ht="17.100000000000001" customHeight="1">
      <c r="A276" s="383"/>
      <c r="B276" s="383"/>
      <c r="C276" s="394"/>
      <c r="D276" s="36">
        <v>2</v>
      </c>
      <c r="E276" s="159" t="s">
        <v>108</v>
      </c>
      <c r="F276" s="159">
        <v>5</v>
      </c>
      <c r="G276" s="159" t="s">
        <v>108</v>
      </c>
      <c r="H276" s="159">
        <v>3</v>
      </c>
      <c r="I276" s="159" t="s">
        <v>108</v>
      </c>
      <c r="J276" s="198">
        <v>3.8</v>
      </c>
      <c r="K276" s="175" t="s">
        <v>138</v>
      </c>
      <c r="L276" s="198">
        <v>2.5</v>
      </c>
      <c r="M276" s="159" t="s">
        <v>126</v>
      </c>
      <c r="N276" s="160">
        <f>(J276+L276)/2*H276*F276*D276</f>
        <v>94.5</v>
      </c>
      <c r="O276" s="200"/>
      <c r="P276" s="132"/>
      <c r="R276" s="361"/>
      <c r="S276" s="361"/>
    </row>
    <row r="277" spans="1:19" s="36" customFormat="1" ht="17.100000000000001" customHeight="1">
      <c r="A277" s="383"/>
      <c r="B277" s="383"/>
      <c r="C277" s="394"/>
      <c r="D277" s="163"/>
      <c r="E277" s="159"/>
      <c r="F277" s="159"/>
      <c r="G277" s="159"/>
      <c r="H277" s="159"/>
      <c r="I277" s="159"/>
      <c r="J277" s="190"/>
      <c r="K277" s="67">
        <v>2</v>
      </c>
      <c r="L277" s="190"/>
      <c r="M277" s="159"/>
      <c r="N277" s="159"/>
      <c r="O277" s="200"/>
      <c r="P277" s="132"/>
      <c r="R277" s="361"/>
      <c r="S277" s="361"/>
    </row>
    <row r="278" spans="1:19" s="36" customFormat="1" ht="17.100000000000001" customHeight="1">
      <c r="A278" s="383"/>
      <c r="B278" s="383"/>
      <c r="C278" s="394"/>
      <c r="D278" s="428" t="s">
        <v>321</v>
      </c>
      <c r="E278" s="429"/>
      <c r="F278" s="429"/>
      <c r="G278" s="159"/>
      <c r="H278" s="159"/>
      <c r="I278" s="159"/>
      <c r="J278" s="202"/>
      <c r="K278" s="159"/>
      <c r="L278" s="202"/>
      <c r="M278" s="159"/>
      <c r="N278" s="160"/>
      <c r="O278" s="200"/>
      <c r="P278" s="132"/>
      <c r="R278" s="361"/>
      <c r="S278" s="361"/>
    </row>
    <row r="279" spans="1:19" s="36" customFormat="1" ht="17.100000000000001" customHeight="1">
      <c r="A279" s="383"/>
      <c r="B279" s="383"/>
      <c r="C279" s="394"/>
      <c r="D279" s="201" t="s">
        <v>322</v>
      </c>
      <c r="E279" s="195"/>
      <c r="F279" s="195"/>
      <c r="G279" s="159" t="s">
        <v>126</v>
      </c>
      <c r="H279" s="72">
        <v>4</v>
      </c>
      <c r="I279" s="72" t="s">
        <v>108</v>
      </c>
      <c r="J279" s="72">
        <v>4</v>
      </c>
      <c r="K279" s="72" t="s">
        <v>108</v>
      </c>
      <c r="L279" s="114">
        <v>1.5</v>
      </c>
      <c r="M279" s="159" t="s">
        <v>126</v>
      </c>
      <c r="N279" s="116">
        <f>H279*J279*L279</f>
        <v>24</v>
      </c>
      <c r="O279" s="200"/>
      <c r="P279" s="132"/>
      <c r="R279" s="361"/>
      <c r="S279" s="361"/>
    </row>
    <row r="280" spans="1:19" s="36" customFormat="1" ht="17.100000000000001" customHeight="1">
      <c r="A280" s="383"/>
      <c r="B280" s="383"/>
      <c r="C280" s="394"/>
      <c r="D280" s="201" t="s">
        <v>168</v>
      </c>
      <c r="E280" s="195"/>
      <c r="F280" s="195"/>
      <c r="G280" s="159" t="s">
        <v>126</v>
      </c>
      <c r="H280" s="72">
        <v>4</v>
      </c>
      <c r="I280" s="72" t="s">
        <v>108</v>
      </c>
      <c r="J280" s="72">
        <v>4</v>
      </c>
      <c r="K280" s="72" t="s">
        <v>108</v>
      </c>
      <c r="L280" s="114">
        <v>1</v>
      </c>
      <c r="M280" s="159" t="s">
        <v>126</v>
      </c>
      <c r="N280" s="116">
        <f>H280*J280*L280</f>
        <v>16</v>
      </c>
      <c r="O280" s="200"/>
      <c r="P280" s="132"/>
      <c r="R280" s="361"/>
      <c r="S280" s="361"/>
    </row>
    <row r="281" spans="1:19" s="36" customFormat="1" ht="17.100000000000001" customHeight="1">
      <c r="A281" s="383"/>
      <c r="B281" s="383"/>
      <c r="C281" s="394"/>
      <c r="D281" s="201" t="s">
        <v>323</v>
      </c>
      <c r="E281" s="159" t="s">
        <v>126</v>
      </c>
      <c r="F281" s="345">
        <v>2</v>
      </c>
      <c r="G281" s="179" t="s">
        <v>108</v>
      </c>
      <c r="H281" s="179">
        <v>7</v>
      </c>
      <c r="I281" s="179" t="s">
        <v>108</v>
      </c>
      <c r="J281" s="179">
        <v>2</v>
      </c>
      <c r="K281" s="179" t="s">
        <v>108</v>
      </c>
      <c r="L281" s="324">
        <v>3.25</v>
      </c>
      <c r="M281" s="159" t="s">
        <v>126</v>
      </c>
      <c r="N281" s="196">
        <f>H281*J281*L281*F281</f>
        <v>91</v>
      </c>
      <c r="O281" s="200"/>
      <c r="P281" s="132"/>
      <c r="R281" s="361"/>
      <c r="S281" s="361"/>
    </row>
    <row r="282" spans="1:19" s="36" customFormat="1" ht="17.100000000000001" customHeight="1">
      <c r="A282" s="383"/>
      <c r="B282" s="383"/>
      <c r="C282" s="394"/>
      <c r="D282" s="428" t="s">
        <v>227</v>
      </c>
      <c r="E282" s="429"/>
      <c r="F282" s="429"/>
      <c r="G282" s="159"/>
      <c r="H282" s="159"/>
      <c r="I282" s="159"/>
      <c r="J282" s="202"/>
      <c r="K282" s="159"/>
      <c r="L282" s="202"/>
      <c r="M282" s="159"/>
      <c r="N282" s="160"/>
      <c r="O282" s="200"/>
      <c r="P282" s="132"/>
      <c r="R282" s="361"/>
      <c r="S282" s="361"/>
    </row>
    <row r="283" spans="1:19" s="36" customFormat="1" ht="17.100000000000001" customHeight="1">
      <c r="A283" s="383"/>
      <c r="B283" s="383"/>
      <c r="C283" s="394"/>
      <c r="D283" s="201"/>
      <c r="E283" s="159" t="s">
        <v>126</v>
      </c>
      <c r="F283" s="345">
        <v>2</v>
      </c>
      <c r="G283" s="179" t="s">
        <v>108</v>
      </c>
      <c r="H283" s="179">
        <v>7</v>
      </c>
      <c r="I283" s="179" t="s">
        <v>108</v>
      </c>
      <c r="J283" s="179">
        <v>11</v>
      </c>
      <c r="K283" s="179" t="s">
        <v>108</v>
      </c>
      <c r="L283" s="324">
        <v>1.8</v>
      </c>
      <c r="M283" s="159" t="s">
        <v>126</v>
      </c>
      <c r="N283" s="196">
        <f>H283*J283*L283*F283</f>
        <v>277.2</v>
      </c>
      <c r="O283" s="200"/>
      <c r="P283" s="132"/>
      <c r="R283" s="361"/>
      <c r="S283" s="361"/>
    </row>
    <row r="284" spans="1:19" s="36" customFormat="1" ht="17.100000000000001" customHeight="1">
      <c r="A284" s="383"/>
      <c r="B284" s="383"/>
      <c r="C284" s="394"/>
      <c r="D284" s="428" t="s">
        <v>324</v>
      </c>
      <c r="E284" s="429"/>
      <c r="F284" s="429"/>
      <c r="G284" s="159" t="s">
        <v>126</v>
      </c>
      <c r="H284" s="72">
        <v>4</v>
      </c>
      <c r="I284" s="72" t="s">
        <v>108</v>
      </c>
      <c r="J284" s="68">
        <v>11</v>
      </c>
      <c r="K284" s="68" t="s">
        <v>108</v>
      </c>
      <c r="L284" s="149">
        <v>1.3</v>
      </c>
      <c r="M284" s="175" t="s">
        <v>126</v>
      </c>
      <c r="N284" s="102">
        <f>H284*J284*L284</f>
        <v>57.2</v>
      </c>
      <c r="O284" s="200"/>
      <c r="P284" s="132"/>
      <c r="R284" s="361"/>
      <c r="S284" s="361"/>
    </row>
    <row r="285" spans="1:19" s="36" customFormat="1" ht="17.100000000000001" customHeight="1">
      <c r="A285" s="383"/>
      <c r="B285" s="383"/>
      <c r="C285" s="394"/>
      <c r="D285" s="201"/>
      <c r="E285" s="195"/>
      <c r="F285" s="195"/>
      <c r="G285" s="159"/>
      <c r="H285" s="72"/>
      <c r="I285" s="72"/>
      <c r="J285" s="86"/>
      <c r="K285" s="159"/>
      <c r="L285" s="86" t="s">
        <v>112</v>
      </c>
      <c r="M285" s="159" t="s">
        <v>126</v>
      </c>
      <c r="N285" s="116">
        <f>SUM(N255:N284)</f>
        <v>1644.45</v>
      </c>
      <c r="O285" s="139"/>
      <c r="P285" s="132"/>
      <c r="R285" s="361"/>
      <c r="S285" s="361"/>
    </row>
    <row r="286" spans="1:19" s="36" customFormat="1" ht="17.100000000000001" customHeight="1">
      <c r="A286" s="383"/>
      <c r="B286" s="383"/>
      <c r="C286" s="394"/>
      <c r="D286" s="201"/>
      <c r="E286" s="195"/>
      <c r="F286" s="195"/>
      <c r="G286" s="159" t="s">
        <v>142</v>
      </c>
      <c r="H286" s="72">
        <v>0.89</v>
      </c>
      <c r="I286" s="68" t="s">
        <v>312</v>
      </c>
      <c r="J286" s="189"/>
      <c r="K286" s="175"/>
      <c r="L286" s="189"/>
      <c r="M286" s="175" t="s">
        <v>126</v>
      </c>
      <c r="N286" s="140">
        <f>N285*H286</f>
        <v>1463.5605</v>
      </c>
      <c r="O286" s="15">
        <f>N286</f>
        <v>1463.5605</v>
      </c>
      <c r="P286" s="19" t="s">
        <v>174</v>
      </c>
      <c r="R286" s="361"/>
      <c r="S286" s="361"/>
    </row>
    <row r="287" spans="1:19" s="36" customFormat="1" ht="17.100000000000001" customHeight="1">
      <c r="A287" s="383"/>
      <c r="B287" s="383"/>
      <c r="C287" s="394"/>
      <c r="D287" s="201"/>
      <c r="E287" s="195"/>
      <c r="F287" s="195"/>
      <c r="G287" s="159"/>
      <c r="H287" s="72"/>
      <c r="I287" s="72"/>
      <c r="J287" s="86"/>
      <c r="K287" s="159"/>
      <c r="L287" s="86"/>
      <c r="M287" s="159"/>
      <c r="N287" s="116" t="s">
        <v>165</v>
      </c>
      <c r="O287" s="18">
        <f>SUM(O207:O286)</f>
        <v>15102.7009</v>
      </c>
      <c r="P287" s="19"/>
      <c r="R287" s="361"/>
      <c r="S287" s="361"/>
    </row>
    <row r="288" spans="1:19" s="36" customFormat="1" ht="17.100000000000001" customHeight="1">
      <c r="A288" s="383"/>
      <c r="B288" s="383"/>
      <c r="C288" s="394"/>
      <c r="D288" s="428" t="s">
        <v>325</v>
      </c>
      <c r="E288" s="429"/>
      <c r="F288" s="429"/>
      <c r="G288" s="429"/>
      <c r="H288" s="429"/>
      <c r="I288" s="72"/>
      <c r="J288" s="86"/>
      <c r="K288" s="159"/>
      <c r="L288" s="86"/>
      <c r="M288" s="159"/>
      <c r="N288" s="116"/>
      <c r="O288" s="14"/>
      <c r="P288" s="19"/>
      <c r="R288" s="361"/>
      <c r="S288" s="361"/>
    </row>
    <row r="289" spans="1:19" s="36" customFormat="1" ht="17.100000000000001" customHeight="1">
      <c r="A289" s="383"/>
      <c r="B289" s="383"/>
      <c r="C289" s="394"/>
      <c r="D289" s="201"/>
      <c r="E289" s="195"/>
      <c r="F289" s="195"/>
      <c r="G289" s="159" t="s">
        <v>126</v>
      </c>
      <c r="H289" s="116">
        <f>O287</f>
        <v>15102.7009</v>
      </c>
      <c r="I289" s="72" t="s">
        <v>108</v>
      </c>
      <c r="J289" s="86">
        <v>0.05</v>
      </c>
      <c r="K289" s="159"/>
      <c r="L289" s="86"/>
      <c r="M289" s="159"/>
      <c r="N289" s="346" t="s">
        <v>126</v>
      </c>
      <c r="O289" s="14">
        <f>O287*J289</f>
        <v>755.13504499999999</v>
      </c>
      <c r="P289" s="19"/>
      <c r="R289" s="361"/>
      <c r="S289" s="361"/>
    </row>
    <row r="290" spans="1:19" s="36" customFormat="1" ht="17.100000000000001" customHeight="1">
      <c r="A290" s="383"/>
      <c r="B290" s="383"/>
      <c r="C290" s="394"/>
      <c r="D290" s="64"/>
      <c r="E290" s="65"/>
      <c r="F290" s="72"/>
      <c r="G290" s="72"/>
      <c r="H290" s="72"/>
      <c r="I290" s="72"/>
      <c r="J290" s="68"/>
      <c r="K290" s="68"/>
      <c r="L290" s="68"/>
      <c r="M290" s="68"/>
      <c r="N290" s="347"/>
      <c r="O290" s="138"/>
      <c r="P290" s="138"/>
      <c r="R290" s="361"/>
      <c r="S290" s="361"/>
    </row>
    <row r="291" spans="1:19" s="36" customFormat="1" ht="17.100000000000001" customHeight="1">
      <c r="A291" s="384"/>
      <c r="B291" s="206"/>
      <c r="C291" s="207"/>
      <c r="D291" s="64"/>
      <c r="E291" s="65"/>
      <c r="F291" s="72"/>
      <c r="G291" s="72"/>
      <c r="H291" s="72"/>
      <c r="I291" s="72"/>
      <c r="J291" s="491" t="s">
        <v>195</v>
      </c>
      <c r="K291" s="491"/>
      <c r="L291" s="491"/>
      <c r="M291" s="72"/>
      <c r="N291" s="208"/>
      <c r="O291" s="209">
        <f>SUM(O287:O290)</f>
        <v>15857.835944999999</v>
      </c>
      <c r="P291" s="210" t="s">
        <v>174</v>
      </c>
      <c r="R291" s="361">
        <v>77.34</v>
      </c>
      <c r="S291" s="361">
        <f>R291*O291</f>
        <v>1226445.0319862999</v>
      </c>
    </row>
    <row r="292" spans="1:19" s="36" customFormat="1" ht="17.100000000000001" customHeight="1">
      <c r="A292" s="382">
        <v>25</v>
      </c>
      <c r="B292" s="382" t="s">
        <v>49</v>
      </c>
      <c r="C292" s="405" t="s">
        <v>335</v>
      </c>
      <c r="D292" s="351"/>
      <c r="E292" s="352"/>
      <c r="F292" s="352"/>
      <c r="G292" s="211"/>
      <c r="H292" s="94"/>
      <c r="I292" s="94"/>
      <c r="J292" s="94"/>
      <c r="K292" s="94"/>
      <c r="L292" s="127"/>
      <c r="M292" s="211"/>
      <c r="N292" s="110"/>
      <c r="O292" s="130"/>
      <c r="P292" s="130"/>
      <c r="R292" s="361"/>
      <c r="S292" s="361"/>
    </row>
    <row r="293" spans="1:19" s="36" customFormat="1" ht="17.100000000000001" customHeight="1">
      <c r="A293" s="383"/>
      <c r="B293" s="383"/>
      <c r="C293" s="406"/>
      <c r="D293" s="353"/>
      <c r="E293" s="354"/>
      <c r="F293" s="354"/>
      <c r="G293" s="159"/>
      <c r="H293" s="72"/>
      <c r="I293" s="72"/>
      <c r="J293" s="72"/>
      <c r="K293" s="72"/>
      <c r="L293" s="114"/>
      <c r="M293" s="159"/>
      <c r="N293" s="116"/>
      <c r="O293" s="132"/>
      <c r="P293" s="132"/>
      <c r="R293" s="361"/>
      <c r="S293" s="361"/>
    </row>
    <row r="294" spans="1:19" s="36" customFormat="1" ht="17.100000000000001" customHeight="1">
      <c r="A294" s="383"/>
      <c r="B294" s="383"/>
      <c r="C294" s="406"/>
      <c r="D294" s="353"/>
      <c r="E294" s="354"/>
      <c r="F294" s="72"/>
      <c r="G294" s="159"/>
      <c r="H294" s="72"/>
      <c r="I294" s="72"/>
      <c r="J294" s="72"/>
      <c r="K294" s="72"/>
      <c r="L294" s="114"/>
      <c r="M294" s="159"/>
      <c r="N294" s="116"/>
      <c r="O294" s="132"/>
      <c r="P294" s="132"/>
      <c r="R294" s="361"/>
      <c r="S294" s="361"/>
    </row>
    <row r="295" spans="1:19" s="36" customFormat="1" ht="17.100000000000001" customHeight="1">
      <c r="A295" s="383"/>
      <c r="B295" s="383"/>
      <c r="C295" s="406"/>
      <c r="D295" s="353"/>
      <c r="E295" s="354"/>
      <c r="F295" s="72"/>
      <c r="G295" s="159"/>
      <c r="H295" s="72"/>
      <c r="I295" s="72"/>
      <c r="J295" s="86"/>
      <c r="K295" s="159"/>
      <c r="L295" s="86"/>
      <c r="M295" s="159"/>
      <c r="N295" s="116"/>
      <c r="O295" s="132"/>
      <c r="P295" s="132"/>
      <c r="R295" s="361"/>
      <c r="S295" s="361"/>
    </row>
    <row r="296" spans="1:19" s="36" customFormat="1" ht="18.75" customHeight="1">
      <c r="A296" s="383"/>
      <c r="B296" s="383"/>
      <c r="C296" s="406"/>
      <c r="D296" s="353"/>
      <c r="E296" s="354"/>
      <c r="F296" s="72"/>
      <c r="G296" s="72"/>
      <c r="H296" s="72"/>
      <c r="I296" s="72"/>
      <c r="J296" s="190"/>
      <c r="K296" s="67"/>
      <c r="L296" s="190"/>
      <c r="M296" s="72"/>
      <c r="N296" s="72"/>
      <c r="O296" s="139"/>
      <c r="P296" s="132"/>
      <c r="R296" s="361"/>
      <c r="S296" s="361"/>
    </row>
    <row r="297" spans="1:19" s="36" customFormat="1" ht="17.100000000000001" customHeight="1">
      <c r="A297" s="383"/>
      <c r="B297" s="383"/>
      <c r="C297" s="406"/>
      <c r="D297" s="353"/>
      <c r="E297" s="354"/>
      <c r="F297" s="72"/>
      <c r="G297" s="72"/>
      <c r="H297" s="72"/>
      <c r="I297" s="72"/>
      <c r="J297" s="72"/>
      <c r="K297" s="72"/>
      <c r="L297" s="72"/>
      <c r="M297" s="159"/>
      <c r="N297" s="116"/>
      <c r="O297" s="139"/>
      <c r="P297" s="132"/>
      <c r="R297" s="361"/>
      <c r="S297" s="361"/>
    </row>
    <row r="298" spans="1:19" s="36" customFormat="1" ht="17.100000000000001" customHeight="1">
      <c r="A298" s="384"/>
      <c r="B298" s="384"/>
      <c r="C298" s="408"/>
      <c r="D298" s="54"/>
      <c r="E298" s="55"/>
      <c r="F298" s="68"/>
      <c r="G298" s="68"/>
      <c r="H298" s="489"/>
      <c r="I298" s="489"/>
      <c r="J298" s="489"/>
      <c r="K298" s="68"/>
      <c r="L298" s="68"/>
      <c r="M298" s="68"/>
      <c r="N298" s="363"/>
      <c r="O298" s="212"/>
      <c r="P298" s="138"/>
      <c r="R298" s="361"/>
      <c r="S298" s="361"/>
    </row>
    <row r="299" spans="1:19" s="36" customFormat="1" ht="12" customHeight="1">
      <c r="A299" s="383" t="s">
        <v>232</v>
      </c>
      <c r="B299" s="383" t="s">
        <v>51</v>
      </c>
      <c r="C299" s="500" t="s">
        <v>182</v>
      </c>
      <c r="D299" s="387" t="s">
        <v>276</v>
      </c>
      <c r="E299" s="388"/>
      <c r="F299" s="388"/>
      <c r="G299" s="388"/>
      <c r="H299" s="388"/>
      <c r="I299" s="72"/>
      <c r="J299" s="72"/>
      <c r="K299" s="72"/>
      <c r="L299" s="72"/>
      <c r="M299" s="72"/>
      <c r="N299" s="117"/>
      <c r="O299" s="213"/>
      <c r="P299" s="210"/>
      <c r="R299" s="361"/>
      <c r="S299" s="361"/>
    </row>
    <row r="300" spans="1:19" s="36" customFormat="1" ht="12" customHeight="1">
      <c r="A300" s="383"/>
      <c r="B300" s="383"/>
      <c r="C300" s="500"/>
      <c r="D300" s="64"/>
      <c r="E300" s="65"/>
      <c r="F300" s="72">
        <v>1</v>
      </c>
      <c r="G300" s="72" t="s">
        <v>108</v>
      </c>
      <c r="H300" s="72">
        <v>2</v>
      </c>
      <c r="I300" s="72" t="s">
        <v>108</v>
      </c>
      <c r="J300" s="116">
        <v>17.899999999999999</v>
      </c>
      <c r="K300" s="72" t="s">
        <v>108</v>
      </c>
      <c r="L300" s="72">
        <v>0.77500000000000002</v>
      </c>
      <c r="M300" s="72" t="s">
        <v>126</v>
      </c>
      <c r="N300" s="114">
        <f>F300*H300*J300*L300</f>
        <v>27.744999999999997</v>
      </c>
      <c r="O300" s="214">
        <f>N320</f>
        <v>185.32999999999998</v>
      </c>
      <c r="P300" s="210" t="s">
        <v>127</v>
      </c>
      <c r="R300" s="361">
        <v>735.35</v>
      </c>
      <c r="S300" s="361">
        <f>R300*O300</f>
        <v>136282.4155</v>
      </c>
    </row>
    <row r="301" spans="1:19" s="36" customFormat="1" ht="12" customHeight="1">
      <c r="A301" s="383"/>
      <c r="B301" s="383"/>
      <c r="C301" s="500"/>
      <c r="D301" s="64" t="s">
        <v>277</v>
      </c>
      <c r="E301" s="65"/>
      <c r="F301" s="72"/>
      <c r="G301" s="72"/>
      <c r="H301" s="72"/>
      <c r="I301" s="72"/>
      <c r="J301" s="116"/>
      <c r="K301" s="72"/>
      <c r="L301" s="72"/>
      <c r="M301" s="72"/>
      <c r="N301" s="114"/>
      <c r="O301" s="132"/>
      <c r="P301" s="132"/>
      <c r="R301" s="361"/>
      <c r="S301" s="361"/>
    </row>
    <row r="302" spans="1:19" s="36" customFormat="1" ht="12" customHeight="1">
      <c r="A302" s="383"/>
      <c r="B302" s="383"/>
      <c r="C302" s="500"/>
      <c r="D302" s="199">
        <v>1</v>
      </c>
      <c r="E302" s="153" t="s">
        <v>108</v>
      </c>
      <c r="F302" s="121">
        <v>4</v>
      </c>
      <c r="G302" s="72" t="s">
        <v>108</v>
      </c>
      <c r="H302" s="114">
        <v>0.9</v>
      </c>
      <c r="I302" s="144" t="s">
        <v>138</v>
      </c>
      <c r="J302" s="114">
        <v>1.2</v>
      </c>
      <c r="K302" s="72" t="s">
        <v>108</v>
      </c>
      <c r="L302" s="114">
        <v>0.3</v>
      </c>
      <c r="M302" s="72" t="s">
        <v>126</v>
      </c>
      <c r="N302" s="114">
        <f>(H302+J302)/2*D302*F302*L302</f>
        <v>1.26</v>
      </c>
      <c r="O302" s="132"/>
      <c r="P302" s="132"/>
      <c r="R302" s="361"/>
      <c r="S302" s="361"/>
    </row>
    <row r="303" spans="1:19" s="36" customFormat="1" ht="12" customHeight="1">
      <c r="A303" s="383"/>
      <c r="B303" s="383"/>
      <c r="C303" s="500"/>
      <c r="D303" s="215"/>
      <c r="E303" s="194"/>
      <c r="F303" s="194"/>
      <c r="G303" s="72"/>
      <c r="H303" s="72"/>
      <c r="I303" s="141">
        <v>2</v>
      </c>
      <c r="J303" s="72"/>
      <c r="K303" s="72"/>
      <c r="L303" s="72"/>
      <c r="M303" s="72"/>
      <c r="N303" s="114"/>
      <c r="O303" s="132"/>
      <c r="P303" s="132"/>
      <c r="R303" s="361"/>
      <c r="S303" s="361"/>
    </row>
    <row r="304" spans="1:19" s="36" customFormat="1" ht="12" customHeight="1">
      <c r="A304" s="383"/>
      <c r="B304" s="383"/>
      <c r="C304" s="500"/>
      <c r="D304" s="387" t="s">
        <v>278</v>
      </c>
      <c r="E304" s="388"/>
      <c r="F304" s="388"/>
      <c r="G304" s="388"/>
      <c r="H304" s="388"/>
      <c r="I304" s="72"/>
      <c r="J304" s="72"/>
      <c r="K304" s="72"/>
      <c r="L304" s="72"/>
      <c r="M304" s="72"/>
      <c r="N304" s="117"/>
      <c r="O304" s="139"/>
      <c r="P304" s="132"/>
      <c r="R304" s="361"/>
      <c r="S304" s="361"/>
    </row>
    <row r="305" spans="1:19" s="36" customFormat="1" ht="12" customHeight="1">
      <c r="A305" s="383"/>
      <c r="B305" s="383"/>
      <c r="C305" s="500"/>
      <c r="D305" s="64"/>
      <c r="E305" s="65"/>
      <c r="F305" s="72">
        <v>1</v>
      </c>
      <c r="G305" s="72" t="s">
        <v>108</v>
      </c>
      <c r="H305" s="72">
        <v>4</v>
      </c>
      <c r="I305" s="72" t="s">
        <v>108</v>
      </c>
      <c r="J305" s="116">
        <v>1.8</v>
      </c>
      <c r="K305" s="72" t="s">
        <v>108</v>
      </c>
      <c r="L305" s="72">
        <v>0.47499999999999998</v>
      </c>
      <c r="M305" s="72" t="s">
        <v>126</v>
      </c>
      <c r="N305" s="114">
        <f>F305*H305*J305*L305</f>
        <v>3.42</v>
      </c>
      <c r="O305" s="139"/>
      <c r="P305" s="132"/>
      <c r="R305" s="361"/>
      <c r="S305" s="361"/>
    </row>
    <row r="306" spans="1:19" s="36" customFormat="1" ht="12" customHeight="1">
      <c r="A306" s="383"/>
      <c r="B306" s="383"/>
      <c r="C306" s="500"/>
      <c r="D306" s="64"/>
      <c r="E306" s="65"/>
      <c r="F306" s="72">
        <v>1</v>
      </c>
      <c r="G306" s="72" t="s">
        <v>108</v>
      </c>
      <c r="H306" s="72">
        <v>4</v>
      </c>
      <c r="I306" s="72" t="s">
        <v>108</v>
      </c>
      <c r="J306" s="116">
        <v>4.8</v>
      </c>
      <c r="K306" s="72" t="s">
        <v>108</v>
      </c>
      <c r="L306" s="72">
        <v>0.47499999999999998</v>
      </c>
      <c r="M306" s="72" t="s">
        <v>126</v>
      </c>
      <c r="N306" s="114">
        <f>F306*H306*J306*L306</f>
        <v>9.1199999999999992</v>
      </c>
      <c r="O306" s="139"/>
      <c r="P306" s="132"/>
      <c r="R306" s="361"/>
      <c r="S306" s="361"/>
    </row>
    <row r="307" spans="1:19" s="36" customFormat="1" ht="12" customHeight="1">
      <c r="A307" s="383"/>
      <c r="B307" s="383"/>
      <c r="C307" s="501"/>
      <c r="D307" s="387" t="s">
        <v>279</v>
      </c>
      <c r="E307" s="388"/>
      <c r="F307" s="388"/>
      <c r="G307" s="388"/>
      <c r="H307" s="388"/>
      <c r="I307" s="141"/>
      <c r="J307" s="72"/>
      <c r="K307" s="72"/>
      <c r="L307" s="72"/>
      <c r="M307" s="72"/>
      <c r="N307" s="114"/>
      <c r="O307" s="139"/>
      <c r="P307" s="132"/>
      <c r="R307" s="361"/>
      <c r="S307" s="361"/>
    </row>
    <row r="308" spans="1:19" s="36" customFormat="1" ht="17.100000000000001" customHeight="1">
      <c r="A308" s="383"/>
      <c r="B308" s="383"/>
      <c r="C308" s="501"/>
      <c r="D308" s="217"/>
      <c r="E308" s="153"/>
      <c r="F308" s="72"/>
      <c r="G308" s="72"/>
      <c r="H308" s="72"/>
      <c r="I308" s="72"/>
      <c r="J308" s="116"/>
      <c r="K308" s="72"/>
      <c r="L308" s="72"/>
      <c r="M308" s="72"/>
      <c r="N308" s="114"/>
      <c r="O308" s="139"/>
      <c r="P308" s="132"/>
      <c r="R308" s="361"/>
      <c r="S308" s="361"/>
    </row>
    <row r="309" spans="1:19" s="36" customFormat="1" ht="17.100000000000001" customHeight="1">
      <c r="A309" s="383"/>
      <c r="B309" s="383"/>
      <c r="C309" s="501"/>
      <c r="D309" s="217" t="s">
        <v>143</v>
      </c>
      <c r="E309" s="153"/>
      <c r="F309" s="121">
        <v>4</v>
      </c>
      <c r="G309" s="72" t="s">
        <v>108</v>
      </c>
      <c r="H309" s="114">
        <v>10.1</v>
      </c>
      <c r="I309" s="144" t="s">
        <v>108</v>
      </c>
      <c r="J309" s="149">
        <v>0.47499999999999998</v>
      </c>
      <c r="K309" s="216" t="s">
        <v>138</v>
      </c>
      <c r="L309" s="218">
        <v>0.52500000000000002</v>
      </c>
      <c r="M309" s="72" t="s">
        <v>126</v>
      </c>
      <c r="N309" s="114">
        <f>(J309+L309)/2*H309*F309</f>
        <v>20.2</v>
      </c>
      <c r="O309" s="139"/>
      <c r="P309" s="132"/>
      <c r="R309" s="361"/>
      <c r="S309" s="361"/>
    </row>
    <row r="310" spans="1:19" s="36" customFormat="1" ht="17.100000000000001" customHeight="1">
      <c r="A310" s="383"/>
      <c r="B310" s="383"/>
      <c r="C310" s="501"/>
      <c r="D310" s="215"/>
      <c r="E310" s="194"/>
      <c r="F310" s="194"/>
      <c r="G310" s="72"/>
      <c r="H310" s="72"/>
      <c r="I310" s="141"/>
      <c r="J310" s="72"/>
      <c r="K310" s="141">
        <v>2</v>
      </c>
      <c r="L310" s="72"/>
      <c r="M310" s="72"/>
      <c r="N310" s="114"/>
      <c r="O310" s="139"/>
      <c r="P310" s="132"/>
      <c r="R310" s="361"/>
      <c r="S310" s="361"/>
    </row>
    <row r="311" spans="1:19" s="36" customFormat="1" ht="17.100000000000001" customHeight="1">
      <c r="A311" s="383"/>
      <c r="B311" s="383"/>
      <c r="C311" s="501"/>
      <c r="D311" s="215" t="s">
        <v>206</v>
      </c>
      <c r="E311" s="194"/>
      <c r="F311" s="194"/>
      <c r="G311" s="72"/>
      <c r="H311" s="72">
        <v>4</v>
      </c>
      <c r="I311" s="72" t="s">
        <v>108</v>
      </c>
      <c r="J311" s="116">
        <v>2.7</v>
      </c>
      <c r="K311" s="72" t="s">
        <v>108</v>
      </c>
      <c r="L311" s="72">
        <v>0.52500000000000002</v>
      </c>
      <c r="M311" s="72" t="s">
        <v>126</v>
      </c>
      <c r="N311" s="114">
        <f>L311*J311*H311</f>
        <v>5.6700000000000008</v>
      </c>
      <c r="O311" s="139"/>
      <c r="P311" s="132"/>
      <c r="R311" s="361"/>
      <c r="S311" s="361"/>
    </row>
    <row r="312" spans="1:19" s="36" customFormat="1" ht="17.100000000000001" customHeight="1">
      <c r="A312" s="383"/>
      <c r="B312" s="383"/>
      <c r="C312" s="501"/>
      <c r="D312" s="64" t="s">
        <v>140</v>
      </c>
      <c r="E312" s="65"/>
      <c r="F312" s="72"/>
      <c r="G312" s="72"/>
      <c r="H312" s="72">
        <v>2</v>
      </c>
      <c r="I312" s="72" t="s">
        <v>108</v>
      </c>
      <c r="J312" s="116">
        <v>4.3</v>
      </c>
      <c r="K312" s="72" t="s">
        <v>108</v>
      </c>
      <c r="L312" s="72">
        <v>0.52500000000000002</v>
      </c>
      <c r="M312" s="72" t="s">
        <v>126</v>
      </c>
      <c r="N312" s="114">
        <f>L312*J312*H312</f>
        <v>4.5149999999999997</v>
      </c>
      <c r="O312" s="139"/>
      <c r="P312" s="132"/>
      <c r="R312" s="361"/>
      <c r="S312" s="361"/>
    </row>
    <row r="313" spans="1:19" s="36" customFormat="1" ht="17.100000000000001" customHeight="1">
      <c r="A313" s="383"/>
      <c r="B313" s="383"/>
      <c r="C313" s="501"/>
      <c r="D313" s="387" t="s">
        <v>280</v>
      </c>
      <c r="E313" s="388"/>
      <c r="F313" s="388"/>
      <c r="G313" s="72"/>
      <c r="H313" s="72"/>
      <c r="I313" s="72"/>
      <c r="J313" s="116"/>
      <c r="K313" s="72"/>
      <c r="L313" s="114"/>
      <c r="M313" s="72"/>
      <c r="N313" s="125"/>
      <c r="O313" s="139"/>
      <c r="P313" s="132"/>
      <c r="R313" s="361"/>
      <c r="S313" s="361"/>
    </row>
    <row r="314" spans="1:19" s="36" customFormat="1" ht="17.100000000000001" customHeight="1">
      <c r="A314" s="383"/>
      <c r="B314" s="383"/>
      <c r="C314" s="501"/>
      <c r="D314" s="64" t="s">
        <v>146</v>
      </c>
      <c r="E314" s="65"/>
      <c r="F314" s="141">
        <v>2</v>
      </c>
      <c r="G314" s="141" t="s">
        <v>108</v>
      </c>
      <c r="H314" s="141">
        <v>2</v>
      </c>
      <c r="I314" s="141" t="s">
        <v>108</v>
      </c>
      <c r="J314" s="219">
        <v>8.9</v>
      </c>
      <c r="K314" s="141" t="s">
        <v>108</v>
      </c>
      <c r="L314" s="220">
        <v>0.7</v>
      </c>
      <c r="M314" s="141" t="s">
        <v>126</v>
      </c>
      <c r="N314" s="221">
        <f t="shared" ref="N314:N315" si="9">F314*H314*J314*L314</f>
        <v>24.919999999999998</v>
      </c>
      <c r="O314" s="132"/>
      <c r="P314" s="132"/>
      <c r="R314" s="361"/>
      <c r="S314" s="361"/>
    </row>
    <row r="315" spans="1:19" s="36" customFormat="1" ht="17.100000000000001" customHeight="1">
      <c r="A315" s="383"/>
      <c r="B315" s="383"/>
      <c r="C315" s="501"/>
      <c r="D315" s="64" t="s">
        <v>125</v>
      </c>
      <c r="E315" s="65"/>
      <c r="F315" s="141">
        <v>2</v>
      </c>
      <c r="G315" s="141" t="s">
        <v>108</v>
      </c>
      <c r="H315" s="141">
        <v>2</v>
      </c>
      <c r="I315" s="141" t="s">
        <v>108</v>
      </c>
      <c r="J315" s="219">
        <v>12</v>
      </c>
      <c r="K315" s="141" t="s">
        <v>108</v>
      </c>
      <c r="L315" s="220">
        <v>0.7</v>
      </c>
      <c r="M315" s="141" t="s">
        <v>126</v>
      </c>
      <c r="N315" s="221">
        <f t="shared" si="9"/>
        <v>33.599999999999994</v>
      </c>
      <c r="O315" s="132"/>
      <c r="P315" s="132"/>
      <c r="R315" s="361"/>
      <c r="S315" s="361"/>
    </row>
    <row r="316" spans="1:19" s="36" customFormat="1" ht="17.100000000000001" customHeight="1">
      <c r="A316" s="383"/>
      <c r="B316" s="383"/>
      <c r="C316" s="501"/>
      <c r="D316" s="64" t="s">
        <v>114</v>
      </c>
      <c r="E316" s="65"/>
      <c r="F316" s="141">
        <v>2</v>
      </c>
      <c r="G316" s="141" t="s">
        <v>108</v>
      </c>
      <c r="H316" s="141">
        <v>2</v>
      </c>
      <c r="I316" s="141" t="s">
        <v>108</v>
      </c>
      <c r="J316" s="219">
        <v>9</v>
      </c>
      <c r="K316" s="141" t="s">
        <v>108</v>
      </c>
      <c r="L316" s="220">
        <v>0.7</v>
      </c>
      <c r="M316" s="141" t="s">
        <v>126</v>
      </c>
      <c r="N316" s="221">
        <f t="shared" ref="N316" si="10">F316*H316*J316*L316</f>
        <v>25.2</v>
      </c>
      <c r="O316" s="132"/>
      <c r="P316" s="132"/>
      <c r="R316" s="361"/>
      <c r="S316" s="361"/>
    </row>
    <row r="317" spans="1:19" s="36" customFormat="1" ht="17.100000000000001" customHeight="1">
      <c r="A317" s="383"/>
      <c r="B317" s="383"/>
      <c r="C317" s="501"/>
      <c r="D317" s="64" t="s">
        <v>139</v>
      </c>
      <c r="E317" s="65"/>
      <c r="F317" s="141"/>
      <c r="G317" s="141"/>
      <c r="H317" s="141"/>
      <c r="I317" s="141"/>
      <c r="J317" s="219"/>
      <c r="K317" s="141"/>
      <c r="L317" s="220"/>
      <c r="M317" s="141"/>
      <c r="N317" s="221"/>
      <c r="O317" s="132"/>
      <c r="P317" s="132"/>
      <c r="R317" s="361"/>
      <c r="S317" s="361"/>
    </row>
    <row r="318" spans="1:19" s="36" customFormat="1" ht="17.100000000000001" customHeight="1">
      <c r="A318" s="383"/>
      <c r="B318" s="383"/>
      <c r="C318" s="501"/>
      <c r="D318" s="36">
        <v>2</v>
      </c>
      <c r="E318" s="153" t="s">
        <v>108</v>
      </c>
      <c r="F318" s="141">
        <v>2</v>
      </c>
      <c r="G318" s="141" t="s">
        <v>108</v>
      </c>
      <c r="H318" s="141">
        <v>2</v>
      </c>
      <c r="I318" s="141" t="s">
        <v>108</v>
      </c>
      <c r="J318" s="219">
        <v>5.3</v>
      </c>
      <c r="K318" s="141" t="s">
        <v>108</v>
      </c>
      <c r="L318" s="220">
        <v>0.7</v>
      </c>
      <c r="M318" s="141" t="s">
        <v>126</v>
      </c>
      <c r="N318" s="221">
        <f>F318*H318*J318*L318*D318</f>
        <v>29.679999999999996</v>
      </c>
      <c r="O318" s="132"/>
      <c r="P318" s="132"/>
      <c r="R318" s="361"/>
      <c r="S318" s="361"/>
    </row>
    <row r="319" spans="1:19" s="36" customFormat="1" ht="17.100000000000001" customHeight="1">
      <c r="A319" s="383"/>
      <c r="B319" s="383"/>
      <c r="C319" s="501"/>
      <c r="D319" s="64"/>
      <c r="E319" s="65"/>
      <c r="F319" s="141"/>
      <c r="G319" s="141"/>
      <c r="H319" s="141"/>
      <c r="I319" s="141"/>
      <c r="J319" s="219"/>
      <c r="K319" s="155"/>
      <c r="L319" s="222"/>
      <c r="M319" s="155"/>
      <c r="N319" s="223"/>
      <c r="O319" s="132"/>
      <c r="P319" s="132"/>
      <c r="R319" s="361"/>
      <c r="S319" s="361"/>
    </row>
    <row r="320" spans="1:19" s="36" customFormat="1" ht="17.100000000000001" customHeight="1">
      <c r="A320" s="383"/>
      <c r="B320" s="383"/>
      <c r="C320" s="501"/>
      <c r="D320" s="54"/>
      <c r="E320" s="55"/>
      <c r="F320" s="68"/>
      <c r="G320" s="68"/>
      <c r="H320" s="68"/>
      <c r="I320" s="68"/>
      <c r="J320" s="68"/>
      <c r="K320" s="68"/>
      <c r="L320" s="224" t="s">
        <v>165</v>
      </c>
      <c r="M320" s="224"/>
      <c r="N320" s="225">
        <f>SUM(N300:N319)</f>
        <v>185.32999999999998</v>
      </c>
      <c r="O320" s="212"/>
      <c r="P320" s="138"/>
      <c r="R320" s="361"/>
      <c r="S320" s="361"/>
    </row>
    <row r="321" spans="1:19" s="36" customFormat="1" ht="17.100000000000001" customHeight="1">
      <c r="A321" s="382" t="s">
        <v>233</v>
      </c>
      <c r="B321" s="382" t="s">
        <v>53</v>
      </c>
      <c r="C321" s="499" t="s">
        <v>183</v>
      </c>
      <c r="D321" s="226" t="s">
        <v>281</v>
      </c>
      <c r="E321" s="159" t="s">
        <v>126</v>
      </c>
      <c r="F321" s="159">
        <v>4</v>
      </c>
      <c r="G321" s="159" t="s">
        <v>108</v>
      </c>
      <c r="H321" s="159">
        <v>2</v>
      </c>
      <c r="I321" s="159" t="s">
        <v>108</v>
      </c>
      <c r="J321" s="160">
        <v>4.8</v>
      </c>
      <c r="K321" s="159" t="s">
        <v>108</v>
      </c>
      <c r="L321" s="161">
        <v>2.1</v>
      </c>
      <c r="M321" s="159" t="s">
        <v>126</v>
      </c>
      <c r="N321" s="160">
        <f>F321*H321*J321*L321</f>
        <v>80.64</v>
      </c>
      <c r="O321" s="188">
        <f>N340</f>
        <v>424.57000000000005</v>
      </c>
      <c r="P321" s="210" t="s">
        <v>127</v>
      </c>
      <c r="R321" s="361">
        <v>909.69</v>
      </c>
      <c r="S321" s="361">
        <f>R321*O321</f>
        <v>386227.08330000006</v>
      </c>
    </row>
    <row r="322" spans="1:19" s="36" customFormat="1" ht="17.100000000000001" customHeight="1">
      <c r="A322" s="383"/>
      <c r="B322" s="383"/>
      <c r="C322" s="500"/>
      <c r="D322" s="64" t="s">
        <v>143</v>
      </c>
      <c r="E322" s="159" t="s">
        <v>126</v>
      </c>
      <c r="F322" s="159">
        <v>4</v>
      </c>
      <c r="G322" s="159" t="s">
        <v>108</v>
      </c>
      <c r="H322" s="159">
        <v>1</v>
      </c>
      <c r="I322" s="159" t="s">
        <v>108</v>
      </c>
      <c r="J322" s="160">
        <v>0.3</v>
      </c>
      <c r="K322" s="159" t="s">
        <v>108</v>
      </c>
      <c r="L322" s="161">
        <v>2.1</v>
      </c>
      <c r="M322" s="159" t="s">
        <v>126</v>
      </c>
      <c r="N322" s="160">
        <f>F322*H322*J322*L322</f>
        <v>2.52</v>
      </c>
      <c r="O322" s="139"/>
      <c r="P322" s="132"/>
      <c r="R322" s="361"/>
      <c r="S322" s="361"/>
    </row>
    <row r="323" spans="1:19" s="36" customFormat="1" ht="25.5" customHeight="1">
      <c r="A323" s="383"/>
      <c r="B323" s="383"/>
      <c r="C323" s="501"/>
      <c r="D323" s="228" t="s">
        <v>282</v>
      </c>
      <c r="E323" s="159" t="s">
        <v>126</v>
      </c>
      <c r="F323" s="159">
        <v>4</v>
      </c>
      <c r="G323" s="159" t="s">
        <v>108</v>
      </c>
      <c r="H323" s="159">
        <v>2</v>
      </c>
      <c r="I323" s="159" t="s">
        <v>108</v>
      </c>
      <c r="J323" s="160">
        <v>13.1</v>
      </c>
      <c r="K323" s="159" t="s">
        <v>108</v>
      </c>
      <c r="L323" s="161">
        <v>2.1</v>
      </c>
      <c r="M323" s="159" t="s">
        <v>126</v>
      </c>
      <c r="N323" s="160">
        <f>F323*H323*J323*L323</f>
        <v>220.08</v>
      </c>
      <c r="O323" s="139"/>
      <c r="P323" s="132"/>
      <c r="R323" s="361"/>
      <c r="S323" s="361"/>
    </row>
    <row r="324" spans="1:19" s="36" customFormat="1" ht="17.100000000000001" customHeight="1">
      <c r="A324" s="383"/>
      <c r="B324" s="383"/>
      <c r="C324" s="501"/>
      <c r="D324" s="64" t="s">
        <v>143</v>
      </c>
      <c r="E324" s="159" t="s">
        <v>126</v>
      </c>
      <c r="F324" s="88"/>
      <c r="G324" s="169"/>
      <c r="H324" s="72">
        <v>4</v>
      </c>
      <c r="I324" s="72" t="s">
        <v>108</v>
      </c>
      <c r="J324" s="114">
        <v>0.3</v>
      </c>
      <c r="K324" s="72" t="s">
        <v>108</v>
      </c>
      <c r="L324" s="114">
        <v>2.1</v>
      </c>
      <c r="M324" s="159" t="s">
        <v>126</v>
      </c>
      <c r="N324" s="116">
        <f>L324*J324*H324</f>
        <v>2.52</v>
      </c>
      <c r="O324" s="139"/>
      <c r="P324" s="132"/>
      <c r="R324" s="361"/>
      <c r="S324" s="361"/>
    </row>
    <row r="325" spans="1:19" s="36" customFormat="1" ht="17.100000000000001" customHeight="1">
      <c r="A325" s="383"/>
      <c r="B325" s="383"/>
      <c r="C325" s="501"/>
      <c r="D325" s="228" t="s">
        <v>140</v>
      </c>
      <c r="E325" s="159" t="s">
        <v>126</v>
      </c>
      <c r="F325" s="159">
        <v>2</v>
      </c>
      <c r="G325" s="159" t="s">
        <v>108</v>
      </c>
      <c r="H325" s="159">
        <v>2</v>
      </c>
      <c r="I325" s="159" t="s">
        <v>108</v>
      </c>
      <c r="J325" s="160">
        <v>4.3</v>
      </c>
      <c r="K325" s="159" t="s">
        <v>108</v>
      </c>
      <c r="L325" s="161">
        <v>2.1</v>
      </c>
      <c r="M325" s="159" t="s">
        <v>126</v>
      </c>
      <c r="N325" s="160">
        <f>F325*H325*J325*L325</f>
        <v>36.119999999999997</v>
      </c>
      <c r="O325" s="139"/>
      <c r="P325" s="132"/>
      <c r="R325" s="361"/>
      <c r="S325" s="361"/>
    </row>
    <row r="326" spans="1:19" s="36" customFormat="1" ht="17.100000000000001" customHeight="1">
      <c r="A326" s="383"/>
      <c r="B326" s="383"/>
      <c r="C326" s="501"/>
      <c r="D326" s="64" t="s">
        <v>283</v>
      </c>
      <c r="E326" s="65"/>
      <c r="F326" s="159"/>
      <c r="G326" s="159"/>
      <c r="H326" s="160"/>
      <c r="I326" s="159"/>
      <c r="J326" s="160"/>
      <c r="K326" s="159"/>
      <c r="L326" s="161"/>
      <c r="M326" s="159"/>
      <c r="N326" s="160"/>
      <c r="O326" s="139"/>
      <c r="P326" s="132"/>
      <c r="R326" s="361"/>
      <c r="S326" s="361"/>
    </row>
    <row r="327" spans="1:19" s="36" customFormat="1" ht="17.100000000000001" customHeight="1">
      <c r="A327" s="383"/>
      <c r="B327" s="383"/>
      <c r="C327" s="501"/>
      <c r="D327" s="36">
        <v>2</v>
      </c>
      <c r="E327" s="153" t="s">
        <v>108</v>
      </c>
      <c r="F327" s="141">
        <v>7</v>
      </c>
      <c r="G327" s="141" t="s">
        <v>108</v>
      </c>
      <c r="H327" s="141">
        <v>2</v>
      </c>
      <c r="I327" s="141" t="s">
        <v>108</v>
      </c>
      <c r="J327" s="219">
        <v>0.3</v>
      </c>
      <c r="K327" s="141" t="s">
        <v>108</v>
      </c>
      <c r="L327" s="220">
        <v>2.1</v>
      </c>
      <c r="M327" s="141" t="s">
        <v>126</v>
      </c>
      <c r="N327" s="221">
        <f>F327*H327*J327*L327*D327</f>
        <v>17.64</v>
      </c>
      <c r="O327" s="139"/>
      <c r="P327" s="132"/>
      <c r="R327" s="361"/>
      <c r="S327" s="361"/>
    </row>
    <row r="328" spans="1:19" s="36" customFormat="1" ht="17.100000000000001" customHeight="1">
      <c r="A328" s="383"/>
      <c r="B328" s="383"/>
      <c r="C328" s="501"/>
      <c r="D328" s="401" t="s">
        <v>196</v>
      </c>
      <c r="E328" s="402"/>
      <c r="F328" s="159">
        <v>4</v>
      </c>
      <c r="G328" s="159" t="s">
        <v>108</v>
      </c>
      <c r="H328" s="159">
        <v>2</v>
      </c>
      <c r="I328" s="159" t="s">
        <v>108</v>
      </c>
      <c r="J328" s="160">
        <v>0.6</v>
      </c>
      <c r="K328" s="159" t="s">
        <v>108</v>
      </c>
      <c r="L328" s="161">
        <v>0.3</v>
      </c>
      <c r="M328" s="159" t="s">
        <v>126</v>
      </c>
      <c r="N328" s="160">
        <f>F328*H328*J328*L328</f>
        <v>1.44</v>
      </c>
      <c r="O328" s="132"/>
      <c r="P328" s="132"/>
      <c r="R328" s="361"/>
      <c r="S328" s="361"/>
    </row>
    <row r="329" spans="1:19" s="36" customFormat="1" ht="17.100000000000001" customHeight="1">
      <c r="A329" s="383"/>
      <c r="B329" s="383"/>
      <c r="C329" s="501"/>
      <c r="D329" s="192"/>
      <c r="E329" s="193"/>
      <c r="F329" s="159">
        <v>4</v>
      </c>
      <c r="G329" s="159" t="s">
        <v>108</v>
      </c>
      <c r="H329" s="159">
        <v>1</v>
      </c>
      <c r="I329" s="159" t="s">
        <v>108</v>
      </c>
      <c r="J329" s="160">
        <v>0.3</v>
      </c>
      <c r="K329" s="159" t="s">
        <v>108</v>
      </c>
      <c r="L329" s="161">
        <v>0.3</v>
      </c>
      <c r="M329" s="159" t="s">
        <v>126</v>
      </c>
      <c r="N329" s="160">
        <f>F329*H329*J329*L329</f>
        <v>0.36</v>
      </c>
      <c r="O329" s="132"/>
      <c r="P329" s="132"/>
      <c r="R329" s="361"/>
      <c r="S329" s="361"/>
    </row>
    <row r="330" spans="1:19" s="36" customFormat="1" ht="17.100000000000001" customHeight="1">
      <c r="A330" s="383"/>
      <c r="B330" s="383"/>
      <c r="C330" s="501"/>
      <c r="D330" s="387" t="s">
        <v>284</v>
      </c>
      <c r="E330" s="388"/>
      <c r="F330" s="72">
        <v>2</v>
      </c>
      <c r="G330" s="72" t="s">
        <v>108</v>
      </c>
      <c r="H330" s="72">
        <v>14</v>
      </c>
      <c r="I330" s="72" t="s">
        <v>108</v>
      </c>
      <c r="J330" s="116">
        <v>0.3</v>
      </c>
      <c r="K330" s="72" t="s">
        <v>108</v>
      </c>
      <c r="L330" s="114">
        <v>0.4</v>
      </c>
      <c r="M330" s="72" t="s">
        <v>126</v>
      </c>
      <c r="N330" s="116">
        <f t="shared" ref="N330" si="11">F330*H330*J330*L330</f>
        <v>3.3600000000000003</v>
      </c>
      <c r="O330" s="132"/>
      <c r="P330" s="132"/>
      <c r="R330" s="361"/>
      <c r="S330" s="361"/>
    </row>
    <row r="331" spans="1:19" s="36" customFormat="1" ht="17.100000000000001" customHeight="1">
      <c r="A331" s="383"/>
      <c r="B331" s="383"/>
      <c r="C331" s="501"/>
      <c r="D331" s="199">
        <v>4</v>
      </c>
      <c r="E331" s="153" t="s">
        <v>108</v>
      </c>
      <c r="F331" s="121">
        <v>14</v>
      </c>
      <c r="G331" s="72" t="s">
        <v>108</v>
      </c>
      <c r="H331" s="149">
        <v>0.15</v>
      </c>
      <c r="I331" s="216" t="s">
        <v>138</v>
      </c>
      <c r="J331" s="149">
        <v>0.45</v>
      </c>
      <c r="K331" s="72" t="s">
        <v>108</v>
      </c>
      <c r="L331" s="114">
        <v>0.4</v>
      </c>
      <c r="M331" s="72" t="s">
        <v>126</v>
      </c>
      <c r="N331" s="116">
        <f>(H331+J331)/2*D331*F331*L331</f>
        <v>6.7200000000000006</v>
      </c>
      <c r="O331" s="132"/>
      <c r="P331" s="132"/>
      <c r="R331" s="361"/>
      <c r="S331" s="361"/>
    </row>
    <row r="332" spans="1:19" s="36" customFormat="1" ht="17.100000000000001" customHeight="1">
      <c r="A332" s="383"/>
      <c r="B332" s="383"/>
      <c r="C332" s="501"/>
      <c r="D332" s="64"/>
      <c r="E332" s="65"/>
      <c r="F332" s="72"/>
      <c r="G332" s="72"/>
      <c r="H332" s="72"/>
      <c r="I332" s="141">
        <v>2</v>
      </c>
      <c r="J332" s="72"/>
      <c r="K332" s="72"/>
      <c r="L332" s="72"/>
      <c r="M332" s="72"/>
      <c r="N332" s="117"/>
      <c r="O332" s="132"/>
      <c r="P332" s="132"/>
      <c r="R332" s="361"/>
      <c r="S332" s="361"/>
    </row>
    <row r="333" spans="1:19" s="36" customFormat="1" ht="17.100000000000001" customHeight="1">
      <c r="A333" s="383"/>
      <c r="B333" s="383"/>
      <c r="C333" s="501"/>
      <c r="D333" s="387" t="s">
        <v>285</v>
      </c>
      <c r="E333" s="388"/>
      <c r="F333" s="388"/>
      <c r="G333" s="72"/>
      <c r="H333" s="72"/>
      <c r="I333" s="72"/>
      <c r="J333" s="116"/>
      <c r="K333" s="72"/>
      <c r="L333" s="65"/>
      <c r="M333" s="72"/>
      <c r="N333" s="116"/>
      <c r="O333" s="132"/>
      <c r="P333" s="132"/>
      <c r="R333" s="361"/>
      <c r="S333" s="361"/>
    </row>
    <row r="334" spans="1:19" s="36" customFormat="1" ht="17.100000000000001" customHeight="1">
      <c r="A334" s="383"/>
      <c r="B334" s="383"/>
      <c r="C334" s="501"/>
      <c r="D334" s="64"/>
      <c r="E334" s="65"/>
      <c r="F334" s="72">
        <v>6</v>
      </c>
      <c r="G334" s="72" t="s">
        <v>108</v>
      </c>
      <c r="H334" s="72">
        <v>2</v>
      </c>
      <c r="I334" s="72" t="s">
        <v>108</v>
      </c>
      <c r="J334" s="116">
        <v>0.45</v>
      </c>
      <c r="K334" s="72" t="s">
        <v>108</v>
      </c>
      <c r="L334" s="114">
        <v>0.65</v>
      </c>
      <c r="M334" s="72" t="s">
        <v>126</v>
      </c>
      <c r="N334" s="116">
        <f>F334*H334*J334*L334</f>
        <v>3.5100000000000002</v>
      </c>
      <c r="O334" s="132"/>
      <c r="P334" s="132"/>
      <c r="R334" s="361"/>
      <c r="S334" s="361"/>
    </row>
    <row r="335" spans="1:19" s="36" customFormat="1" ht="17.100000000000001" customHeight="1">
      <c r="A335" s="383"/>
      <c r="B335" s="383"/>
      <c r="C335" s="501"/>
      <c r="D335" s="199">
        <v>6</v>
      </c>
      <c r="E335" s="153" t="s">
        <v>108</v>
      </c>
      <c r="F335" s="121">
        <v>4</v>
      </c>
      <c r="G335" s="72" t="s">
        <v>108</v>
      </c>
      <c r="H335" s="149">
        <v>0.15</v>
      </c>
      <c r="I335" s="216" t="s">
        <v>138</v>
      </c>
      <c r="J335" s="149">
        <v>0.8</v>
      </c>
      <c r="K335" s="72" t="s">
        <v>108</v>
      </c>
      <c r="L335" s="114">
        <v>0.65</v>
      </c>
      <c r="M335" s="72" t="s">
        <v>126</v>
      </c>
      <c r="N335" s="116">
        <f>(H335+J335)/2*D335*F335*L335</f>
        <v>7.41</v>
      </c>
      <c r="O335" s="132"/>
      <c r="P335" s="132"/>
      <c r="R335" s="361"/>
      <c r="S335" s="361"/>
    </row>
    <row r="336" spans="1:19" s="36" customFormat="1" ht="17.100000000000001" customHeight="1">
      <c r="A336" s="383"/>
      <c r="B336" s="383"/>
      <c r="C336" s="501"/>
      <c r="D336" s="64"/>
      <c r="E336" s="65"/>
      <c r="F336" s="72"/>
      <c r="G336" s="72"/>
      <c r="H336" s="72"/>
      <c r="I336" s="141">
        <v>2</v>
      </c>
      <c r="J336" s="72"/>
      <c r="K336" s="72"/>
      <c r="L336" s="72"/>
      <c r="M336" s="72"/>
      <c r="N336" s="117"/>
      <c r="O336" s="132"/>
      <c r="P336" s="132"/>
      <c r="R336" s="361"/>
      <c r="S336" s="361"/>
    </row>
    <row r="337" spans="1:19" s="36" customFormat="1" ht="17.100000000000001" customHeight="1">
      <c r="A337" s="383"/>
      <c r="B337" s="383"/>
      <c r="C337" s="501"/>
      <c r="D337" s="387" t="s">
        <v>231</v>
      </c>
      <c r="E337" s="388"/>
      <c r="F337" s="72">
        <v>2</v>
      </c>
      <c r="G337" s="72" t="s">
        <v>108</v>
      </c>
      <c r="H337" s="72">
        <v>5</v>
      </c>
      <c r="I337" s="72" t="s">
        <v>108</v>
      </c>
      <c r="J337" s="116">
        <v>4.5</v>
      </c>
      <c r="K337" s="72" t="s">
        <v>108</v>
      </c>
      <c r="L337" s="114">
        <v>0.65</v>
      </c>
      <c r="M337" s="72" t="s">
        <v>126</v>
      </c>
      <c r="N337" s="116">
        <f>F337*H337*J337*L337</f>
        <v>29.25</v>
      </c>
      <c r="O337" s="132"/>
      <c r="P337" s="132"/>
      <c r="R337" s="361"/>
      <c r="S337" s="361"/>
    </row>
    <row r="338" spans="1:19" s="36" customFormat="1" ht="17.100000000000001" customHeight="1">
      <c r="A338" s="383"/>
      <c r="B338" s="383"/>
      <c r="C338" s="501"/>
      <c r="D338" s="199">
        <v>2</v>
      </c>
      <c r="E338" s="159" t="s">
        <v>108</v>
      </c>
      <c r="F338" s="72">
        <v>5</v>
      </c>
      <c r="G338" s="159" t="s">
        <v>108</v>
      </c>
      <c r="H338" s="72">
        <v>2</v>
      </c>
      <c r="I338" s="72" t="s">
        <v>108</v>
      </c>
      <c r="J338" s="198">
        <v>1.95</v>
      </c>
      <c r="K338" s="175" t="s">
        <v>138</v>
      </c>
      <c r="L338" s="198">
        <v>0.65</v>
      </c>
      <c r="M338" s="159" t="s">
        <v>126</v>
      </c>
      <c r="N338" s="116">
        <f>(J338+L338)/2*H338*F338</f>
        <v>13</v>
      </c>
      <c r="O338" s="132"/>
      <c r="P338" s="132"/>
      <c r="R338" s="361"/>
      <c r="S338" s="361"/>
    </row>
    <row r="339" spans="1:19" s="36" customFormat="1" ht="17.100000000000001" customHeight="1">
      <c r="A339" s="383"/>
      <c r="B339" s="383"/>
      <c r="C339" s="501"/>
      <c r="D339" s="64"/>
      <c r="E339" s="65"/>
      <c r="F339" s="72"/>
      <c r="G339" s="72"/>
      <c r="H339" s="72"/>
      <c r="I339" s="72"/>
      <c r="J339" s="190"/>
      <c r="K339" s="67">
        <v>2</v>
      </c>
      <c r="L339" s="190"/>
      <c r="M339" s="72"/>
      <c r="N339" s="72"/>
      <c r="O339" s="132"/>
      <c r="P339" s="132"/>
      <c r="R339" s="361"/>
      <c r="S339" s="361"/>
    </row>
    <row r="340" spans="1:19" s="36" customFormat="1" ht="17.100000000000001" customHeight="1">
      <c r="A340" s="383"/>
      <c r="B340" s="383"/>
      <c r="C340" s="501"/>
      <c r="D340" s="64"/>
      <c r="E340" s="65"/>
      <c r="F340" s="72"/>
      <c r="G340" s="72"/>
      <c r="H340" s="72"/>
      <c r="I340" s="72"/>
      <c r="J340" s="116"/>
      <c r="K340" s="72"/>
      <c r="L340" s="150" t="s">
        <v>161</v>
      </c>
      <c r="M340" s="229"/>
      <c r="N340" s="230">
        <f>SUM(N321:N339)</f>
        <v>424.57000000000005</v>
      </c>
      <c r="O340" s="139"/>
      <c r="P340" s="132"/>
      <c r="R340" s="361"/>
      <c r="S340" s="361"/>
    </row>
    <row r="341" spans="1:19" s="36" customFormat="1" ht="17.100000000000001" customHeight="1">
      <c r="A341" s="382">
        <v>26</v>
      </c>
      <c r="B341" s="382" t="s">
        <v>58</v>
      </c>
      <c r="C341" s="405" t="s">
        <v>269</v>
      </c>
      <c r="D341" s="231" t="s">
        <v>286</v>
      </c>
      <c r="E341" s="94" t="s">
        <v>126</v>
      </c>
      <c r="F341" s="94">
        <v>4</v>
      </c>
      <c r="G341" s="94" t="s">
        <v>108</v>
      </c>
      <c r="H341" s="110">
        <v>4.8</v>
      </c>
      <c r="I341" s="94" t="s">
        <v>108</v>
      </c>
      <c r="J341" s="110">
        <v>3</v>
      </c>
      <c r="K341" s="94" t="s">
        <v>108</v>
      </c>
      <c r="L341" s="127">
        <v>0.15</v>
      </c>
      <c r="M341" s="94" t="s">
        <v>126</v>
      </c>
      <c r="N341" s="232">
        <f t="shared" ref="N341" si="12">F341*H341*J341*L341</f>
        <v>8.6399999999999988</v>
      </c>
      <c r="O341" s="129"/>
      <c r="P341" s="130"/>
      <c r="R341" s="361"/>
      <c r="S341" s="361"/>
    </row>
    <row r="342" spans="1:19" s="36" customFormat="1" ht="17.100000000000001" customHeight="1">
      <c r="A342" s="383"/>
      <c r="B342" s="383"/>
      <c r="C342" s="406"/>
      <c r="D342" s="387" t="s">
        <v>287</v>
      </c>
      <c r="E342" s="388"/>
      <c r="F342" s="388"/>
      <c r="G342" s="72"/>
      <c r="H342" s="116"/>
      <c r="I342" s="72"/>
      <c r="J342" s="116"/>
      <c r="K342" s="72"/>
      <c r="L342" s="114"/>
      <c r="M342" s="72"/>
      <c r="N342" s="133"/>
      <c r="O342" s="209">
        <f>N353</f>
        <v>174.70064749999997</v>
      </c>
      <c r="P342" s="210" t="s">
        <v>118</v>
      </c>
      <c r="R342" s="381">
        <v>1420.06</v>
      </c>
      <c r="S342" s="361">
        <f>R342*O342</f>
        <v>248085.40148884995</v>
      </c>
    </row>
    <row r="343" spans="1:19" s="36" customFormat="1" ht="17.100000000000001" customHeight="1">
      <c r="A343" s="383"/>
      <c r="B343" s="383"/>
      <c r="C343" s="406"/>
      <c r="D343" s="199">
        <v>2</v>
      </c>
      <c r="E343" s="153" t="s">
        <v>108</v>
      </c>
      <c r="F343" s="116">
        <v>11</v>
      </c>
      <c r="G343" s="72" t="s">
        <v>108</v>
      </c>
      <c r="H343" s="140">
        <v>6.92</v>
      </c>
      <c r="I343" s="216" t="s">
        <v>138</v>
      </c>
      <c r="J343" s="140">
        <v>10.1</v>
      </c>
      <c r="K343" s="72" t="s">
        <v>108</v>
      </c>
      <c r="L343" s="114">
        <v>0.15</v>
      </c>
      <c r="M343" s="72" t="s">
        <v>126</v>
      </c>
      <c r="N343" s="160">
        <f>(H343+J343)/2*D343*F343*L343</f>
        <v>28.082999999999998</v>
      </c>
      <c r="O343" s="131"/>
      <c r="P343" s="132"/>
      <c r="R343" s="361"/>
      <c r="S343" s="361"/>
    </row>
    <row r="344" spans="1:19" s="36" customFormat="1" ht="17.100000000000001" customHeight="1">
      <c r="A344" s="383"/>
      <c r="B344" s="383"/>
      <c r="C344" s="406"/>
      <c r="D344" s="64"/>
      <c r="E344" s="65"/>
      <c r="F344" s="72"/>
      <c r="G344" s="72"/>
      <c r="H344" s="72"/>
      <c r="I344" s="141">
        <v>2</v>
      </c>
      <c r="J344" s="72"/>
      <c r="K344" s="72"/>
      <c r="L344" s="72"/>
      <c r="M344" s="72"/>
      <c r="N344" s="172"/>
      <c r="O344" s="131"/>
      <c r="P344" s="132"/>
      <c r="R344" s="361"/>
      <c r="S344" s="361"/>
    </row>
    <row r="345" spans="1:19" s="36" customFormat="1" ht="17.100000000000001" customHeight="1">
      <c r="A345" s="383"/>
      <c r="B345" s="383"/>
      <c r="C345" s="406"/>
      <c r="D345" s="192" t="s">
        <v>197</v>
      </c>
      <c r="E345" s="72" t="s">
        <v>126</v>
      </c>
      <c r="F345" s="72"/>
      <c r="G345" s="72"/>
      <c r="H345" s="116"/>
      <c r="I345" s="72"/>
      <c r="J345" s="116"/>
      <c r="K345" s="72"/>
      <c r="L345" s="114"/>
      <c r="M345" s="72"/>
      <c r="N345" s="133"/>
      <c r="O345" s="131"/>
      <c r="P345" s="132"/>
      <c r="R345" s="361"/>
      <c r="S345" s="361"/>
    </row>
    <row r="346" spans="1:19" s="36" customFormat="1" ht="17.100000000000001" customHeight="1">
      <c r="A346" s="383"/>
      <c r="B346" s="383"/>
      <c r="C346" s="406"/>
      <c r="D346" s="140">
        <v>6.92</v>
      </c>
      <c r="E346" s="216" t="s">
        <v>138</v>
      </c>
      <c r="F346" s="140">
        <v>10.1</v>
      </c>
      <c r="G346" s="72" t="s">
        <v>108</v>
      </c>
      <c r="H346" s="140">
        <v>6.92</v>
      </c>
      <c r="I346" s="216" t="s">
        <v>138</v>
      </c>
      <c r="J346" s="140">
        <v>10.1</v>
      </c>
      <c r="K346" s="72" t="s">
        <v>108</v>
      </c>
      <c r="L346" s="114">
        <v>1.4750000000000001</v>
      </c>
      <c r="M346" s="72" t="s">
        <v>126</v>
      </c>
      <c r="N346" s="160">
        <f>(D346+F346)/2*(H346+J346)/2*L346</f>
        <v>106.81964749999999</v>
      </c>
      <c r="O346" s="131"/>
      <c r="P346" s="132"/>
      <c r="R346" s="361"/>
      <c r="S346" s="361"/>
    </row>
    <row r="347" spans="1:19" s="36" customFormat="1" ht="17.100000000000001" customHeight="1">
      <c r="A347" s="383"/>
      <c r="B347" s="383"/>
      <c r="C347" s="406"/>
      <c r="D347" s="72"/>
      <c r="E347" s="141">
        <v>2</v>
      </c>
      <c r="F347" s="72"/>
      <c r="G347" s="72"/>
      <c r="H347" s="72"/>
      <c r="I347" s="141">
        <v>2</v>
      </c>
      <c r="J347" s="72"/>
      <c r="K347" s="72"/>
      <c r="L347" s="116"/>
      <c r="M347" s="236"/>
      <c r="O347" s="131"/>
      <c r="P347" s="132"/>
      <c r="R347" s="361"/>
      <c r="S347" s="361"/>
    </row>
    <row r="348" spans="1:19" s="36" customFormat="1" ht="17.100000000000001" customHeight="1">
      <c r="A348" s="383"/>
      <c r="B348" s="383"/>
      <c r="C348" s="406"/>
      <c r="D348" s="387" t="s">
        <v>145</v>
      </c>
      <c r="E348" s="388"/>
      <c r="F348" s="388"/>
      <c r="G348" s="72"/>
      <c r="H348" s="72"/>
      <c r="I348" s="141"/>
      <c r="J348" s="72"/>
      <c r="K348" s="72"/>
      <c r="L348" s="72"/>
      <c r="M348" s="72"/>
      <c r="N348" s="172"/>
      <c r="O348" s="139"/>
      <c r="P348" s="132"/>
      <c r="R348" s="361"/>
      <c r="S348" s="361"/>
    </row>
    <row r="349" spans="1:19" s="36" customFormat="1" ht="17.25" customHeight="1">
      <c r="A349" s="383"/>
      <c r="B349" s="383"/>
      <c r="C349" s="406"/>
      <c r="D349" s="233" t="s">
        <v>211</v>
      </c>
      <c r="E349" s="72" t="s">
        <v>126</v>
      </c>
      <c r="F349" s="72">
        <v>1</v>
      </c>
      <c r="G349" s="72" t="s">
        <v>108</v>
      </c>
      <c r="H349" s="116">
        <v>8.9</v>
      </c>
      <c r="I349" s="72" t="s">
        <v>108</v>
      </c>
      <c r="J349" s="116">
        <v>6</v>
      </c>
      <c r="K349" s="72" t="s">
        <v>108</v>
      </c>
      <c r="L349" s="114">
        <v>0.15</v>
      </c>
      <c r="M349" s="72" t="s">
        <v>126</v>
      </c>
      <c r="N349" s="160">
        <f t="shared" ref="N349:N350" si="13">F349*H349*J349*L349</f>
        <v>8.01</v>
      </c>
      <c r="O349" s="131"/>
      <c r="P349" s="132"/>
      <c r="R349" s="361"/>
      <c r="S349" s="361"/>
    </row>
    <row r="350" spans="1:19" s="36" customFormat="1" ht="17.100000000000001" customHeight="1">
      <c r="A350" s="383"/>
      <c r="B350" s="383"/>
      <c r="C350" s="406"/>
      <c r="D350" s="64" t="s">
        <v>201</v>
      </c>
      <c r="E350" s="72" t="s">
        <v>126</v>
      </c>
      <c r="F350" s="72">
        <v>1</v>
      </c>
      <c r="G350" s="72" t="s">
        <v>108</v>
      </c>
      <c r="H350" s="116">
        <v>8.9</v>
      </c>
      <c r="I350" s="72" t="s">
        <v>108</v>
      </c>
      <c r="J350" s="116">
        <v>4</v>
      </c>
      <c r="K350" s="72" t="s">
        <v>108</v>
      </c>
      <c r="L350" s="114">
        <v>0.15</v>
      </c>
      <c r="M350" s="72" t="s">
        <v>126</v>
      </c>
      <c r="N350" s="160">
        <f t="shared" si="13"/>
        <v>5.34</v>
      </c>
      <c r="O350" s="131"/>
      <c r="P350" s="132"/>
      <c r="R350" s="361"/>
      <c r="S350" s="361"/>
    </row>
    <row r="351" spans="1:19" s="36" customFormat="1" ht="17.100000000000001" customHeight="1">
      <c r="A351" s="383"/>
      <c r="B351" s="383"/>
      <c r="C351" s="406"/>
      <c r="D351" s="64" t="s">
        <v>288</v>
      </c>
      <c r="E351" s="72" t="s">
        <v>126</v>
      </c>
      <c r="F351" s="72">
        <v>2</v>
      </c>
      <c r="G351" s="72" t="s">
        <v>108</v>
      </c>
      <c r="H351" s="116">
        <v>6.6</v>
      </c>
      <c r="I351" s="72" t="s">
        <v>108</v>
      </c>
      <c r="J351" s="116">
        <v>5.3</v>
      </c>
      <c r="K351" s="72" t="s">
        <v>108</v>
      </c>
      <c r="L351" s="114">
        <v>0.15</v>
      </c>
      <c r="M351" s="72" t="s">
        <v>126</v>
      </c>
      <c r="N351" s="160">
        <f t="shared" ref="N351" si="14">F351*H351*J351*L351</f>
        <v>10.493999999999998</v>
      </c>
      <c r="O351" s="131"/>
      <c r="P351" s="132"/>
      <c r="R351" s="361"/>
      <c r="S351" s="361"/>
    </row>
    <row r="352" spans="1:19" s="36" customFormat="1" ht="17.100000000000001" customHeight="1">
      <c r="A352" s="383"/>
      <c r="B352" s="383"/>
      <c r="C352" s="406"/>
      <c r="D352" s="64" t="s">
        <v>289</v>
      </c>
      <c r="E352" s="72" t="s">
        <v>126</v>
      </c>
      <c r="F352" s="72">
        <v>2</v>
      </c>
      <c r="G352" s="72" t="s">
        <v>108</v>
      </c>
      <c r="H352" s="116">
        <v>4.5999999999999996</v>
      </c>
      <c r="I352" s="68" t="s">
        <v>108</v>
      </c>
      <c r="J352" s="140">
        <v>5.3</v>
      </c>
      <c r="K352" s="68" t="s">
        <v>108</v>
      </c>
      <c r="L352" s="149">
        <v>0.15</v>
      </c>
      <c r="M352" s="68" t="s">
        <v>126</v>
      </c>
      <c r="N352" s="204">
        <f t="shared" ref="N352" si="15">F352*H352*J352*L352</f>
        <v>7.3139999999999992</v>
      </c>
      <c r="O352" s="131"/>
      <c r="P352" s="132"/>
      <c r="R352" s="361"/>
      <c r="S352" s="361"/>
    </row>
    <row r="353" spans="1:19" s="36" customFormat="1" ht="17.100000000000001" customHeight="1">
      <c r="A353" s="384"/>
      <c r="B353" s="384"/>
      <c r="C353" s="408"/>
      <c r="D353" s="54"/>
      <c r="E353" s="55"/>
      <c r="F353" s="68"/>
      <c r="G353" s="68"/>
      <c r="H353" s="68"/>
      <c r="I353" s="155"/>
      <c r="J353" s="68"/>
      <c r="K353" s="68"/>
      <c r="L353" s="68" t="s">
        <v>112</v>
      </c>
      <c r="M353" s="68" t="s">
        <v>126</v>
      </c>
      <c r="N353" s="225">
        <f>SUM(N341:N352)</f>
        <v>174.70064749999997</v>
      </c>
      <c r="O353" s="234"/>
      <c r="P353" s="235"/>
      <c r="R353" s="361"/>
      <c r="S353" s="361"/>
    </row>
    <row r="354" spans="1:19" s="36" customFormat="1" ht="17.100000000000001" customHeight="1">
      <c r="A354" s="382">
        <v>27</v>
      </c>
      <c r="B354" s="382" t="s">
        <v>60</v>
      </c>
      <c r="C354" s="451" t="s">
        <v>188</v>
      </c>
      <c r="D354" s="385" t="s">
        <v>145</v>
      </c>
      <c r="E354" s="386"/>
      <c r="F354" s="386"/>
      <c r="G354" s="94"/>
      <c r="H354" s="94"/>
      <c r="I354" s="339"/>
      <c r="J354" s="94"/>
      <c r="K354" s="94"/>
      <c r="L354" s="94"/>
      <c r="M354" s="94"/>
      <c r="N354" s="325"/>
      <c r="O354" s="337"/>
      <c r="P354" s="130"/>
      <c r="Q354" s="236"/>
      <c r="R354" s="361"/>
      <c r="S354" s="361"/>
    </row>
    <row r="355" spans="1:19" s="36" customFormat="1" ht="17.100000000000001" customHeight="1">
      <c r="A355" s="383"/>
      <c r="B355" s="383"/>
      <c r="C355" s="407"/>
      <c r="D355" s="233" t="s">
        <v>211</v>
      </c>
      <c r="E355" s="72" t="s">
        <v>126</v>
      </c>
      <c r="F355" s="72">
        <v>1</v>
      </c>
      <c r="G355" s="72" t="s">
        <v>108</v>
      </c>
      <c r="H355" s="116">
        <v>8.9</v>
      </c>
      <c r="I355" s="72" t="s">
        <v>108</v>
      </c>
      <c r="J355" s="116">
        <v>6</v>
      </c>
      <c r="K355" s="72" t="s">
        <v>108</v>
      </c>
      <c r="L355" s="114">
        <v>0.2</v>
      </c>
      <c r="M355" s="72" t="s">
        <v>126</v>
      </c>
      <c r="N355" s="196">
        <f t="shared" ref="N355:N358" si="16">F355*H355*J355*L355</f>
        <v>10.680000000000001</v>
      </c>
      <c r="O355" s="144"/>
      <c r="P355" s="132"/>
      <c r="Q355" s="236"/>
      <c r="R355" s="361"/>
      <c r="S355" s="361"/>
    </row>
    <row r="356" spans="1:19" s="36" customFormat="1" ht="17.100000000000001" customHeight="1">
      <c r="A356" s="383"/>
      <c r="B356" s="383"/>
      <c r="C356" s="407"/>
      <c r="D356" s="64" t="s">
        <v>290</v>
      </c>
      <c r="E356" s="72" t="s">
        <v>126</v>
      </c>
      <c r="F356" s="72">
        <v>2</v>
      </c>
      <c r="G356" s="72" t="s">
        <v>108</v>
      </c>
      <c r="H356" s="116">
        <v>6.6</v>
      </c>
      <c r="I356" s="72" t="s">
        <v>108</v>
      </c>
      <c r="J356" s="116">
        <v>5.3</v>
      </c>
      <c r="K356" s="72" t="s">
        <v>108</v>
      </c>
      <c r="L356" s="114">
        <v>0.2</v>
      </c>
      <c r="M356" s="72" t="s">
        <v>126</v>
      </c>
      <c r="N356" s="196">
        <f t="shared" si="16"/>
        <v>13.991999999999999</v>
      </c>
      <c r="O356" s="144"/>
      <c r="P356" s="132"/>
      <c r="Q356" s="236"/>
      <c r="R356" s="361"/>
      <c r="S356" s="361"/>
    </row>
    <row r="357" spans="1:19" s="36" customFormat="1" ht="17.100000000000001" customHeight="1">
      <c r="A357" s="383"/>
      <c r="B357" s="383"/>
      <c r="C357" s="407"/>
      <c r="D357" s="64" t="s">
        <v>201</v>
      </c>
      <c r="E357" s="72" t="s">
        <v>126</v>
      </c>
      <c r="F357" s="72">
        <v>1</v>
      </c>
      <c r="G357" s="72" t="s">
        <v>108</v>
      </c>
      <c r="H357" s="116">
        <v>8.9</v>
      </c>
      <c r="I357" s="72" t="s">
        <v>108</v>
      </c>
      <c r="J357" s="116">
        <v>4</v>
      </c>
      <c r="K357" s="72" t="s">
        <v>108</v>
      </c>
      <c r="L357" s="114">
        <v>0.2</v>
      </c>
      <c r="M357" s="72" t="s">
        <v>126</v>
      </c>
      <c r="N357" s="196">
        <f t="shared" si="16"/>
        <v>7.120000000000001</v>
      </c>
      <c r="O357" s="144"/>
      <c r="P357" s="132"/>
      <c r="Q357" s="236"/>
      <c r="R357" s="361"/>
      <c r="S357" s="361"/>
    </row>
    <row r="358" spans="1:19" s="36" customFormat="1" ht="17.100000000000001" customHeight="1">
      <c r="A358" s="383"/>
      <c r="B358" s="383"/>
      <c r="C358" s="407"/>
      <c r="D358" s="64" t="s">
        <v>289</v>
      </c>
      <c r="E358" s="72" t="s">
        <v>126</v>
      </c>
      <c r="F358" s="72">
        <v>2</v>
      </c>
      <c r="G358" s="72" t="s">
        <v>108</v>
      </c>
      <c r="H358" s="116">
        <v>4.5999999999999996</v>
      </c>
      <c r="I358" s="72" t="s">
        <v>108</v>
      </c>
      <c r="J358" s="116">
        <v>5.3</v>
      </c>
      <c r="K358" s="72" t="s">
        <v>108</v>
      </c>
      <c r="L358" s="114">
        <v>0.2</v>
      </c>
      <c r="M358" s="72" t="s">
        <v>126</v>
      </c>
      <c r="N358" s="196">
        <f t="shared" si="16"/>
        <v>9.7520000000000007</v>
      </c>
      <c r="O358" s="144"/>
      <c r="P358" s="132"/>
      <c r="Q358" s="236"/>
      <c r="R358" s="361"/>
      <c r="S358" s="361"/>
    </row>
    <row r="359" spans="1:19" s="36" customFormat="1" ht="17.100000000000001" customHeight="1">
      <c r="A359" s="383"/>
      <c r="B359" s="383"/>
      <c r="C359" s="407"/>
      <c r="D359" s="54"/>
      <c r="E359" s="55"/>
      <c r="F359" s="68"/>
      <c r="G359" s="68"/>
      <c r="H359" s="68"/>
      <c r="I359" s="155"/>
      <c r="J359" s="68"/>
      <c r="K359" s="68"/>
      <c r="L359" s="224" t="s">
        <v>161</v>
      </c>
      <c r="M359" s="224"/>
      <c r="N359" s="237">
        <f>SUM(N355:N358)</f>
        <v>41.544000000000004</v>
      </c>
      <c r="O359" s="338"/>
      <c r="P359" s="132"/>
      <c r="Q359" s="236"/>
      <c r="R359" s="361"/>
      <c r="S359" s="361"/>
    </row>
    <row r="360" spans="1:19" s="36" customFormat="1" ht="17.100000000000001" customHeight="1">
      <c r="A360" s="382" t="s">
        <v>232</v>
      </c>
      <c r="B360" s="382" t="s">
        <v>62</v>
      </c>
      <c r="C360" s="409" t="s">
        <v>184</v>
      </c>
      <c r="D360" s="385"/>
      <c r="E360" s="386"/>
      <c r="F360" s="386"/>
      <c r="G360" s="94"/>
      <c r="H360" s="94"/>
      <c r="I360" s="94"/>
      <c r="J360" s="94"/>
      <c r="K360" s="94"/>
      <c r="L360" s="94"/>
      <c r="M360" s="94"/>
      <c r="N360" s="94"/>
      <c r="O360" s="130"/>
      <c r="P360" s="113"/>
      <c r="R360" s="361"/>
      <c r="S360" s="361"/>
    </row>
    <row r="361" spans="1:19" s="36" customFormat="1" ht="17.100000000000001" customHeight="1">
      <c r="A361" s="383"/>
      <c r="B361" s="383"/>
      <c r="C361" s="410"/>
      <c r="D361" s="401" t="s">
        <v>212</v>
      </c>
      <c r="E361" s="402"/>
      <c r="F361" s="402"/>
      <c r="G361" s="402"/>
      <c r="H361" s="402"/>
      <c r="I361" s="72"/>
      <c r="J361" s="116"/>
      <c r="K361" s="72"/>
      <c r="L361" s="114"/>
      <c r="M361" s="72"/>
      <c r="N361" s="160"/>
      <c r="O361" s="238"/>
      <c r="P361" s="119"/>
      <c r="R361" s="361"/>
      <c r="S361" s="361"/>
    </row>
    <row r="362" spans="1:19" s="36" customFormat="1" ht="17.100000000000001" customHeight="1">
      <c r="A362" s="383"/>
      <c r="B362" s="383"/>
      <c r="C362" s="410"/>
      <c r="D362" s="64"/>
      <c r="E362" s="72"/>
      <c r="F362" s="72" t="s">
        <v>213</v>
      </c>
      <c r="G362" s="72"/>
      <c r="H362" s="116"/>
      <c r="I362" s="72"/>
      <c r="J362" s="116"/>
      <c r="K362" s="72"/>
      <c r="L362" s="114"/>
      <c r="M362" s="72"/>
      <c r="N362" s="160"/>
      <c r="O362" s="132"/>
      <c r="P362" s="119"/>
      <c r="R362" s="361"/>
      <c r="S362" s="361"/>
    </row>
    <row r="363" spans="1:19" s="36" customFormat="1" ht="17.100000000000001" customHeight="1">
      <c r="A363" s="383"/>
      <c r="B363" s="383"/>
      <c r="C363" s="410"/>
      <c r="D363" s="64"/>
      <c r="E363" s="72"/>
      <c r="F363" s="72"/>
      <c r="G363" s="72"/>
      <c r="H363" s="114">
        <f>N359</f>
        <v>41.544000000000004</v>
      </c>
      <c r="I363" s="72" t="s">
        <v>108</v>
      </c>
      <c r="J363" s="116">
        <v>0.5</v>
      </c>
      <c r="K363" s="72"/>
      <c r="L363" s="114"/>
      <c r="M363" s="72" t="s">
        <v>126</v>
      </c>
      <c r="N363" s="160">
        <f>H363*J363</f>
        <v>20.772000000000002</v>
      </c>
      <c r="O363" s="214">
        <f>N363</f>
        <v>20.772000000000002</v>
      </c>
      <c r="P363" s="239" t="s">
        <v>118</v>
      </c>
      <c r="R363" s="361">
        <v>3730.47</v>
      </c>
      <c r="S363" s="361">
        <f>R363*O363</f>
        <v>77489.322840000008</v>
      </c>
    </row>
    <row r="364" spans="1:19" s="36" customFormat="1" ht="17.100000000000001" customHeight="1">
      <c r="A364" s="383"/>
      <c r="B364" s="383"/>
      <c r="C364" s="410"/>
      <c r="D364" s="64"/>
      <c r="E364" s="72"/>
      <c r="F364" s="72"/>
      <c r="G364" s="72"/>
      <c r="H364" s="116"/>
      <c r="I364" s="72"/>
      <c r="J364" s="116"/>
      <c r="K364" s="72"/>
      <c r="L364" s="114"/>
      <c r="M364" s="72"/>
      <c r="N364" s="160" t="s">
        <v>118</v>
      </c>
      <c r="O364" s="132"/>
      <c r="P364" s="119"/>
      <c r="R364" s="361"/>
      <c r="S364" s="361"/>
    </row>
    <row r="365" spans="1:19" s="36" customFormat="1" ht="17.100000000000001" customHeight="1">
      <c r="A365" s="383"/>
      <c r="B365" s="383"/>
      <c r="C365" s="411"/>
      <c r="D365" s="54"/>
      <c r="E365" s="55"/>
      <c r="F365" s="68"/>
      <c r="G365" s="68"/>
      <c r="H365" s="68"/>
      <c r="I365" s="155"/>
      <c r="J365" s="68"/>
      <c r="K365" s="68"/>
      <c r="L365" s="224"/>
      <c r="M365" s="224"/>
      <c r="N365" s="237"/>
      <c r="O365" s="205"/>
      <c r="P365" s="205"/>
      <c r="R365" s="361"/>
      <c r="S365" s="361"/>
    </row>
    <row r="366" spans="1:19" s="36" customFormat="1" ht="17.100000000000001" customHeight="1">
      <c r="A366" s="382" t="s">
        <v>233</v>
      </c>
      <c r="B366" s="382" t="s">
        <v>64</v>
      </c>
      <c r="C366" s="412" t="s">
        <v>185</v>
      </c>
      <c r="D366" s="403" t="s">
        <v>212</v>
      </c>
      <c r="E366" s="404"/>
      <c r="F366" s="404"/>
      <c r="G366" s="404"/>
      <c r="H366" s="404"/>
      <c r="I366" s="94"/>
      <c r="J366" s="110"/>
      <c r="K366" s="94"/>
      <c r="L366" s="127"/>
      <c r="M366" s="94"/>
      <c r="N366" s="240"/>
      <c r="O366" s="156"/>
      <c r="P366" s="113"/>
      <c r="R366" s="361"/>
      <c r="S366" s="361"/>
    </row>
    <row r="367" spans="1:19" s="36" customFormat="1" ht="17.100000000000001" customHeight="1">
      <c r="A367" s="383"/>
      <c r="B367" s="383"/>
      <c r="C367" s="406"/>
      <c r="D367" s="64"/>
      <c r="E367" s="72"/>
      <c r="F367" s="72" t="s">
        <v>213</v>
      </c>
      <c r="G367" s="72"/>
      <c r="H367" s="116"/>
      <c r="I367" s="72"/>
      <c r="J367" s="116"/>
      <c r="K367" s="72"/>
      <c r="L367" s="114"/>
      <c r="M367" s="72"/>
      <c r="N367" s="160"/>
      <c r="O367" s="132"/>
      <c r="P367" s="119"/>
      <c r="R367" s="361"/>
      <c r="S367" s="361"/>
    </row>
    <row r="368" spans="1:19" s="36" customFormat="1" ht="17.100000000000001" customHeight="1">
      <c r="A368" s="383"/>
      <c r="B368" s="383"/>
      <c r="C368" s="407"/>
      <c r="D368" s="64"/>
      <c r="E368" s="72"/>
      <c r="F368" s="114">
        <f>N359</f>
        <v>41.544000000000004</v>
      </c>
      <c r="G368" s="72"/>
      <c r="H368" s="116" t="str">
        <f>N364</f>
        <v>Cum</v>
      </c>
      <c r="I368" s="72" t="s">
        <v>108</v>
      </c>
      <c r="J368" s="116">
        <v>0.5</v>
      </c>
      <c r="K368" s="72"/>
      <c r="L368" s="114"/>
      <c r="M368" s="72" t="s">
        <v>126</v>
      </c>
      <c r="N368" s="160">
        <f>F368*J368</f>
        <v>20.772000000000002</v>
      </c>
      <c r="O368" s="214">
        <f>N368</f>
        <v>20.772000000000002</v>
      </c>
      <c r="P368" s="239" t="s">
        <v>118</v>
      </c>
      <c r="R368" s="361">
        <v>4076.09</v>
      </c>
      <c r="S368" s="361">
        <f>R368*O368</f>
        <v>84668.541480000014</v>
      </c>
    </row>
    <row r="369" spans="1:22" s="36" customFormat="1" ht="17.100000000000001" customHeight="1">
      <c r="A369" s="384"/>
      <c r="B369" s="384"/>
      <c r="C369" s="408"/>
      <c r="D369" s="54"/>
      <c r="E369" s="55"/>
      <c r="F369" s="68"/>
      <c r="G369" s="68"/>
      <c r="H369" s="68"/>
      <c r="I369" s="68"/>
      <c r="J369" s="68"/>
      <c r="K369" s="68"/>
      <c r="L369" s="68"/>
      <c r="M369" s="68"/>
      <c r="N369" s="151"/>
      <c r="O369" s="216"/>
      <c r="P369" s="138"/>
      <c r="R369" s="361"/>
      <c r="S369" s="361"/>
    </row>
    <row r="370" spans="1:22">
      <c r="A370" s="382">
        <v>28</v>
      </c>
      <c r="B370" s="382" t="s">
        <v>181</v>
      </c>
      <c r="C370" s="405" t="s">
        <v>270</v>
      </c>
      <c r="D370" s="399" t="s">
        <v>148</v>
      </c>
      <c r="E370" s="400"/>
      <c r="F370" s="400"/>
      <c r="G370" s="400"/>
      <c r="H370" s="400"/>
      <c r="I370" s="241"/>
      <c r="J370" s="241"/>
      <c r="K370" s="241"/>
      <c r="L370" s="241"/>
      <c r="M370" s="241"/>
      <c r="N370" s="242"/>
      <c r="O370" s="243"/>
      <c r="P370" s="244"/>
      <c r="R370" s="253"/>
      <c r="S370" s="253"/>
    </row>
    <row r="371" spans="1:22">
      <c r="A371" s="383"/>
      <c r="B371" s="383"/>
      <c r="C371" s="406"/>
      <c r="D371" s="493" t="s">
        <v>217</v>
      </c>
      <c r="E371" s="494"/>
      <c r="F371" s="494"/>
      <c r="G371" s="246"/>
      <c r="H371" s="246"/>
      <c r="I371" s="98"/>
      <c r="J371" s="98"/>
      <c r="K371" s="98"/>
      <c r="L371" s="98"/>
      <c r="M371" s="98"/>
      <c r="N371" s="247"/>
      <c r="O371" s="248"/>
      <c r="P371" s="249"/>
      <c r="R371" s="253"/>
      <c r="S371" s="253"/>
    </row>
    <row r="372" spans="1:22">
      <c r="A372" s="383"/>
      <c r="B372" s="383"/>
      <c r="C372" s="406"/>
      <c r="D372" s="385" t="s">
        <v>215</v>
      </c>
      <c r="E372" s="386"/>
      <c r="F372" s="98"/>
      <c r="G372" s="72" t="s">
        <v>126</v>
      </c>
      <c r="H372" s="72">
        <v>1</v>
      </c>
      <c r="I372" s="72" t="s">
        <v>108</v>
      </c>
      <c r="J372" s="116">
        <v>6</v>
      </c>
      <c r="K372" s="72" t="s">
        <v>108</v>
      </c>
      <c r="L372" s="116">
        <v>8.3000000000000007</v>
      </c>
      <c r="M372" s="72" t="s">
        <v>126</v>
      </c>
      <c r="N372" s="196">
        <f t="shared" ref="N372:N373" si="17">H372*J372*L372</f>
        <v>49.800000000000004</v>
      </c>
      <c r="O372" s="250">
        <f>L383</f>
        <v>5287.4888888888891</v>
      </c>
      <c r="P372" s="251" t="s">
        <v>128</v>
      </c>
      <c r="R372" s="253">
        <v>317.01</v>
      </c>
      <c r="S372" s="253">
        <f>R372*O372</f>
        <v>1676186.8526666667</v>
      </c>
      <c r="U372" s="252"/>
    </row>
    <row r="373" spans="1:22">
      <c r="A373" s="383"/>
      <c r="B373" s="383"/>
      <c r="C373" s="406"/>
      <c r="D373" s="387" t="s">
        <v>180</v>
      </c>
      <c r="E373" s="388"/>
      <c r="F373" s="98"/>
      <c r="G373" s="72" t="s">
        <v>126</v>
      </c>
      <c r="H373" s="72">
        <v>2</v>
      </c>
      <c r="I373" s="72" t="s">
        <v>108</v>
      </c>
      <c r="J373" s="116">
        <v>6</v>
      </c>
      <c r="K373" s="72" t="s">
        <v>108</v>
      </c>
      <c r="L373" s="116">
        <v>8.3000000000000007</v>
      </c>
      <c r="M373" s="72" t="s">
        <v>126</v>
      </c>
      <c r="N373" s="196">
        <f t="shared" si="17"/>
        <v>99.600000000000009</v>
      </c>
      <c r="O373" s="248"/>
      <c r="P373" s="249"/>
      <c r="R373" s="253"/>
      <c r="S373" s="253"/>
      <c r="V373" s="253"/>
    </row>
    <row r="374" spans="1:22">
      <c r="A374" s="383"/>
      <c r="B374" s="383"/>
      <c r="C374" s="406"/>
      <c r="D374" s="413" t="s">
        <v>216</v>
      </c>
      <c r="E374" s="414"/>
      <c r="F374" s="98"/>
      <c r="G374" s="72" t="s">
        <v>126</v>
      </c>
      <c r="H374" s="72">
        <v>2</v>
      </c>
      <c r="I374" s="72" t="s">
        <v>108</v>
      </c>
      <c r="J374" s="116">
        <v>12.6</v>
      </c>
      <c r="K374" s="72" t="s">
        <v>108</v>
      </c>
      <c r="L374" s="116">
        <v>5.3</v>
      </c>
      <c r="M374" s="72" t="s">
        <v>126</v>
      </c>
      <c r="N374" s="196">
        <f t="shared" ref="N374" si="18">H374*J374*L374</f>
        <v>133.56</v>
      </c>
      <c r="O374" s="248"/>
      <c r="P374" s="249"/>
      <c r="R374" s="253"/>
      <c r="S374" s="253"/>
    </row>
    <row r="375" spans="1:22">
      <c r="A375" s="383"/>
      <c r="B375" s="383"/>
      <c r="C375" s="407"/>
      <c r="D375" s="495" t="s">
        <v>214</v>
      </c>
      <c r="E375" s="496"/>
      <c r="F375" s="496"/>
      <c r="G375" s="246"/>
      <c r="H375" s="246"/>
      <c r="I375" s="98"/>
      <c r="J375" s="98"/>
      <c r="K375" s="98"/>
      <c r="L375" s="98"/>
      <c r="M375" s="98"/>
      <c r="N375" s="247"/>
      <c r="O375" s="248"/>
      <c r="P375" s="249"/>
      <c r="R375" s="253"/>
      <c r="S375" s="253"/>
    </row>
    <row r="376" spans="1:22">
      <c r="A376" s="383"/>
      <c r="B376" s="383"/>
      <c r="C376" s="406"/>
      <c r="D376" s="387" t="s">
        <v>215</v>
      </c>
      <c r="E376" s="388"/>
      <c r="F376" s="98"/>
      <c r="G376" s="72" t="s">
        <v>126</v>
      </c>
      <c r="H376" s="72">
        <v>1</v>
      </c>
      <c r="I376" s="72" t="s">
        <v>108</v>
      </c>
      <c r="J376" s="116">
        <v>8.3000000000000007</v>
      </c>
      <c r="K376" s="72" t="s">
        <v>108</v>
      </c>
      <c r="L376" s="116">
        <v>4</v>
      </c>
      <c r="M376" s="72" t="s">
        <v>126</v>
      </c>
      <c r="N376" s="196">
        <f t="shared" ref="N376:N378" si="19">H376*J376*L376</f>
        <v>33.200000000000003</v>
      </c>
      <c r="O376" s="248"/>
      <c r="P376" s="249"/>
      <c r="R376" s="253"/>
      <c r="S376" s="253"/>
    </row>
    <row r="377" spans="1:22">
      <c r="A377" s="383"/>
      <c r="B377" s="383"/>
      <c r="C377" s="406"/>
      <c r="D377" s="401" t="s">
        <v>180</v>
      </c>
      <c r="E377" s="402"/>
      <c r="F377" s="98"/>
      <c r="G377" s="72" t="s">
        <v>126</v>
      </c>
      <c r="H377" s="72">
        <v>2</v>
      </c>
      <c r="I377" s="72" t="s">
        <v>108</v>
      </c>
      <c r="J377" s="116">
        <v>8.3000000000000007</v>
      </c>
      <c r="K377" s="72" t="s">
        <v>108</v>
      </c>
      <c r="L377" s="116">
        <v>5</v>
      </c>
      <c r="M377" s="72" t="s">
        <v>126</v>
      </c>
      <c r="N377" s="196">
        <f t="shared" si="19"/>
        <v>83</v>
      </c>
      <c r="O377" s="248"/>
      <c r="P377" s="249"/>
      <c r="R377" s="253"/>
      <c r="S377" s="253"/>
    </row>
    <row r="378" spans="1:22">
      <c r="A378" s="383"/>
      <c r="B378" s="383"/>
      <c r="C378" s="406"/>
      <c r="D378" s="413" t="s">
        <v>216</v>
      </c>
      <c r="E378" s="414"/>
      <c r="F378" s="98"/>
      <c r="G378" s="72" t="s">
        <v>126</v>
      </c>
      <c r="H378" s="72">
        <v>2</v>
      </c>
      <c r="I378" s="68" t="s">
        <v>108</v>
      </c>
      <c r="J378" s="140">
        <v>9.6</v>
      </c>
      <c r="K378" s="68" t="s">
        <v>108</v>
      </c>
      <c r="L378" s="140">
        <v>5.3</v>
      </c>
      <c r="M378" s="68" t="s">
        <v>126</v>
      </c>
      <c r="N378" s="204">
        <f t="shared" si="19"/>
        <v>101.75999999999999</v>
      </c>
      <c r="O378" s="248"/>
      <c r="P378" s="249"/>
      <c r="R378" s="253"/>
      <c r="S378" s="253"/>
    </row>
    <row r="379" spans="1:22">
      <c r="A379" s="383"/>
      <c r="B379" s="383"/>
      <c r="C379" s="406"/>
      <c r="D379" s="64"/>
      <c r="E379" s="65"/>
      <c r="F379" s="98"/>
      <c r="G379" s="72"/>
      <c r="H379" s="72"/>
      <c r="I379" s="72"/>
      <c r="J379" s="245"/>
      <c r="K379" s="72"/>
      <c r="L379" s="116" t="s">
        <v>112</v>
      </c>
      <c r="M379" s="68" t="s">
        <v>126</v>
      </c>
      <c r="N379" s="196">
        <f>SUM(N372:N378)</f>
        <v>500.92</v>
      </c>
      <c r="O379" s="248"/>
      <c r="P379" s="249"/>
      <c r="R379" s="253"/>
      <c r="S379" s="253"/>
    </row>
    <row r="380" spans="1:22">
      <c r="A380" s="383"/>
      <c r="B380" s="383"/>
      <c r="C380" s="406"/>
      <c r="D380" s="387" t="s">
        <v>149</v>
      </c>
      <c r="E380" s="388"/>
      <c r="F380" s="388"/>
      <c r="G380" s="72" t="s">
        <v>126</v>
      </c>
      <c r="H380" s="72">
        <v>0.3</v>
      </c>
      <c r="I380" s="72" t="s">
        <v>108</v>
      </c>
      <c r="J380" s="72">
        <v>0.3</v>
      </c>
      <c r="K380" s="72" t="s">
        <v>126</v>
      </c>
      <c r="L380" s="72">
        <v>0.09</v>
      </c>
      <c r="M380" s="72"/>
      <c r="N380" s="117" t="s">
        <v>136</v>
      </c>
      <c r="O380" s="248"/>
      <c r="P380" s="249"/>
      <c r="R380" s="253"/>
      <c r="S380" s="253"/>
    </row>
    <row r="381" spans="1:22">
      <c r="A381" s="383"/>
      <c r="B381" s="383"/>
      <c r="C381" s="406"/>
      <c r="D381" s="387" t="s">
        <v>150</v>
      </c>
      <c r="E381" s="388"/>
      <c r="F381" s="388"/>
      <c r="G381" s="72" t="s">
        <v>126</v>
      </c>
      <c r="H381" s="116">
        <f>N379</f>
        <v>500.92</v>
      </c>
      <c r="I381" s="115" t="s">
        <v>131</v>
      </c>
      <c r="J381" s="72">
        <f>L380</f>
        <v>0.09</v>
      </c>
      <c r="K381" s="72" t="s">
        <v>126</v>
      </c>
      <c r="L381" s="121">
        <f>H381/J381</f>
        <v>5565.7777777777783</v>
      </c>
      <c r="M381" s="72"/>
      <c r="N381" s="117" t="s">
        <v>128</v>
      </c>
      <c r="O381" s="248"/>
      <c r="P381" s="249"/>
      <c r="R381" s="253"/>
      <c r="S381" s="253"/>
    </row>
    <row r="382" spans="1:22">
      <c r="A382" s="383"/>
      <c r="B382" s="383"/>
      <c r="C382" s="406"/>
      <c r="D382" s="387" t="s">
        <v>151</v>
      </c>
      <c r="E382" s="388"/>
      <c r="F382" s="388"/>
      <c r="G382" s="72" t="s">
        <v>126</v>
      </c>
      <c r="H382" s="123">
        <f>L381</f>
        <v>5565.7777777777783</v>
      </c>
      <c r="I382" s="68" t="s">
        <v>108</v>
      </c>
      <c r="J382" s="68">
        <v>0.05</v>
      </c>
      <c r="K382" s="68" t="s">
        <v>126</v>
      </c>
      <c r="L382" s="123">
        <f>H382*J382</f>
        <v>278.28888888888895</v>
      </c>
      <c r="M382" s="68"/>
      <c r="N382" s="69" t="s">
        <v>128</v>
      </c>
      <c r="O382" s="248"/>
      <c r="P382" s="249"/>
      <c r="R382" s="253"/>
      <c r="S382" s="253"/>
    </row>
    <row r="383" spans="1:22">
      <c r="A383" s="383"/>
      <c r="B383" s="383"/>
      <c r="C383" s="406"/>
      <c r="D383" s="64"/>
      <c r="E383" s="65"/>
      <c r="F383" s="98"/>
      <c r="G383" s="72"/>
      <c r="H383" s="72"/>
      <c r="I383" s="72"/>
      <c r="J383" s="229" t="s">
        <v>112</v>
      </c>
      <c r="K383" s="229" t="s">
        <v>126</v>
      </c>
      <c r="L383" s="254">
        <f>L381-L382</f>
        <v>5287.4888888888891</v>
      </c>
      <c r="M383" s="229"/>
      <c r="N383" s="255" t="s">
        <v>128</v>
      </c>
      <c r="O383" s="248"/>
      <c r="P383" s="249"/>
      <c r="R383" s="253"/>
      <c r="S383" s="253"/>
    </row>
    <row r="384" spans="1:22">
      <c r="A384" s="384"/>
      <c r="B384" s="384"/>
      <c r="C384" s="408"/>
      <c r="D384" s="54"/>
      <c r="E384" s="55"/>
      <c r="F384" s="101"/>
      <c r="G384" s="68"/>
      <c r="H384" s="68"/>
      <c r="I384" s="68"/>
      <c r="J384" s="68"/>
      <c r="K384" s="68"/>
      <c r="L384" s="68"/>
      <c r="M384" s="68"/>
      <c r="N384" s="117"/>
      <c r="O384" s="256"/>
      <c r="P384" s="257"/>
      <c r="R384" s="253"/>
      <c r="S384" s="253"/>
    </row>
    <row r="385" spans="1:22" ht="16.5" customHeight="1">
      <c r="A385" s="382"/>
      <c r="B385" s="382"/>
      <c r="C385" s="64" t="s">
        <v>218</v>
      </c>
      <c r="D385" s="385" t="s">
        <v>219</v>
      </c>
      <c r="E385" s="386"/>
      <c r="F385" s="386"/>
      <c r="G385" s="72"/>
      <c r="H385" s="72"/>
      <c r="I385" s="72"/>
      <c r="J385" s="72"/>
      <c r="K385" s="72"/>
      <c r="L385" s="72"/>
      <c r="M385" s="72"/>
      <c r="N385" s="258"/>
      <c r="O385" s="244"/>
      <c r="R385" s="253"/>
      <c r="S385" s="253"/>
    </row>
    <row r="386" spans="1:22">
      <c r="A386" s="383"/>
      <c r="B386" s="383"/>
      <c r="C386" s="64"/>
      <c r="D386" s="64" t="s">
        <v>220</v>
      </c>
      <c r="E386" s="98"/>
      <c r="F386" s="72"/>
      <c r="G386" s="72"/>
      <c r="H386" s="72"/>
      <c r="I386" s="72"/>
      <c r="J386" s="72"/>
      <c r="K386" s="72"/>
      <c r="L386" s="72"/>
      <c r="M386" s="72"/>
      <c r="N386" s="259"/>
      <c r="O386" s="249"/>
      <c r="R386" s="253"/>
      <c r="S386" s="253"/>
    </row>
    <row r="387" spans="1:22">
      <c r="A387" s="383"/>
      <c r="B387" s="383"/>
      <c r="C387" s="64"/>
      <c r="D387" s="64" t="s">
        <v>141</v>
      </c>
      <c r="E387" s="72" t="s">
        <v>126</v>
      </c>
      <c r="F387" s="159">
        <v>4</v>
      </c>
      <c r="G387" s="159" t="s">
        <v>108</v>
      </c>
      <c r="H387" s="176">
        <v>6.65</v>
      </c>
      <c r="I387" s="176" t="s">
        <v>138</v>
      </c>
      <c r="J387" s="176">
        <v>4.8</v>
      </c>
      <c r="K387" s="159" t="s">
        <v>108</v>
      </c>
      <c r="L387" s="160">
        <v>11.05</v>
      </c>
      <c r="M387" s="159" t="s">
        <v>126</v>
      </c>
      <c r="N387" s="160">
        <f>(H387+J387)/2*L387*F387</f>
        <v>253.04499999999999</v>
      </c>
      <c r="O387" s="249"/>
      <c r="R387" s="253"/>
      <c r="S387" s="253"/>
    </row>
    <row r="388" spans="1:22">
      <c r="A388" s="383"/>
      <c r="B388" s="383"/>
      <c r="C388" s="64"/>
      <c r="D388" s="64"/>
      <c r="E388" s="65"/>
      <c r="F388" s="159"/>
      <c r="G388" s="159"/>
      <c r="H388" s="175"/>
      <c r="I388" s="203">
        <v>2</v>
      </c>
      <c r="J388" s="176"/>
      <c r="K388" s="175"/>
      <c r="L388" s="176"/>
      <c r="M388" s="175"/>
      <c r="N388" s="204"/>
      <c r="O388" s="249"/>
      <c r="R388" s="253"/>
      <c r="S388" s="253"/>
    </row>
    <row r="389" spans="1:22">
      <c r="A389" s="383"/>
      <c r="B389" s="383"/>
      <c r="C389" s="91"/>
      <c r="D389" s="64"/>
      <c r="E389" s="65"/>
      <c r="F389" s="98"/>
      <c r="G389" s="72"/>
      <c r="H389" s="72"/>
      <c r="I389" s="72"/>
      <c r="J389" s="116" t="s">
        <v>112</v>
      </c>
      <c r="K389" s="72"/>
      <c r="L389" s="116"/>
      <c r="M389" s="72"/>
      <c r="N389" s="196">
        <f>SUM(N387:N388)</f>
        <v>253.04499999999999</v>
      </c>
      <c r="O389" s="248"/>
      <c r="P389" s="249"/>
      <c r="R389" s="253"/>
      <c r="S389" s="253"/>
    </row>
    <row r="390" spans="1:22" ht="15" customHeight="1">
      <c r="A390" s="383"/>
      <c r="B390" s="383"/>
      <c r="C390" s="91"/>
      <c r="D390" s="387" t="s">
        <v>149</v>
      </c>
      <c r="E390" s="388"/>
      <c r="F390" s="388"/>
      <c r="G390" s="72" t="s">
        <v>126</v>
      </c>
      <c r="H390" s="116">
        <v>0.4</v>
      </c>
      <c r="I390" s="116" t="s">
        <v>108</v>
      </c>
      <c r="J390" s="116">
        <v>0.4</v>
      </c>
      <c r="K390" s="72" t="s">
        <v>126</v>
      </c>
      <c r="L390" s="72">
        <f>H390*J390</f>
        <v>0.16000000000000003</v>
      </c>
      <c r="M390" s="72"/>
      <c r="N390" s="117" t="s">
        <v>136</v>
      </c>
      <c r="O390" s="248"/>
      <c r="P390" s="249"/>
      <c r="R390" s="253"/>
      <c r="S390" s="253"/>
    </row>
    <row r="391" spans="1:22" ht="15" customHeight="1">
      <c r="A391" s="383"/>
      <c r="B391" s="383"/>
      <c r="C391" s="91"/>
      <c r="D391" s="387" t="s">
        <v>150</v>
      </c>
      <c r="E391" s="388"/>
      <c r="F391" s="388"/>
      <c r="G391" s="72" t="s">
        <v>126</v>
      </c>
      <c r="H391" s="116">
        <f>N389</f>
        <v>253.04499999999999</v>
      </c>
      <c r="I391" s="115" t="s">
        <v>131</v>
      </c>
      <c r="J391" s="72">
        <f>L390</f>
        <v>0.16000000000000003</v>
      </c>
      <c r="K391" s="72" t="s">
        <v>126</v>
      </c>
      <c r="L391" s="121">
        <f>H391/J391</f>
        <v>1581.5312499999995</v>
      </c>
      <c r="M391" s="72"/>
      <c r="N391" s="117" t="s">
        <v>128</v>
      </c>
      <c r="O391" s="248"/>
      <c r="P391" s="249"/>
      <c r="R391" s="253"/>
      <c r="S391" s="253"/>
    </row>
    <row r="392" spans="1:22" ht="15" customHeight="1">
      <c r="A392" s="383"/>
      <c r="B392" s="383"/>
      <c r="C392" s="91"/>
      <c r="D392" s="387" t="s">
        <v>151</v>
      </c>
      <c r="E392" s="388"/>
      <c r="F392" s="388"/>
      <c r="G392" s="72" t="s">
        <v>126</v>
      </c>
      <c r="H392" s="123">
        <f>L391</f>
        <v>1581.5312499999995</v>
      </c>
      <c r="I392" s="68" t="s">
        <v>108</v>
      </c>
      <c r="J392" s="68">
        <v>0.05</v>
      </c>
      <c r="K392" s="68" t="s">
        <v>126</v>
      </c>
      <c r="L392" s="123">
        <f>H392*J392</f>
        <v>79.07656249999998</v>
      </c>
      <c r="M392" s="68"/>
      <c r="N392" s="69" t="s">
        <v>128</v>
      </c>
      <c r="O392" s="248"/>
      <c r="P392" s="249"/>
      <c r="R392" s="253"/>
      <c r="S392" s="253"/>
    </row>
    <row r="393" spans="1:22">
      <c r="A393" s="383"/>
      <c r="B393" s="383"/>
      <c r="C393" s="91"/>
      <c r="D393" s="64"/>
      <c r="E393" s="65"/>
      <c r="F393" s="98"/>
      <c r="G393" s="72"/>
      <c r="H393" s="72"/>
      <c r="I393" s="72"/>
      <c r="J393" s="229" t="s">
        <v>112</v>
      </c>
      <c r="K393" s="229" t="s">
        <v>126</v>
      </c>
      <c r="L393" s="254">
        <f>L391-L392</f>
        <v>1502.4546874999996</v>
      </c>
      <c r="M393" s="229"/>
      <c r="N393" s="255" t="s">
        <v>128</v>
      </c>
      <c r="O393" s="250">
        <f>L393</f>
        <v>1502.4546874999996</v>
      </c>
      <c r="P393" s="251" t="s">
        <v>199</v>
      </c>
      <c r="R393" s="253">
        <v>381.46</v>
      </c>
      <c r="S393" s="253">
        <f>R393*O393</f>
        <v>573126.36509374983</v>
      </c>
      <c r="U393" s="252"/>
    </row>
    <row r="394" spans="1:22" ht="12" customHeight="1">
      <c r="A394" s="384"/>
      <c r="B394" s="384"/>
      <c r="C394" s="92"/>
      <c r="D394" s="64"/>
      <c r="E394" s="65"/>
      <c r="F394" s="98"/>
      <c r="G394" s="72"/>
      <c r="H394" s="72"/>
      <c r="I394" s="68"/>
      <c r="J394" s="68"/>
      <c r="K394" s="68"/>
      <c r="L394" s="68"/>
      <c r="M394" s="68"/>
      <c r="N394" s="69"/>
      <c r="O394" s="256"/>
      <c r="P394" s="257"/>
      <c r="R394" s="253"/>
      <c r="S394" s="253"/>
    </row>
    <row r="395" spans="1:22" ht="12" customHeight="1">
      <c r="A395" s="382">
        <v>29</v>
      </c>
      <c r="B395" s="206"/>
      <c r="C395" s="476" t="s">
        <v>271</v>
      </c>
      <c r="D395" s="497" t="s">
        <v>148</v>
      </c>
      <c r="E395" s="498"/>
      <c r="F395" s="498"/>
      <c r="G395" s="498"/>
      <c r="H395" s="498"/>
      <c r="I395" s="72"/>
      <c r="J395" s="72"/>
      <c r="K395" s="72"/>
      <c r="L395" s="72"/>
      <c r="M395" s="72"/>
      <c r="N395" s="117"/>
      <c r="O395" s="248"/>
      <c r="P395" s="249"/>
      <c r="R395" s="253"/>
      <c r="S395" s="253"/>
      <c r="V395" s="260"/>
    </row>
    <row r="396" spans="1:22" ht="17.100000000000001" customHeight="1">
      <c r="A396" s="383"/>
      <c r="B396" s="383" t="s">
        <v>70</v>
      </c>
      <c r="C396" s="477"/>
      <c r="D396" s="387" t="s">
        <v>198</v>
      </c>
      <c r="E396" s="388"/>
      <c r="F396" s="388"/>
      <c r="G396" s="88"/>
      <c r="H396" s="261">
        <f>L383</f>
        <v>5287.4888888888891</v>
      </c>
      <c r="I396" s="98" t="s">
        <v>199</v>
      </c>
      <c r="J396" s="98"/>
      <c r="K396" s="98"/>
      <c r="L396" s="98"/>
      <c r="M396" s="98"/>
      <c r="N396" s="247"/>
      <c r="O396" s="248"/>
      <c r="P396" s="249"/>
      <c r="R396" s="253"/>
      <c r="S396" s="253"/>
    </row>
    <row r="397" spans="1:22" ht="17.100000000000001" customHeight="1">
      <c r="A397" s="383"/>
      <c r="B397" s="383"/>
      <c r="C397" s="477"/>
      <c r="D397" s="64" t="s">
        <v>152</v>
      </c>
      <c r="E397" s="65" t="s">
        <v>126</v>
      </c>
      <c r="F397" s="262">
        <f>H396</f>
        <v>5287.4888888888891</v>
      </c>
      <c r="G397" s="98" t="s">
        <v>108</v>
      </c>
      <c r="H397" s="263">
        <v>0.3</v>
      </c>
      <c r="I397" s="264" t="s">
        <v>108</v>
      </c>
      <c r="J397" s="263">
        <v>0.3</v>
      </c>
      <c r="K397" s="49" t="s">
        <v>108</v>
      </c>
      <c r="L397" s="263">
        <v>0.3</v>
      </c>
      <c r="M397" s="98" t="s">
        <v>126</v>
      </c>
      <c r="N397" s="263">
        <f>L397*J397*H397*F397</f>
        <v>142.76220000000001</v>
      </c>
      <c r="O397" s="265">
        <f>N401</f>
        <v>214.88002499999999</v>
      </c>
      <c r="P397" s="251" t="s">
        <v>121</v>
      </c>
      <c r="R397" s="253">
        <v>1145.8800000000001</v>
      </c>
      <c r="S397" s="253">
        <f>R397*O397</f>
        <v>246226.72304700001</v>
      </c>
    </row>
    <row r="398" spans="1:22" ht="17.100000000000001" customHeight="1">
      <c r="A398" s="383"/>
      <c r="B398" s="383"/>
      <c r="C398" s="477"/>
      <c r="D398" s="397" t="s">
        <v>221</v>
      </c>
      <c r="E398" s="398"/>
      <c r="F398" s="398"/>
      <c r="G398" s="398"/>
      <c r="H398" s="398"/>
      <c r="I398" s="72"/>
      <c r="J398" s="72"/>
      <c r="K398" s="72"/>
      <c r="L398" s="72"/>
      <c r="M398" s="72"/>
      <c r="N398" s="117"/>
      <c r="O398" s="266"/>
      <c r="P398" s="249"/>
      <c r="R398" s="253"/>
      <c r="S398" s="253"/>
    </row>
    <row r="399" spans="1:22" ht="17.100000000000001" customHeight="1">
      <c r="A399" s="383"/>
      <c r="B399" s="383"/>
      <c r="C399" s="477"/>
      <c r="D399" s="387" t="s">
        <v>198</v>
      </c>
      <c r="E399" s="388"/>
      <c r="F399" s="388"/>
      <c r="G399" s="88"/>
      <c r="H399" s="261">
        <f>L393</f>
        <v>1502.4546874999996</v>
      </c>
      <c r="I399" s="98" t="s">
        <v>199</v>
      </c>
      <c r="J399" s="98"/>
      <c r="K399" s="98"/>
      <c r="L399" s="98"/>
      <c r="M399" s="98"/>
      <c r="N399" s="247"/>
      <c r="O399" s="266"/>
      <c r="P399" s="249"/>
      <c r="R399" s="253"/>
      <c r="S399" s="253"/>
    </row>
    <row r="400" spans="1:22" ht="17.100000000000001" customHeight="1">
      <c r="A400" s="383"/>
      <c r="B400" s="383"/>
      <c r="C400" s="477"/>
      <c r="D400" s="64" t="s">
        <v>152</v>
      </c>
      <c r="E400" s="65" t="s">
        <v>126</v>
      </c>
      <c r="F400" s="267">
        <f>H399</f>
        <v>1502.4546874999996</v>
      </c>
      <c r="G400" s="101" t="s">
        <v>108</v>
      </c>
      <c r="H400" s="268">
        <v>0.4</v>
      </c>
      <c r="I400" s="269" t="s">
        <v>108</v>
      </c>
      <c r="J400" s="268">
        <v>0.4</v>
      </c>
      <c r="K400" s="57" t="s">
        <v>108</v>
      </c>
      <c r="L400" s="268">
        <v>0.3</v>
      </c>
      <c r="M400" s="101" t="s">
        <v>126</v>
      </c>
      <c r="N400" s="270">
        <f>L400*J400*H400*F400</f>
        <v>72.117824999999982</v>
      </c>
      <c r="O400" s="266"/>
      <c r="P400" s="249"/>
      <c r="R400" s="253"/>
      <c r="S400" s="253"/>
    </row>
    <row r="401" spans="1:19" ht="17.100000000000001" customHeight="1">
      <c r="A401" s="383"/>
      <c r="B401" s="383"/>
      <c r="C401" s="477"/>
      <c r="D401" s="64"/>
      <c r="E401" s="65"/>
      <c r="F401" s="262"/>
      <c r="G401" s="98"/>
      <c r="H401" s="263"/>
      <c r="I401" s="264"/>
      <c r="J401" s="263"/>
      <c r="K401" s="49"/>
      <c r="L401" s="229" t="s">
        <v>112</v>
      </c>
      <c r="M401" s="229" t="s">
        <v>126</v>
      </c>
      <c r="N401" s="271">
        <f>SUM(N397:N400)</f>
        <v>214.88002499999999</v>
      </c>
      <c r="O401" s="266"/>
      <c r="P401" s="249"/>
      <c r="R401" s="253"/>
      <c r="S401" s="253"/>
    </row>
    <row r="402" spans="1:19" ht="17.100000000000001" customHeight="1">
      <c r="A402" s="384"/>
      <c r="B402" s="384"/>
      <c r="C402" s="502"/>
      <c r="D402" s="54"/>
      <c r="E402" s="55"/>
      <c r="F402" s="101"/>
      <c r="G402" s="101"/>
      <c r="H402" s="101"/>
      <c r="I402" s="101"/>
      <c r="J402" s="101"/>
      <c r="K402" s="101"/>
      <c r="L402" s="101"/>
      <c r="M402" s="101"/>
      <c r="N402" s="272"/>
      <c r="O402" s="256"/>
      <c r="P402" s="257"/>
      <c r="R402" s="253"/>
      <c r="S402" s="253"/>
    </row>
    <row r="403" spans="1:19" ht="17.100000000000001" customHeight="1">
      <c r="A403" s="382">
        <v>30</v>
      </c>
      <c r="B403" s="382" t="s">
        <v>225</v>
      </c>
      <c r="C403" s="476" t="s">
        <v>346</v>
      </c>
      <c r="D403" s="61"/>
      <c r="E403" s="62"/>
      <c r="F403" s="241"/>
      <c r="G403" s="241"/>
      <c r="H403" s="241"/>
      <c r="I403" s="241"/>
      <c r="J403" s="241"/>
      <c r="K403" s="241"/>
      <c r="L403" s="241"/>
      <c r="M403" s="241"/>
      <c r="N403" s="241"/>
      <c r="O403" s="244"/>
      <c r="P403" s="244"/>
      <c r="R403" s="253"/>
      <c r="S403" s="253"/>
    </row>
    <row r="404" spans="1:19" ht="17.100000000000001" customHeight="1">
      <c r="A404" s="383"/>
      <c r="B404" s="383"/>
      <c r="C404" s="477"/>
      <c r="D404" s="395" t="s">
        <v>222</v>
      </c>
      <c r="E404" s="396"/>
      <c r="F404" s="159">
        <v>4</v>
      </c>
      <c r="G404" s="159" t="s">
        <v>108</v>
      </c>
      <c r="H404" s="174">
        <v>7.05</v>
      </c>
      <c r="I404" s="175" t="s">
        <v>138</v>
      </c>
      <c r="J404" s="174">
        <v>5.2</v>
      </c>
      <c r="K404" s="159" t="s">
        <v>108</v>
      </c>
      <c r="L404" s="160">
        <v>11.45</v>
      </c>
      <c r="M404" s="159" t="s">
        <v>126</v>
      </c>
      <c r="N404" s="160">
        <f>(H404+J404)/2*L404*F404</f>
        <v>280.52499999999998</v>
      </c>
      <c r="O404" s="273">
        <f>N404</f>
        <v>280.52499999999998</v>
      </c>
      <c r="P404" s="251" t="s">
        <v>109</v>
      </c>
      <c r="R404" s="376">
        <v>158.66</v>
      </c>
      <c r="S404" s="253">
        <f>R404*O404</f>
        <v>44508.096499999992</v>
      </c>
    </row>
    <row r="405" spans="1:19" ht="17.100000000000001" customHeight="1">
      <c r="A405" s="383"/>
      <c r="B405" s="383"/>
      <c r="C405" s="477"/>
      <c r="D405" s="64"/>
      <c r="E405" s="65"/>
      <c r="F405" s="159"/>
      <c r="G405" s="159"/>
      <c r="H405" s="159"/>
      <c r="I405" s="169">
        <v>2</v>
      </c>
      <c r="J405" s="160"/>
      <c r="K405" s="159"/>
      <c r="L405" s="160"/>
      <c r="M405" s="159"/>
      <c r="N405" s="160"/>
      <c r="O405" s="249"/>
      <c r="P405" s="249"/>
      <c r="R405" s="253"/>
      <c r="S405" s="253"/>
    </row>
    <row r="406" spans="1:19" ht="17.100000000000001" customHeight="1">
      <c r="A406" s="383"/>
      <c r="B406" s="383"/>
      <c r="C406" s="477"/>
      <c r="D406" s="199"/>
      <c r="E406" s="153"/>
      <c r="F406" s="159"/>
      <c r="G406" s="159"/>
      <c r="H406" s="161"/>
      <c r="I406" s="159"/>
      <c r="J406" s="161"/>
      <c r="K406" s="159"/>
      <c r="L406" s="160"/>
      <c r="M406" s="159"/>
      <c r="N406" s="160"/>
      <c r="O406" s="249"/>
      <c r="P406" s="249"/>
      <c r="R406" s="253"/>
      <c r="S406" s="253"/>
    </row>
    <row r="407" spans="1:19" ht="17.100000000000001" customHeight="1">
      <c r="A407" s="383"/>
      <c r="B407" s="383"/>
      <c r="C407" s="477"/>
      <c r="D407" s="191"/>
      <c r="E407" s="88"/>
      <c r="F407" s="159"/>
      <c r="G407" s="159"/>
      <c r="H407" s="159"/>
      <c r="I407" s="169"/>
      <c r="J407" s="160"/>
      <c r="K407" s="159"/>
      <c r="L407" s="160"/>
      <c r="M407" s="159"/>
      <c r="N407" s="160"/>
      <c r="O407" s="249"/>
      <c r="P407" s="249"/>
      <c r="R407" s="253"/>
      <c r="S407" s="253"/>
    </row>
    <row r="408" spans="1:19" ht="17.100000000000001" customHeight="1">
      <c r="A408" s="383"/>
      <c r="B408" s="383"/>
      <c r="C408" s="477"/>
      <c r="D408" s="215"/>
      <c r="E408" s="194"/>
      <c r="F408" s="121"/>
      <c r="G408" s="72"/>
      <c r="H408" s="72"/>
      <c r="I408" s="72"/>
      <c r="J408" s="116"/>
      <c r="K408" s="72"/>
      <c r="L408" s="116"/>
      <c r="M408" s="72"/>
      <c r="N408" s="196"/>
      <c r="O408" s="249"/>
      <c r="P408" s="249"/>
      <c r="R408" s="253"/>
      <c r="S408" s="253"/>
    </row>
    <row r="409" spans="1:19" ht="17.100000000000001" customHeight="1">
      <c r="A409" s="383"/>
      <c r="B409" s="383"/>
      <c r="C409" s="477"/>
      <c r="D409" s="215"/>
      <c r="E409" s="194"/>
      <c r="F409" s="121"/>
      <c r="G409" s="72"/>
      <c r="H409" s="72"/>
      <c r="I409" s="72"/>
      <c r="J409" s="116"/>
      <c r="K409" s="72"/>
      <c r="L409" s="116"/>
      <c r="M409" s="72"/>
      <c r="N409" s="160"/>
      <c r="O409" s="249"/>
      <c r="P409" s="249"/>
      <c r="R409" s="253"/>
      <c r="S409" s="253"/>
    </row>
    <row r="410" spans="1:19" ht="17.100000000000001" customHeight="1">
      <c r="A410" s="383"/>
      <c r="B410" s="383"/>
      <c r="C410" s="477"/>
      <c r="D410" s="215"/>
      <c r="E410" s="194"/>
      <c r="F410" s="121"/>
      <c r="G410" s="72"/>
      <c r="H410" s="72"/>
      <c r="I410" s="72"/>
      <c r="J410" s="116"/>
      <c r="K410" s="72"/>
      <c r="L410" s="116"/>
      <c r="M410" s="72"/>
      <c r="N410" s="160"/>
      <c r="O410" s="249"/>
      <c r="P410" s="249"/>
      <c r="R410" s="253"/>
      <c r="S410" s="253"/>
    </row>
    <row r="411" spans="1:19" ht="17.100000000000001" customHeight="1">
      <c r="A411" s="383"/>
      <c r="B411" s="383"/>
      <c r="C411" s="477"/>
      <c r="D411" s="199"/>
      <c r="E411" s="153"/>
      <c r="F411" s="159"/>
      <c r="G411" s="159"/>
      <c r="H411" s="161"/>
      <c r="I411" s="159"/>
      <c r="J411" s="161"/>
      <c r="K411" s="159"/>
      <c r="L411" s="160"/>
      <c r="M411" s="159"/>
      <c r="N411" s="160"/>
      <c r="O411" s="249"/>
      <c r="P411" s="249"/>
      <c r="R411" s="253"/>
      <c r="S411" s="253"/>
    </row>
    <row r="412" spans="1:19" ht="17.100000000000001" customHeight="1">
      <c r="A412" s="383"/>
      <c r="B412" s="383"/>
      <c r="C412" s="477"/>
      <c r="D412" s="64"/>
      <c r="E412" s="65"/>
      <c r="F412" s="159"/>
      <c r="G412" s="159"/>
      <c r="H412" s="159"/>
      <c r="I412" s="169"/>
      <c r="J412" s="160"/>
      <c r="K412" s="159"/>
      <c r="L412" s="160"/>
      <c r="M412" s="159"/>
      <c r="N412" s="160"/>
      <c r="O412" s="249"/>
      <c r="P412" s="249"/>
      <c r="R412" s="253"/>
      <c r="S412" s="253"/>
    </row>
    <row r="413" spans="1:19" ht="17.100000000000001" customHeight="1">
      <c r="A413" s="383"/>
      <c r="B413" s="383"/>
      <c r="C413" s="477"/>
      <c r="D413" s="215"/>
      <c r="E413" s="194"/>
      <c r="F413" s="121"/>
      <c r="G413" s="72"/>
      <c r="H413" s="72"/>
      <c r="I413" s="72"/>
      <c r="J413" s="116"/>
      <c r="K413" s="72"/>
      <c r="L413" s="116"/>
      <c r="M413" s="72"/>
      <c r="N413" s="196"/>
      <c r="O413" s="249"/>
      <c r="P413" s="249"/>
      <c r="R413" s="253"/>
      <c r="S413" s="253"/>
    </row>
    <row r="414" spans="1:19" ht="17.100000000000001" customHeight="1">
      <c r="A414" s="383"/>
      <c r="B414" s="383"/>
      <c r="C414" s="477"/>
      <c r="D414" s="199"/>
      <c r="E414" s="153"/>
      <c r="F414" s="159"/>
      <c r="G414" s="159"/>
      <c r="H414" s="161"/>
      <c r="I414" s="159"/>
      <c r="J414" s="161"/>
      <c r="K414" s="159"/>
      <c r="L414" s="160"/>
      <c r="M414" s="159"/>
      <c r="N414" s="160"/>
      <c r="O414" s="249"/>
      <c r="P414" s="249"/>
      <c r="R414" s="253"/>
      <c r="S414" s="253"/>
    </row>
    <row r="415" spans="1:19" ht="17.100000000000001" customHeight="1">
      <c r="A415" s="383"/>
      <c r="B415" s="383"/>
      <c r="C415" s="477"/>
      <c r="D415" s="191"/>
      <c r="E415" s="88"/>
      <c r="F415" s="159"/>
      <c r="G415" s="159"/>
      <c r="H415" s="159"/>
      <c r="I415" s="169"/>
      <c r="J415" s="160"/>
      <c r="K415" s="159"/>
      <c r="L415" s="160"/>
      <c r="M415" s="159"/>
      <c r="N415" s="160"/>
      <c r="O415" s="249"/>
      <c r="P415" s="249"/>
      <c r="R415" s="253"/>
      <c r="S415" s="253"/>
    </row>
    <row r="416" spans="1:19" ht="17.100000000000001" customHeight="1">
      <c r="A416" s="383"/>
      <c r="B416" s="383"/>
      <c r="C416" s="477"/>
      <c r="D416" s="199"/>
      <c r="E416" s="153"/>
      <c r="F416" s="121"/>
      <c r="G416" s="72"/>
      <c r="H416" s="121"/>
      <c r="I416" s="144"/>
      <c r="J416" s="121"/>
      <c r="K416" s="72"/>
      <c r="L416" s="274"/>
      <c r="M416" s="229"/>
      <c r="N416" s="275"/>
      <c r="O416" s="273"/>
      <c r="P416" s="251"/>
      <c r="R416" s="253"/>
      <c r="S416" s="253"/>
    </row>
    <row r="417" spans="1:19" ht="17.100000000000001" customHeight="1">
      <c r="A417" s="383"/>
      <c r="B417" s="383"/>
      <c r="C417" s="477"/>
      <c r="D417" s="199"/>
      <c r="E417" s="153"/>
      <c r="F417" s="121"/>
      <c r="G417" s="72"/>
      <c r="H417" s="121"/>
      <c r="I417" s="144"/>
      <c r="J417" s="121"/>
      <c r="K417" s="72"/>
      <c r="L417" s="274"/>
      <c r="M417" s="229"/>
      <c r="N417" s="275"/>
      <c r="O417" s="273"/>
      <c r="P417" s="251"/>
      <c r="R417" s="253"/>
      <c r="S417" s="253"/>
    </row>
    <row r="418" spans="1:19" ht="17.100000000000001" customHeight="1">
      <c r="A418" s="382">
        <v>31</v>
      </c>
      <c r="B418" s="382" t="s">
        <v>82</v>
      </c>
      <c r="C418" s="405" t="s">
        <v>291</v>
      </c>
      <c r="D418" s="61"/>
      <c r="E418" s="62"/>
      <c r="F418" s="241"/>
      <c r="G418" s="241"/>
      <c r="H418" s="241"/>
      <c r="I418" s="241"/>
      <c r="J418" s="241"/>
      <c r="K418" s="241"/>
      <c r="L418" s="241"/>
      <c r="M418" s="241"/>
      <c r="N418" s="242"/>
      <c r="O418" s="243"/>
      <c r="P418" s="244"/>
      <c r="R418" s="253"/>
      <c r="S418" s="253"/>
    </row>
    <row r="419" spans="1:19" ht="17.100000000000001" customHeight="1">
      <c r="A419" s="383"/>
      <c r="B419" s="383"/>
      <c r="C419" s="406"/>
      <c r="D419" s="387" t="s">
        <v>153</v>
      </c>
      <c r="E419" s="388"/>
      <c r="F419" s="388"/>
      <c r="G419" s="388"/>
      <c r="H419" s="388"/>
      <c r="I419" s="388"/>
      <c r="J419" s="388"/>
      <c r="K419" s="388"/>
      <c r="L419" s="388"/>
      <c r="M419" s="388"/>
      <c r="N419" s="419"/>
      <c r="O419" s="276"/>
      <c r="P419" s="249"/>
      <c r="R419" s="253"/>
      <c r="S419" s="253"/>
    </row>
    <row r="420" spans="1:19" ht="17.100000000000001" customHeight="1">
      <c r="A420" s="383"/>
      <c r="B420" s="383"/>
      <c r="C420" s="406"/>
      <c r="D420" s="199">
        <v>2</v>
      </c>
      <c r="E420" s="153" t="s">
        <v>108</v>
      </c>
      <c r="F420" s="116">
        <v>50</v>
      </c>
      <c r="G420" s="72" t="s">
        <v>108</v>
      </c>
      <c r="H420" s="140">
        <v>4.3</v>
      </c>
      <c r="I420" s="216" t="s">
        <v>138</v>
      </c>
      <c r="J420" s="140">
        <v>11.5</v>
      </c>
      <c r="K420" s="72" t="s">
        <v>108</v>
      </c>
      <c r="L420" s="114">
        <v>1.2</v>
      </c>
      <c r="M420" s="72" t="s">
        <v>126</v>
      </c>
      <c r="N420" s="114">
        <f>(H420+J420)/2*D420*F420*L420</f>
        <v>948</v>
      </c>
      <c r="O420" s="276">
        <f>N424</f>
        <v>2948</v>
      </c>
      <c r="P420" s="249" t="s">
        <v>121</v>
      </c>
      <c r="R420" s="253">
        <v>187.79</v>
      </c>
      <c r="S420" s="253">
        <f>R420*O420</f>
        <v>553604.91999999993</v>
      </c>
    </row>
    <row r="421" spans="1:19" ht="17.100000000000001" customHeight="1">
      <c r="A421" s="383"/>
      <c r="B421" s="383"/>
      <c r="C421" s="406"/>
      <c r="D421" s="64"/>
      <c r="E421" s="65"/>
      <c r="F421" s="72"/>
      <c r="G421" s="72"/>
      <c r="H421" s="72"/>
      <c r="I421" s="141">
        <v>2</v>
      </c>
      <c r="J421" s="72"/>
      <c r="K421" s="72"/>
      <c r="L421" s="72"/>
      <c r="M421" s="72"/>
      <c r="N421" s="117"/>
      <c r="O421" s="248"/>
      <c r="P421" s="249"/>
      <c r="R421" s="253"/>
      <c r="S421" s="253"/>
    </row>
    <row r="422" spans="1:19" ht="17.100000000000001" customHeight="1">
      <c r="A422" s="383"/>
      <c r="B422" s="383"/>
      <c r="C422" s="406"/>
      <c r="D422" s="387" t="s">
        <v>326</v>
      </c>
      <c r="E422" s="388"/>
      <c r="F422" s="388"/>
      <c r="G422" s="388"/>
      <c r="H422" s="388"/>
      <c r="I422" s="388"/>
      <c r="J422" s="388"/>
      <c r="K422" s="98"/>
      <c r="L422" s="98"/>
      <c r="M422" s="98"/>
      <c r="N422" s="98"/>
      <c r="O422" s="248"/>
      <c r="P422" s="249"/>
      <c r="R422" s="253"/>
      <c r="S422" s="253"/>
    </row>
    <row r="423" spans="1:19" ht="17.100000000000001" customHeight="1">
      <c r="A423" s="383"/>
      <c r="B423" s="383"/>
      <c r="C423" s="406"/>
      <c r="D423" s="199"/>
      <c r="E423" s="72" t="s">
        <v>126</v>
      </c>
      <c r="F423" s="72">
        <v>2</v>
      </c>
      <c r="G423" s="72" t="s">
        <v>108</v>
      </c>
      <c r="H423" s="116">
        <v>80</v>
      </c>
      <c r="I423" s="72" t="s">
        <v>108</v>
      </c>
      <c r="J423" s="140">
        <v>25</v>
      </c>
      <c r="K423" s="68" t="s">
        <v>108</v>
      </c>
      <c r="L423" s="149">
        <v>0.5</v>
      </c>
      <c r="M423" s="68" t="s">
        <v>126</v>
      </c>
      <c r="N423" s="204">
        <f t="shared" ref="N423" si="20">F423*H423*J423*L423</f>
        <v>2000</v>
      </c>
      <c r="O423" s="248"/>
      <c r="P423" s="249"/>
      <c r="R423" s="253"/>
      <c r="S423" s="253"/>
    </row>
    <row r="424" spans="1:19" ht="17.100000000000001" customHeight="1">
      <c r="A424" s="383"/>
      <c r="B424" s="383"/>
      <c r="C424" s="406"/>
      <c r="D424" s="82"/>
      <c r="E424" s="83"/>
      <c r="F424" s="72"/>
      <c r="G424" s="72"/>
      <c r="H424" s="72"/>
      <c r="I424" s="141"/>
      <c r="J424" s="72"/>
      <c r="K424" s="72"/>
      <c r="L424" s="72" t="s">
        <v>165</v>
      </c>
      <c r="M424" s="72"/>
      <c r="N424" s="125">
        <f>SUM(N420:N423)</f>
        <v>2948</v>
      </c>
      <c r="O424" s="248"/>
      <c r="P424" s="249"/>
      <c r="R424" s="253"/>
      <c r="S424" s="253"/>
    </row>
    <row r="425" spans="1:19" ht="17.100000000000001" customHeight="1">
      <c r="A425" s="383"/>
      <c r="B425" s="383"/>
      <c r="C425" s="406"/>
      <c r="D425" s="64"/>
      <c r="E425" s="65"/>
      <c r="F425" s="98"/>
      <c r="G425" s="98"/>
      <c r="H425" s="98"/>
      <c r="I425" s="98"/>
      <c r="J425" s="98"/>
      <c r="K425" s="98"/>
      <c r="L425" s="98"/>
      <c r="M425" s="98"/>
      <c r="N425" s="98"/>
      <c r="O425" s="248"/>
      <c r="P425" s="249"/>
      <c r="R425" s="253"/>
      <c r="S425" s="253"/>
    </row>
    <row r="426" spans="1:19" ht="17.100000000000001" customHeight="1">
      <c r="A426" s="383"/>
      <c r="B426" s="383"/>
      <c r="C426" s="406"/>
      <c r="D426" s="64"/>
      <c r="E426" s="65"/>
      <c r="F426" s="98"/>
      <c r="G426" s="98"/>
      <c r="H426" s="98"/>
      <c r="I426" s="98"/>
      <c r="J426" s="98"/>
      <c r="K426" s="98"/>
      <c r="L426" s="98"/>
      <c r="M426" s="98"/>
      <c r="N426" s="98"/>
      <c r="O426" s="248"/>
      <c r="P426" s="249"/>
      <c r="R426" s="253"/>
      <c r="S426" s="253"/>
    </row>
    <row r="427" spans="1:19" ht="17.100000000000001" customHeight="1">
      <c r="A427" s="383"/>
      <c r="B427" s="383"/>
      <c r="C427" s="406"/>
      <c r="D427" s="64"/>
      <c r="E427" s="65"/>
      <c r="F427" s="98"/>
      <c r="G427" s="98"/>
      <c r="H427" s="98"/>
      <c r="I427" s="98"/>
      <c r="J427" s="98"/>
      <c r="K427" s="98"/>
      <c r="L427" s="98"/>
      <c r="M427" s="98"/>
      <c r="N427" s="98"/>
      <c r="O427" s="248"/>
      <c r="P427" s="249"/>
      <c r="R427" s="253"/>
      <c r="S427" s="253"/>
    </row>
    <row r="428" spans="1:19" ht="17.100000000000001" customHeight="1">
      <c r="A428" s="383"/>
      <c r="B428" s="383"/>
      <c r="C428" s="406"/>
      <c r="D428" s="64"/>
      <c r="E428" s="65"/>
      <c r="F428" s="98"/>
      <c r="G428" s="98"/>
      <c r="H428" s="98"/>
      <c r="I428" s="98"/>
      <c r="J428" s="98"/>
      <c r="K428" s="98"/>
      <c r="L428" s="98"/>
      <c r="M428" s="98"/>
      <c r="N428" s="98"/>
      <c r="O428" s="248"/>
      <c r="P428" s="249"/>
      <c r="R428" s="253"/>
      <c r="S428" s="253"/>
    </row>
    <row r="429" spans="1:19" ht="17.100000000000001" customHeight="1">
      <c r="A429" s="384"/>
      <c r="B429" s="384"/>
      <c r="C429" s="408"/>
      <c r="D429" s="54"/>
      <c r="E429" s="55"/>
      <c r="F429" s="101"/>
      <c r="G429" s="101"/>
      <c r="H429" s="101"/>
      <c r="I429" s="101"/>
      <c r="J429" s="101"/>
      <c r="K429" s="101"/>
      <c r="L429" s="101"/>
      <c r="M429" s="101"/>
      <c r="N429" s="101"/>
      <c r="O429" s="256"/>
      <c r="P429" s="257"/>
      <c r="R429" s="253"/>
      <c r="S429" s="253"/>
    </row>
    <row r="430" spans="1:19" ht="17.100000000000001" customHeight="1">
      <c r="A430" s="382">
        <v>32</v>
      </c>
      <c r="B430" s="382" t="s">
        <v>84</v>
      </c>
      <c r="C430" s="505" t="s">
        <v>85</v>
      </c>
      <c r="D430" s="386" t="s">
        <v>154</v>
      </c>
      <c r="E430" s="386"/>
      <c r="F430" s="386"/>
      <c r="G430" s="241"/>
      <c r="H430" s="241"/>
      <c r="I430" s="241"/>
      <c r="J430" s="241"/>
      <c r="K430" s="241"/>
      <c r="L430" s="241"/>
      <c r="M430" s="241"/>
      <c r="N430" s="242"/>
      <c r="O430" s="258"/>
      <c r="P430" s="258"/>
      <c r="R430" s="253"/>
      <c r="S430" s="253"/>
    </row>
    <row r="431" spans="1:19" ht="17.100000000000001" customHeight="1">
      <c r="A431" s="383"/>
      <c r="B431" s="383"/>
      <c r="C431" s="506"/>
      <c r="D431" s="65" t="s">
        <v>292</v>
      </c>
      <c r="E431" s="65"/>
      <c r="F431" s="98"/>
      <c r="G431" s="98"/>
      <c r="H431" s="98"/>
      <c r="I431" s="98"/>
      <c r="J431" s="98"/>
      <c r="K431" s="98"/>
      <c r="L431" s="98"/>
      <c r="M431" s="98"/>
      <c r="N431" s="247"/>
      <c r="O431" s="277"/>
      <c r="P431" s="277"/>
      <c r="R431" s="253"/>
      <c r="S431" s="253"/>
    </row>
    <row r="432" spans="1:19" ht="17.100000000000001" customHeight="1">
      <c r="A432" s="383"/>
      <c r="B432" s="383"/>
      <c r="C432" s="506"/>
      <c r="D432" s="148">
        <v>2</v>
      </c>
      <c r="E432" s="153" t="s">
        <v>108</v>
      </c>
      <c r="F432" s="116">
        <v>100</v>
      </c>
      <c r="G432" s="72" t="s">
        <v>108</v>
      </c>
      <c r="H432" s="140">
        <v>8.3000000000000007</v>
      </c>
      <c r="I432" s="216" t="s">
        <v>138</v>
      </c>
      <c r="J432" s="140">
        <v>17.7</v>
      </c>
      <c r="K432" s="72" t="s">
        <v>108</v>
      </c>
      <c r="L432" s="114">
        <v>2.35</v>
      </c>
      <c r="M432" s="72" t="s">
        <v>126</v>
      </c>
      <c r="N432" s="133">
        <f>(H432+J432)/2*D432*F432*L432</f>
        <v>6110</v>
      </c>
      <c r="O432" s="16">
        <f>N435</f>
        <v>6110</v>
      </c>
      <c r="P432" s="17" t="s">
        <v>121</v>
      </c>
      <c r="R432" s="362">
        <v>142.47</v>
      </c>
      <c r="S432" s="253">
        <f>R432*O432</f>
        <v>870491.7</v>
      </c>
    </row>
    <row r="433" spans="1:19" ht="17.100000000000001" customHeight="1">
      <c r="A433" s="383"/>
      <c r="B433" s="383"/>
      <c r="C433" s="506"/>
      <c r="D433" s="65"/>
      <c r="E433" s="65"/>
      <c r="F433" s="72"/>
      <c r="G433" s="72"/>
      <c r="H433" s="72"/>
      <c r="I433" s="141">
        <v>2</v>
      </c>
      <c r="J433" s="72"/>
      <c r="K433" s="72"/>
      <c r="L433" s="72"/>
      <c r="M433" s="72"/>
      <c r="N433" s="125"/>
      <c r="O433" s="277"/>
      <c r="P433" s="277"/>
      <c r="R433" s="362"/>
      <c r="S433" s="253"/>
    </row>
    <row r="434" spans="1:19" ht="17.100000000000001" customHeight="1">
      <c r="A434" s="383"/>
      <c r="B434" s="383"/>
      <c r="C434" s="506"/>
      <c r="D434" s="65"/>
      <c r="E434" s="65"/>
      <c r="F434" s="98"/>
      <c r="G434" s="98"/>
      <c r="H434" s="98"/>
      <c r="I434" s="98"/>
      <c r="J434" s="98"/>
      <c r="K434" s="101"/>
      <c r="L434" s="101"/>
      <c r="M434" s="101"/>
      <c r="N434" s="350"/>
      <c r="O434" s="277"/>
      <c r="P434" s="277"/>
      <c r="R434" s="362"/>
      <c r="S434" s="253"/>
    </row>
    <row r="435" spans="1:19" ht="17.100000000000001" customHeight="1">
      <c r="A435" s="384"/>
      <c r="B435" s="384"/>
      <c r="C435" s="507"/>
      <c r="D435" s="55"/>
      <c r="E435" s="55"/>
      <c r="F435" s="101"/>
      <c r="G435" s="101"/>
      <c r="H435" s="101"/>
      <c r="I435" s="101"/>
      <c r="J435" s="101"/>
      <c r="K435" s="101"/>
      <c r="L435" s="340" t="s">
        <v>165</v>
      </c>
      <c r="M435" s="101"/>
      <c r="N435" s="270">
        <f>SUM(N432:N434)</f>
        <v>6110</v>
      </c>
      <c r="O435" s="280"/>
      <c r="P435" s="280"/>
      <c r="R435" s="362"/>
      <c r="S435" s="253"/>
    </row>
    <row r="436" spans="1:19" ht="17.100000000000001" customHeight="1">
      <c r="A436" s="382">
        <v>33</v>
      </c>
      <c r="B436" s="382" t="s">
        <v>86</v>
      </c>
      <c r="C436" s="476" t="s">
        <v>328</v>
      </c>
      <c r="D436" s="349"/>
      <c r="E436" s="349"/>
      <c r="F436" s="241"/>
      <c r="G436" s="241"/>
      <c r="H436" s="241"/>
      <c r="I436" s="241"/>
      <c r="J436" s="241"/>
      <c r="K436" s="241"/>
      <c r="L436" s="358"/>
      <c r="M436" s="241"/>
      <c r="N436" s="359"/>
      <c r="O436" s="258"/>
      <c r="P436" s="258"/>
      <c r="R436" s="362"/>
      <c r="S436" s="253"/>
    </row>
    <row r="437" spans="1:19" ht="17.100000000000001" customHeight="1">
      <c r="A437" s="383"/>
      <c r="B437" s="383"/>
      <c r="C437" s="477"/>
      <c r="D437" s="387" t="s">
        <v>329</v>
      </c>
      <c r="E437" s="388"/>
      <c r="F437" s="388"/>
      <c r="G437" s="98"/>
      <c r="H437" s="98"/>
      <c r="I437" s="98"/>
      <c r="J437" s="98"/>
      <c r="K437" s="98"/>
      <c r="L437" s="356"/>
      <c r="M437" s="98"/>
      <c r="N437" s="285"/>
      <c r="O437" s="277"/>
      <c r="P437" s="277"/>
      <c r="R437" s="362"/>
      <c r="S437" s="253"/>
    </row>
    <row r="438" spans="1:19" ht="25.5" customHeight="1">
      <c r="A438" s="383"/>
      <c r="B438" s="383"/>
      <c r="C438" s="477"/>
      <c r="D438" s="503" t="s">
        <v>330</v>
      </c>
      <c r="E438" s="504"/>
      <c r="F438" s="504"/>
      <c r="G438" s="504"/>
      <c r="H438" s="504"/>
      <c r="I438" s="504"/>
      <c r="J438" s="504"/>
      <c r="K438" s="504"/>
      <c r="L438" s="504"/>
      <c r="M438" s="98"/>
      <c r="N438" s="285"/>
      <c r="O438" s="277"/>
      <c r="P438" s="277"/>
      <c r="R438" s="362"/>
      <c r="S438" s="253"/>
    </row>
    <row r="439" spans="1:19" ht="17.100000000000001" customHeight="1">
      <c r="A439" s="383"/>
      <c r="B439" s="383"/>
      <c r="C439" s="477"/>
      <c r="D439" s="357"/>
      <c r="E439" s="357"/>
      <c r="K439" s="98"/>
      <c r="L439" s="356"/>
      <c r="M439" s="98"/>
      <c r="N439" s="285"/>
      <c r="O439" s="277"/>
      <c r="P439" s="277"/>
      <c r="R439" s="362"/>
      <c r="S439" s="253"/>
    </row>
    <row r="440" spans="1:19" ht="17.100000000000001" customHeight="1">
      <c r="A440" s="383"/>
      <c r="B440" s="383"/>
      <c r="C440" s="477"/>
      <c r="D440" s="348"/>
      <c r="E440" s="348"/>
      <c r="F440" s="402" t="s">
        <v>331</v>
      </c>
      <c r="G440" s="402"/>
      <c r="H440" s="402"/>
      <c r="I440" s="402"/>
      <c r="J440" s="98">
        <f>A430</f>
        <v>32</v>
      </c>
      <c r="K440" s="72" t="s">
        <v>126</v>
      </c>
      <c r="L440" s="98"/>
      <c r="M440" s="98"/>
      <c r="N440" s="285">
        <f>N435</f>
        <v>6110</v>
      </c>
      <c r="O440" s="278">
        <f>N440</f>
        <v>6110</v>
      </c>
      <c r="P440" s="277" t="s">
        <v>118</v>
      </c>
      <c r="R440" s="380">
        <v>10.99</v>
      </c>
      <c r="S440" s="253">
        <f>R440*O440</f>
        <v>67148.899999999994</v>
      </c>
    </row>
    <row r="441" spans="1:19" ht="17.100000000000001" customHeight="1">
      <c r="A441" s="384"/>
      <c r="B441" s="384"/>
      <c r="C441" s="502"/>
      <c r="D441" s="55"/>
      <c r="E441" s="55"/>
      <c r="F441" s="101"/>
      <c r="G441" s="101"/>
      <c r="H441" s="101"/>
      <c r="I441" s="101"/>
      <c r="J441" s="101"/>
      <c r="K441" s="101"/>
      <c r="L441" s="340"/>
      <c r="M441" s="101"/>
      <c r="N441" s="270"/>
      <c r="O441" s="280"/>
      <c r="P441" s="280"/>
      <c r="R441" s="362"/>
      <c r="S441" s="253"/>
    </row>
    <row r="442" spans="1:19" ht="17.100000000000001" customHeight="1">
      <c r="A442" s="383">
        <v>34</v>
      </c>
      <c r="B442" s="383" t="s">
        <v>90</v>
      </c>
      <c r="C442" s="393" t="s">
        <v>91</v>
      </c>
      <c r="D442" s="386" t="s">
        <v>223</v>
      </c>
      <c r="E442" s="386"/>
      <c r="F442" s="386"/>
      <c r="G442" s="241"/>
      <c r="H442" s="241"/>
      <c r="I442" s="241"/>
      <c r="J442" s="241"/>
      <c r="K442" s="241"/>
      <c r="L442" s="241"/>
      <c r="M442" s="241"/>
      <c r="N442" s="242"/>
      <c r="O442" s="258"/>
      <c r="P442" s="258"/>
      <c r="R442" s="362"/>
      <c r="S442" s="253"/>
    </row>
    <row r="443" spans="1:19" ht="17.100000000000001" customHeight="1">
      <c r="A443" s="383"/>
      <c r="B443" s="383"/>
      <c r="C443" s="393"/>
      <c r="D443" s="148">
        <v>4</v>
      </c>
      <c r="E443" s="153" t="s">
        <v>108</v>
      </c>
      <c r="F443" s="116">
        <v>100</v>
      </c>
      <c r="G443" s="72" t="s">
        <v>108</v>
      </c>
      <c r="H443" s="140">
        <v>3.04</v>
      </c>
      <c r="I443" s="216" t="s">
        <v>138</v>
      </c>
      <c r="J443" s="140">
        <v>11.04</v>
      </c>
      <c r="K443" s="72" t="s">
        <v>108</v>
      </c>
      <c r="L443" s="114">
        <v>2</v>
      </c>
      <c r="M443" s="72" t="s">
        <v>126</v>
      </c>
      <c r="N443" s="133">
        <f>(H443+J443)/2*D443*F443*L443</f>
        <v>5631.9999999999991</v>
      </c>
      <c r="O443" s="281">
        <f>N448</f>
        <v>2602.6012499999988</v>
      </c>
      <c r="P443" s="282" t="s">
        <v>121</v>
      </c>
      <c r="R443" s="253">
        <v>142.41999999999999</v>
      </c>
      <c r="S443" s="253">
        <f>R443*O443</f>
        <v>370662.47002499981</v>
      </c>
    </row>
    <row r="444" spans="1:19" ht="17.100000000000001" customHeight="1">
      <c r="A444" s="383"/>
      <c r="B444" s="383"/>
      <c r="C444" s="393"/>
      <c r="D444" s="65"/>
      <c r="E444" s="65"/>
      <c r="F444" s="72"/>
      <c r="G444" s="72"/>
      <c r="H444" s="72"/>
      <c r="I444" s="141">
        <v>2</v>
      </c>
      <c r="J444" s="72"/>
      <c r="K444" s="72"/>
      <c r="L444" s="72"/>
      <c r="M444" s="72"/>
      <c r="N444" s="125"/>
      <c r="O444" s="277"/>
      <c r="P444" s="277"/>
      <c r="R444" s="253"/>
      <c r="S444" s="253"/>
    </row>
    <row r="445" spans="1:19" ht="17.100000000000001" customHeight="1">
      <c r="A445" s="383"/>
      <c r="B445" s="383"/>
      <c r="C445" s="393"/>
      <c r="D445" s="65"/>
      <c r="E445" s="65"/>
      <c r="F445" s="72"/>
      <c r="G445" s="72"/>
      <c r="H445" s="72"/>
      <c r="I445" s="155"/>
      <c r="J445" s="68"/>
      <c r="K445" s="68"/>
      <c r="L445" s="68"/>
      <c r="M445" s="68"/>
      <c r="N445" s="151"/>
      <c r="O445" s="277"/>
      <c r="P445" s="277"/>
      <c r="R445" s="253"/>
      <c r="S445" s="253"/>
    </row>
    <row r="446" spans="1:19" ht="17.100000000000001" customHeight="1">
      <c r="A446" s="383"/>
      <c r="B446" s="383"/>
      <c r="C446" s="394"/>
      <c r="D446" s="64"/>
      <c r="E446" s="65"/>
      <c r="F446" s="98"/>
      <c r="G446" s="98"/>
      <c r="H446" s="98"/>
      <c r="I446" s="98"/>
      <c r="J446" s="98"/>
      <c r="K446" s="98"/>
      <c r="L446" s="98"/>
      <c r="M446" s="98"/>
      <c r="N446" s="263">
        <f>SUM(N443:N445)</f>
        <v>5631.9999999999991</v>
      </c>
      <c r="O446" s="248"/>
      <c r="P446" s="249"/>
      <c r="R446" s="253"/>
      <c r="S446" s="253"/>
    </row>
    <row r="447" spans="1:19" ht="17.100000000000001" customHeight="1">
      <c r="A447" s="383"/>
      <c r="B447" s="383"/>
      <c r="C447" s="394"/>
      <c r="D447" s="387" t="s">
        <v>224</v>
      </c>
      <c r="E447" s="388"/>
      <c r="F447" s="388"/>
      <c r="G447" s="388"/>
      <c r="H447" s="388"/>
      <c r="I447" s="98"/>
      <c r="J447" s="101"/>
      <c r="K447" s="101"/>
      <c r="L447" s="101" t="s">
        <v>147</v>
      </c>
      <c r="M447" s="101"/>
      <c r="N447" s="270">
        <f>O61</f>
        <v>3029.3987500000003</v>
      </c>
      <c r="O447" s="248"/>
      <c r="P447" s="249"/>
      <c r="R447" s="253"/>
      <c r="S447" s="253"/>
    </row>
    <row r="448" spans="1:19" ht="17.100000000000001" customHeight="1">
      <c r="A448" s="383"/>
      <c r="B448" s="383"/>
      <c r="C448" s="394"/>
      <c r="D448" s="64"/>
      <c r="E448" s="65"/>
      <c r="F448" s="98"/>
      <c r="G448" s="98"/>
      <c r="H448" s="98"/>
      <c r="I448" s="98"/>
      <c r="J448" s="98"/>
      <c r="K448" s="98"/>
      <c r="L448" s="283" t="s">
        <v>112</v>
      </c>
      <c r="M448" s="229" t="s">
        <v>126</v>
      </c>
      <c r="N448" s="284">
        <f>N446-N447</f>
        <v>2602.6012499999988</v>
      </c>
      <c r="O448" s="248"/>
      <c r="P448" s="249"/>
      <c r="R448" s="253"/>
      <c r="S448" s="253"/>
    </row>
    <row r="449" spans="1:19" ht="17.100000000000001" customHeight="1">
      <c r="A449" s="383"/>
      <c r="B449" s="383"/>
      <c r="C449" s="393"/>
      <c r="D449" s="54"/>
      <c r="E449" s="55"/>
      <c r="F449" s="101"/>
      <c r="G449" s="101"/>
      <c r="H449" s="101"/>
      <c r="I449" s="101"/>
      <c r="J449" s="101"/>
      <c r="K449" s="101"/>
      <c r="L449" s="101"/>
      <c r="M449" s="101"/>
      <c r="N449" s="272"/>
      <c r="O449" s="256"/>
      <c r="P449" s="257"/>
      <c r="R449" s="253"/>
      <c r="S449" s="253"/>
    </row>
    <row r="450" spans="1:19" ht="17.100000000000001" customHeight="1">
      <c r="A450" s="382">
        <v>35</v>
      </c>
      <c r="B450" s="382" t="s">
        <v>88</v>
      </c>
      <c r="C450" s="476" t="s">
        <v>332</v>
      </c>
      <c r="D450" s="348"/>
      <c r="E450" s="348"/>
      <c r="F450" s="98"/>
      <c r="G450" s="98"/>
      <c r="H450" s="98"/>
      <c r="I450" s="98"/>
      <c r="J450" s="98"/>
      <c r="K450" s="98"/>
      <c r="L450" s="356"/>
      <c r="M450" s="98"/>
      <c r="N450" s="285"/>
      <c r="O450" s="277"/>
      <c r="P450" s="277"/>
      <c r="R450" s="362"/>
      <c r="S450" s="253"/>
    </row>
    <row r="451" spans="1:19" ht="17.100000000000001" customHeight="1">
      <c r="A451" s="383"/>
      <c r="B451" s="383"/>
      <c r="C451" s="477"/>
      <c r="D451" s="387" t="s">
        <v>333</v>
      </c>
      <c r="E451" s="388"/>
      <c r="F451" s="388"/>
      <c r="G451" s="98">
        <f>A442</f>
        <v>34</v>
      </c>
      <c r="H451" s="98"/>
      <c r="I451" s="72"/>
      <c r="J451" s="98"/>
      <c r="K451" s="72" t="s">
        <v>126</v>
      </c>
      <c r="L451" s="356"/>
      <c r="M451" s="98"/>
      <c r="N451" s="263">
        <f>N448</f>
        <v>2602.6012499999988</v>
      </c>
      <c r="O451" s="249"/>
      <c r="P451" s="249"/>
      <c r="R451" s="362"/>
      <c r="S451" s="253"/>
    </row>
    <row r="452" spans="1:19" ht="17.100000000000001" customHeight="1">
      <c r="A452" s="383"/>
      <c r="B452" s="383"/>
      <c r="C452" s="477"/>
      <c r="D452" s="191"/>
      <c r="E452" s="88"/>
      <c r="F452" s="88"/>
      <c r="G452" s="88"/>
      <c r="H452" s="88"/>
      <c r="I452" s="101"/>
      <c r="J452" s="101"/>
      <c r="K452" s="68"/>
      <c r="L452" s="340"/>
      <c r="M452" s="101"/>
      <c r="N452" s="270"/>
      <c r="O452" s="249"/>
      <c r="P452" s="249"/>
      <c r="R452" s="362"/>
      <c r="S452" s="253"/>
    </row>
    <row r="453" spans="1:19" ht="17.100000000000001" customHeight="1">
      <c r="A453" s="383"/>
      <c r="B453" s="383"/>
      <c r="C453" s="477"/>
      <c r="D453" s="54"/>
      <c r="E453" s="55"/>
      <c r="F453" s="101"/>
      <c r="G453" s="101"/>
      <c r="H453" s="101"/>
      <c r="I453" s="101"/>
      <c r="J453" s="101"/>
      <c r="K453" s="101"/>
      <c r="L453" s="340" t="s">
        <v>161</v>
      </c>
      <c r="M453" s="101"/>
      <c r="N453" s="268">
        <f>N451-N452</f>
        <v>2602.6012499999988</v>
      </c>
      <c r="O453" s="360">
        <f>N453</f>
        <v>2602.6012499999988</v>
      </c>
      <c r="P453" s="257"/>
      <c r="R453" s="380">
        <v>14.57</v>
      </c>
      <c r="S453" s="253">
        <f>R453*O453</f>
        <v>37919.900212499982</v>
      </c>
    </row>
    <row r="454" spans="1:19" ht="17.100000000000001" customHeight="1">
      <c r="A454" s="382">
        <v>36</v>
      </c>
      <c r="B454" s="382" t="s">
        <v>92</v>
      </c>
      <c r="C454" s="389" t="s">
        <v>293</v>
      </c>
      <c r="D454" s="32"/>
      <c r="E454" s="65"/>
      <c r="F454" s="98">
        <v>2</v>
      </c>
      <c r="G454" s="98" t="s">
        <v>108</v>
      </c>
      <c r="H454" s="98">
        <v>1</v>
      </c>
      <c r="I454" s="98" t="s">
        <v>108</v>
      </c>
      <c r="J454" s="263">
        <v>2.1</v>
      </c>
      <c r="K454" s="98" t="s">
        <v>126</v>
      </c>
      <c r="L454" s="98"/>
      <c r="M454" s="98"/>
      <c r="N454" s="285">
        <f>F454*H454*J454</f>
        <v>4.2</v>
      </c>
      <c r="O454" s="266">
        <f>N454</f>
        <v>4.2</v>
      </c>
      <c r="P454" s="249" t="s">
        <v>111</v>
      </c>
      <c r="R454" s="253">
        <v>77.73</v>
      </c>
      <c r="S454" s="253">
        <f>R454*O454</f>
        <v>326.46600000000001</v>
      </c>
    </row>
    <row r="455" spans="1:19" ht="17.100000000000001" customHeight="1">
      <c r="A455" s="383"/>
      <c r="B455" s="383"/>
      <c r="C455" s="390"/>
      <c r="D455" s="32"/>
      <c r="E455" s="65"/>
      <c r="F455" s="98"/>
      <c r="G455" s="98"/>
      <c r="H455" s="98"/>
      <c r="I455" s="98"/>
      <c r="J455" s="98"/>
      <c r="K455" s="98"/>
      <c r="L455" s="98"/>
      <c r="M455" s="98"/>
      <c r="N455" s="286" t="s">
        <v>111</v>
      </c>
      <c r="O455" s="248"/>
      <c r="P455" s="249"/>
      <c r="R455" s="253"/>
      <c r="S455" s="253"/>
    </row>
    <row r="456" spans="1:19" ht="17.100000000000001" customHeight="1">
      <c r="A456" s="383"/>
      <c r="B456" s="383"/>
      <c r="C456" s="390"/>
      <c r="D456" s="32"/>
      <c r="E456" s="65"/>
      <c r="F456" s="98"/>
      <c r="G456" s="98"/>
      <c r="H456" s="98"/>
      <c r="I456" s="98"/>
      <c r="J456" s="98"/>
      <c r="K456" s="98"/>
      <c r="L456" s="98"/>
      <c r="M456" s="98"/>
      <c r="N456" s="247"/>
      <c r="O456" s="248"/>
      <c r="P456" s="249"/>
      <c r="R456" s="253"/>
      <c r="S456" s="253"/>
    </row>
    <row r="457" spans="1:19" ht="17.100000000000001" customHeight="1">
      <c r="A457" s="383"/>
      <c r="B457" s="383"/>
      <c r="C457" s="390"/>
      <c r="D457" s="32"/>
      <c r="E457" s="33"/>
      <c r="F457" s="98"/>
      <c r="G457" s="98"/>
      <c r="H457" s="98"/>
      <c r="I457" s="98"/>
      <c r="J457" s="98"/>
      <c r="K457" s="98"/>
      <c r="L457" s="98"/>
      <c r="M457" s="98"/>
      <c r="N457" s="247"/>
      <c r="O457" s="248"/>
      <c r="P457" s="249"/>
      <c r="R457" s="253"/>
      <c r="S457" s="253"/>
    </row>
    <row r="458" spans="1:19" ht="17.100000000000001" customHeight="1">
      <c r="A458" s="383"/>
      <c r="B458" s="383"/>
      <c r="C458" s="390"/>
      <c r="D458" s="32"/>
      <c r="E458" s="33"/>
      <c r="F458" s="98"/>
      <c r="G458" s="98"/>
      <c r="H458" s="98"/>
      <c r="I458" s="98"/>
      <c r="J458" s="98"/>
      <c r="K458" s="98"/>
      <c r="L458" s="98"/>
      <c r="M458" s="98"/>
      <c r="N458" s="247"/>
      <c r="O458" s="248"/>
      <c r="P458" s="249"/>
      <c r="R458" s="253"/>
      <c r="S458" s="253"/>
    </row>
    <row r="459" spans="1:19" ht="17.100000000000001" customHeight="1">
      <c r="A459" s="391">
        <v>37</v>
      </c>
      <c r="B459" s="391" t="s">
        <v>94</v>
      </c>
      <c r="C459" s="389" t="s">
        <v>95</v>
      </c>
      <c r="D459" s="417" t="s">
        <v>155</v>
      </c>
      <c r="E459" s="418"/>
      <c r="F459" s="418"/>
      <c r="G459" s="418"/>
      <c r="H459" s="418"/>
      <c r="I459" s="418"/>
      <c r="J459" s="418"/>
      <c r="K459" s="418"/>
      <c r="L459" s="418"/>
      <c r="M459" s="287"/>
      <c r="N459" s="288"/>
      <c r="O459" s="289"/>
      <c r="P459" s="290"/>
      <c r="R459" s="253"/>
      <c r="S459" s="253"/>
    </row>
    <row r="460" spans="1:19" ht="17.100000000000001" customHeight="1">
      <c r="A460" s="392"/>
      <c r="B460" s="392"/>
      <c r="C460" s="390"/>
      <c r="D460" s="415" t="s">
        <v>156</v>
      </c>
      <c r="E460" s="416"/>
      <c r="F460" s="416"/>
      <c r="G460" s="416"/>
      <c r="H460" s="416"/>
      <c r="I460" s="416"/>
      <c r="J460" s="416"/>
      <c r="K460" s="416"/>
      <c r="L460" s="416"/>
      <c r="M460" s="291" t="s">
        <v>126</v>
      </c>
      <c r="N460" s="292">
        <f>N446</f>
        <v>5631.9999999999991</v>
      </c>
      <c r="O460" s="293">
        <f>N465</f>
        <v>1456.3942399999994</v>
      </c>
      <c r="P460" s="294" t="s">
        <v>121</v>
      </c>
      <c r="R460" s="253">
        <v>142.47</v>
      </c>
      <c r="S460" s="253">
        <f>R460*O460</f>
        <v>207492.48737279992</v>
      </c>
    </row>
    <row r="461" spans="1:19" ht="17.100000000000001" customHeight="1">
      <c r="A461" s="392"/>
      <c r="B461" s="392"/>
      <c r="C461" s="390"/>
      <c r="D461" s="415" t="s">
        <v>157</v>
      </c>
      <c r="E461" s="416"/>
      <c r="F461" s="416"/>
      <c r="G461" s="416"/>
      <c r="H461" s="416"/>
      <c r="I461" s="416"/>
      <c r="J461" s="416"/>
      <c r="K461" s="291" t="s">
        <v>126</v>
      </c>
      <c r="L461" s="295">
        <f>N486</f>
        <v>603.43679999999995</v>
      </c>
      <c r="M461" s="291"/>
      <c r="N461" s="296"/>
      <c r="O461" s="297"/>
      <c r="P461" s="294"/>
      <c r="R461" s="253"/>
      <c r="S461" s="253"/>
    </row>
    <row r="462" spans="1:19" ht="17.100000000000001" customHeight="1">
      <c r="A462" s="392"/>
      <c r="B462" s="392"/>
      <c r="C462" s="390"/>
      <c r="D462" s="415" t="s">
        <v>327</v>
      </c>
      <c r="E462" s="416"/>
      <c r="F462" s="416"/>
      <c r="G462" s="416"/>
      <c r="H462" s="416"/>
      <c r="I462" s="416"/>
      <c r="J462" s="416"/>
      <c r="K462" s="298" t="s">
        <v>126</v>
      </c>
      <c r="L462" s="299">
        <f>N424</f>
        <v>2948</v>
      </c>
      <c r="M462" s="291"/>
      <c r="N462" s="296"/>
      <c r="O462" s="297"/>
      <c r="P462" s="294"/>
      <c r="R462" s="253"/>
      <c r="S462" s="253"/>
    </row>
    <row r="463" spans="1:19" ht="17.100000000000001" customHeight="1">
      <c r="A463" s="392"/>
      <c r="B463" s="392"/>
      <c r="C463" s="390"/>
      <c r="D463" s="300"/>
      <c r="E463" s="301"/>
      <c r="F463" s="301"/>
      <c r="G463" s="301"/>
      <c r="H463" s="301"/>
      <c r="I463" s="301"/>
      <c r="J463" s="302" t="s">
        <v>112</v>
      </c>
      <c r="K463" s="298" t="s">
        <v>126</v>
      </c>
      <c r="L463" s="299">
        <f>SUM(L461:L462)</f>
        <v>3551.4367999999999</v>
      </c>
      <c r="M463" s="298" t="s">
        <v>147</v>
      </c>
      <c r="N463" s="303">
        <f>L463</f>
        <v>3551.4367999999999</v>
      </c>
      <c r="O463" s="297"/>
      <c r="P463" s="294"/>
      <c r="R463" s="253"/>
      <c r="S463" s="253"/>
    </row>
    <row r="464" spans="1:19" ht="17.100000000000001" customHeight="1">
      <c r="A464" s="392"/>
      <c r="B464" s="392"/>
      <c r="C464" s="390"/>
      <c r="D464" s="300"/>
      <c r="E464" s="301"/>
      <c r="F464" s="301"/>
      <c r="G464" s="301"/>
      <c r="H464" s="301"/>
      <c r="I464" s="301"/>
      <c r="J464" s="301"/>
      <c r="K464" s="291"/>
      <c r="L464" s="295"/>
      <c r="M464" s="291"/>
      <c r="N464" s="292">
        <f>N460-N463</f>
        <v>2080.5631999999991</v>
      </c>
      <c r="O464" s="297"/>
      <c r="P464" s="294"/>
      <c r="R464" s="253"/>
      <c r="S464" s="253"/>
    </row>
    <row r="465" spans="1:19" ht="17.100000000000001" customHeight="1">
      <c r="A465" s="392"/>
      <c r="B465" s="392"/>
      <c r="C465" s="390"/>
      <c r="D465" s="300" t="s">
        <v>299</v>
      </c>
      <c r="E465" s="301" t="s">
        <v>126</v>
      </c>
      <c r="F465" s="304">
        <f>N464</f>
        <v>2080.5631999999991</v>
      </c>
      <c r="G465" s="301" t="s">
        <v>108</v>
      </c>
      <c r="H465" s="305">
        <v>0.7</v>
      </c>
      <c r="I465" s="301"/>
      <c r="J465" s="301"/>
      <c r="K465" s="291"/>
      <c r="L465" s="295"/>
      <c r="M465" s="291" t="s">
        <v>126</v>
      </c>
      <c r="N465" s="292">
        <f>F465*H465</f>
        <v>1456.3942399999994</v>
      </c>
      <c r="O465" s="297"/>
      <c r="P465" s="294"/>
      <c r="R465" s="253"/>
      <c r="S465" s="253"/>
    </row>
    <row r="466" spans="1:19" ht="17.100000000000001" customHeight="1">
      <c r="A466" s="392"/>
      <c r="B466" s="392"/>
      <c r="C466" s="390"/>
      <c r="D466" s="306"/>
      <c r="E466" s="302"/>
      <c r="F466" s="302"/>
      <c r="G466" s="302"/>
      <c r="H466" s="302"/>
      <c r="I466" s="302"/>
      <c r="J466" s="302"/>
      <c r="K466" s="298"/>
      <c r="L466" s="299"/>
      <c r="M466" s="298"/>
      <c r="N466" s="355" t="s">
        <v>121</v>
      </c>
      <c r="O466" s="307"/>
      <c r="P466" s="308"/>
      <c r="R466" s="253"/>
      <c r="S466" s="253"/>
    </row>
    <row r="467" spans="1:19" ht="14.1" customHeight="1">
      <c r="A467" s="382">
        <v>38</v>
      </c>
      <c r="B467" s="382" t="s">
        <v>96</v>
      </c>
      <c r="C467" s="425" t="s">
        <v>272</v>
      </c>
      <c r="D467" s="385" t="s">
        <v>294</v>
      </c>
      <c r="E467" s="386"/>
      <c r="F467" s="386"/>
      <c r="G467" s="98"/>
      <c r="H467" s="98"/>
      <c r="I467" s="98"/>
      <c r="J467" s="98"/>
      <c r="K467" s="98"/>
      <c r="L467" s="98"/>
      <c r="M467" s="98"/>
      <c r="N467" s="247"/>
      <c r="O467" s="248"/>
      <c r="P467" s="244"/>
      <c r="R467" s="253"/>
      <c r="S467" s="253"/>
    </row>
    <row r="468" spans="1:19" ht="14.1" customHeight="1">
      <c r="A468" s="383"/>
      <c r="B468" s="383"/>
      <c r="C468" s="393"/>
      <c r="D468" s="199">
        <v>4</v>
      </c>
      <c r="E468" s="153" t="s">
        <v>108</v>
      </c>
      <c r="F468" s="116">
        <v>1.8</v>
      </c>
      <c r="G468" s="72" t="s">
        <v>108</v>
      </c>
      <c r="H468" s="140">
        <v>0.6</v>
      </c>
      <c r="I468" s="216" t="s">
        <v>138</v>
      </c>
      <c r="J468" s="149">
        <v>3.23</v>
      </c>
      <c r="K468" s="72" t="s">
        <v>108</v>
      </c>
      <c r="L468" s="114">
        <v>2.63</v>
      </c>
      <c r="M468" s="72" t="s">
        <v>126</v>
      </c>
      <c r="N468" s="116">
        <f>(H468+J468)/2*D468*F468*L468</f>
        <v>36.262439999999998</v>
      </c>
      <c r="O468" s="266"/>
      <c r="P468" s="249"/>
      <c r="R468" s="253"/>
      <c r="S468" s="253"/>
    </row>
    <row r="469" spans="1:19" ht="14.1" customHeight="1">
      <c r="A469" s="383"/>
      <c r="B469" s="383"/>
      <c r="C469" s="393"/>
      <c r="D469" s="64"/>
      <c r="E469" s="65"/>
      <c r="F469" s="72"/>
      <c r="G469" s="72"/>
      <c r="H469" s="72"/>
      <c r="I469" s="141">
        <v>2</v>
      </c>
      <c r="J469" s="72"/>
      <c r="K469" s="72"/>
      <c r="L469" s="72"/>
      <c r="M469" s="72"/>
      <c r="N469" s="133"/>
      <c r="O469" s="248"/>
      <c r="P469" s="249"/>
      <c r="R469" s="253"/>
      <c r="S469" s="253"/>
    </row>
    <row r="470" spans="1:19" ht="14.1" customHeight="1">
      <c r="A470" s="383"/>
      <c r="B470" s="383"/>
      <c r="C470" s="393"/>
      <c r="D470" s="199">
        <v>4</v>
      </c>
      <c r="E470" s="153" t="s">
        <v>108</v>
      </c>
      <c r="F470" s="116">
        <v>4.8</v>
      </c>
      <c r="G470" s="72" t="s">
        <v>108</v>
      </c>
      <c r="H470" s="140">
        <v>0.6</v>
      </c>
      <c r="I470" s="216" t="s">
        <v>138</v>
      </c>
      <c r="J470" s="149">
        <v>3.23</v>
      </c>
      <c r="K470" s="72" t="s">
        <v>108</v>
      </c>
      <c r="L470" s="114">
        <v>2.63</v>
      </c>
      <c r="M470" s="72" t="s">
        <v>126</v>
      </c>
      <c r="N470" s="116">
        <f>(H470+J470)/2*D470*F470*L470</f>
        <v>96.699839999999995</v>
      </c>
      <c r="O470" s="266"/>
      <c r="P470" s="249"/>
      <c r="R470" s="253"/>
      <c r="S470" s="253"/>
    </row>
    <row r="471" spans="1:19" ht="14.1" customHeight="1">
      <c r="A471" s="383"/>
      <c r="B471" s="383"/>
      <c r="C471" s="394"/>
      <c r="D471" s="64"/>
      <c r="E471" s="65"/>
      <c r="F471" s="72"/>
      <c r="G471" s="72"/>
      <c r="H471" s="72"/>
      <c r="I471" s="141">
        <v>2</v>
      </c>
      <c r="J471" s="72"/>
      <c r="K471" s="72"/>
      <c r="L471" s="72"/>
      <c r="M471" s="72"/>
      <c r="N471" s="133"/>
      <c r="O471" s="248"/>
      <c r="P471" s="249"/>
      <c r="R471" s="253"/>
      <c r="S471" s="253"/>
    </row>
    <row r="472" spans="1:19" ht="14.1" customHeight="1">
      <c r="A472" s="383"/>
      <c r="B472" s="383"/>
      <c r="C472" s="393"/>
      <c r="D472" s="387" t="s">
        <v>295</v>
      </c>
      <c r="E472" s="388"/>
      <c r="F472" s="388"/>
      <c r="G472" s="72"/>
      <c r="H472" s="72"/>
      <c r="I472" s="141"/>
      <c r="J472" s="72"/>
      <c r="K472" s="72"/>
      <c r="L472" s="72"/>
      <c r="M472" s="72"/>
      <c r="N472" s="116"/>
      <c r="O472" s="248"/>
      <c r="P472" s="249"/>
      <c r="R472" s="253"/>
      <c r="S472" s="253"/>
    </row>
    <row r="473" spans="1:19" ht="14.1" customHeight="1">
      <c r="A473" s="383"/>
      <c r="B473" s="383"/>
      <c r="C473" s="393"/>
      <c r="D473" s="199">
        <v>4</v>
      </c>
      <c r="E473" s="153" t="s">
        <v>108</v>
      </c>
      <c r="F473" s="116">
        <v>10</v>
      </c>
      <c r="G473" s="72" t="s">
        <v>108</v>
      </c>
      <c r="H473" s="140">
        <v>0.6</v>
      </c>
      <c r="I473" s="216" t="s">
        <v>138</v>
      </c>
      <c r="J473" s="149">
        <v>3.23</v>
      </c>
      <c r="K473" s="72" t="s">
        <v>108</v>
      </c>
      <c r="L473" s="114">
        <v>2.63</v>
      </c>
      <c r="M473" s="72" t="s">
        <v>126</v>
      </c>
      <c r="N473" s="116">
        <f>(H473+J473)/2*D473*F473*L473</f>
        <v>201.45799999999997</v>
      </c>
      <c r="O473" s="266"/>
      <c r="P473" s="249"/>
      <c r="R473" s="253"/>
      <c r="S473" s="253"/>
    </row>
    <row r="474" spans="1:19" ht="14.1" customHeight="1">
      <c r="A474" s="383"/>
      <c r="B474" s="383"/>
      <c r="C474" s="393"/>
      <c r="D474" s="64"/>
      <c r="E474" s="65"/>
      <c r="F474" s="72"/>
      <c r="G474" s="72"/>
      <c r="H474" s="72"/>
      <c r="I474" s="141">
        <v>2</v>
      </c>
      <c r="J474" s="72"/>
      <c r="K474" s="72"/>
      <c r="L474" s="72"/>
      <c r="M474" s="72"/>
      <c r="N474" s="133"/>
      <c r="O474" s="248"/>
      <c r="P474" s="249"/>
      <c r="R474" s="253"/>
      <c r="S474" s="253"/>
    </row>
    <row r="475" spans="1:19" ht="14.1" customHeight="1">
      <c r="A475" s="383"/>
      <c r="B475" s="383"/>
      <c r="C475" s="393"/>
      <c r="D475" s="64" t="s">
        <v>296</v>
      </c>
      <c r="E475" s="193"/>
      <c r="F475" s="116"/>
      <c r="G475" s="50"/>
      <c r="H475" s="341"/>
      <c r="I475" s="144"/>
      <c r="J475" s="309"/>
      <c r="K475" s="50"/>
      <c r="L475" s="309"/>
      <c r="M475" s="72"/>
      <c r="N475" s="160"/>
      <c r="O475" s="266"/>
      <c r="P475" s="249"/>
      <c r="R475" s="253"/>
      <c r="S475" s="253"/>
    </row>
    <row r="476" spans="1:19" ht="14.1" customHeight="1">
      <c r="A476" s="383"/>
      <c r="B476" s="383"/>
      <c r="C476" s="393"/>
      <c r="D476" s="199">
        <v>2</v>
      </c>
      <c r="E476" s="153" t="s">
        <v>108</v>
      </c>
      <c r="F476" s="116">
        <v>12</v>
      </c>
      <c r="G476" s="72" t="s">
        <v>108</v>
      </c>
      <c r="H476" s="140">
        <v>0.6</v>
      </c>
      <c r="I476" s="216" t="s">
        <v>138</v>
      </c>
      <c r="J476" s="149">
        <v>3.8</v>
      </c>
      <c r="K476" s="72" t="s">
        <v>108</v>
      </c>
      <c r="L476" s="114">
        <v>3.2</v>
      </c>
      <c r="M476" s="72" t="s">
        <v>126</v>
      </c>
      <c r="N476" s="116">
        <f>(H476+J476)/2*D476*F476*L476</f>
        <v>168.96</v>
      </c>
      <c r="O476" s="248"/>
      <c r="P476" s="249"/>
      <c r="R476" s="253"/>
      <c r="S476" s="253"/>
    </row>
    <row r="477" spans="1:19" ht="14.1" customHeight="1">
      <c r="A477" s="383"/>
      <c r="B477" s="383"/>
      <c r="C477" s="393"/>
      <c r="D477" s="64"/>
      <c r="E477" s="65"/>
      <c r="F477" s="72"/>
      <c r="G477" s="72"/>
      <c r="H477" s="72"/>
      <c r="I477" s="155">
        <v>2</v>
      </c>
      <c r="J477" s="68"/>
      <c r="K477" s="68"/>
      <c r="L477" s="68"/>
      <c r="M477" s="68"/>
      <c r="N477" s="102"/>
      <c r="O477" s="266"/>
      <c r="P477" s="249"/>
      <c r="R477" s="253"/>
      <c r="S477" s="253"/>
    </row>
    <row r="478" spans="1:19" ht="14.1" customHeight="1">
      <c r="A478" s="383"/>
      <c r="B478" s="383"/>
      <c r="C478" s="393"/>
      <c r="D478" s="64"/>
      <c r="E478" s="65"/>
      <c r="F478" s="98"/>
      <c r="G478" s="98"/>
      <c r="H478" s="98"/>
      <c r="I478" s="98"/>
      <c r="J478" s="98"/>
      <c r="K478" s="98"/>
      <c r="L478" s="283" t="s">
        <v>112</v>
      </c>
      <c r="M478" s="229"/>
      <c r="N478" s="271">
        <f>SUM(N468:N477)</f>
        <v>503.38027999999997</v>
      </c>
      <c r="O478" s="310">
        <f>N478</f>
        <v>503.38027999999997</v>
      </c>
      <c r="P478" s="251" t="s">
        <v>118</v>
      </c>
      <c r="R478" s="253">
        <v>757.75</v>
      </c>
      <c r="S478" s="253">
        <f>R478*O478</f>
        <v>381436.40716999996</v>
      </c>
    </row>
    <row r="479" spans="1:19" ht="14.1" customHeight="1">
      <c r="A479" s="383"/>
      <c r="B479" s="383"/>
      <c r="C479" s="393"/>
      <c r="D479" s="54"/>
      <c r="E479" s="65"/>
      <c r="F479" s="98"/>
      <c r="G479" s="98"/>
      <c r="H479" s="98"/>
      <c r="I479" s="98"/>
      <c r="J479" s="98"/>
      <c r="K479" s="98"/>
      <c r="L479" s="98"/>
      <c r="M479" s="98"/>
      <c r="N479" s="247"/>
      <c r="O479" s="248"/>
      <c r="P479" s="257"/>
      <c r="R479" s="253"/>
      <c r="S479" s="253"/>
    </row>
    <row r="480" spans="1:19" ht="17.100000000000001" customHeight="1">
      <c r="A480" s="382">
        <v>39</v>
      </c>
      <c r="B480" s="382" t="s">
        <v>98</v>
      </c>
      <c r="C480" s="386" t="s">
        <v>99</v>
      </c>
      <c r="D480" s="344"/>
      <c r="E480" s="343"/>
      <c r="F480" s="343"/>
      <c r="G480" s="241"/>
      <c r="H480" s="241"/>
      <c r="I480" s="241"/>
      <c r="J480" s="241"/>
      <c r="K480" s="241"/>
      <c r="L480" s="241"/>
      <c r="M480" s="241"/>
      <c r="N480" s="242"/>
      <c r="O480" s="258"/>
      <c r="P480" s="312"/>
      <c r="R480" s="253"/>
      <c r="S480" s="253"/>
    </row>
    <row r="481" spans="1:19" ht="17.100000000000001" customHeight="1">
      <c r="A481" s="383"/>
      <c r="B481" s="383"/>
      <c r="C481" s="388"/>
      <c r="D481" s="191" t="s">
        <v>296</v>
      </c>
      <c r="E481" s="72" t="s">
        <v>126</v>
      </c>
      <c r="F481" s="72">
        <v>2</v>
      </c>
      <c r="G481" s="72" t="s">
        <v>108</v>
      </c>
      <c r="H481" s="116">
        <v>12</v>
      </c>
      <c r="I481" s="72" t="s">
        <v>108</v>
      </c>
      <c r="J481" s="116">
        <v>2.4</v>
      </c>
      <c r="K481" s="72" t="s">
        <v>108</v>
      </c>
      <c r="L481" s="114">
        <v>3.2</v>
      </c>
      <c r="M481" s="72" t="s">
        <v>126</v>
      </c>
      <c r="N481" s="196">
        <f t="shared" ref="N481" si="21">F481*H481*J481*L481</f>
        <v>184.32</v>
      </c>
      <c r="O481" s="278"/>
      <c r="P481" s="277"/>
      <c r="R481" s="253"/>
      <c r="S481" s="253"/>
    </row>
    <row r="482" spans="1:19" ht="24.75" customHeight="1">
      <c r="A482" s="383"/>
      <c r="B482" s="383"/>
      <c r="C482" s="388"/>
      <c r="D482" s="64" t="s">
        <v>297</v>
      </c>
      <c r="E482" s="72" t="s">
        <v>126</v>
      </c>
      <c r="F482" s="72">
        <v>4</v>
      </c>
      <c r="G482" s="72" t="s">
        <v>108</v>
      </c>
      <c r="H482" s="116">
        <v>10</v>
      </c>
      <c r="I482" s="72" t="s">
        <v>108</v>
      </c>
      <c r="J482" s="116">
        <v>2.4</v>
      </c>
      <c r="K482" s="72" t="s">
        <v>108</v>
      </c>
      <c r="L482" s="114">
        <v>2.63</v>
      </c>
      <c r="M482" s="72" t="s">
        <v>126</v>
      </c>
      <c r="N482" s="196">
        <f t="shared" ref="N482" si="22">F482*H482*J482*L482</f>
        <v>252.48</v>
      </c>
      <c r="O482" s="277"/>
      <c r="P482" s="277"/>
      <c r="R482" s="253"/>
      <c r="S482" s="253"/>
    </row>
    <row r="483" spans="1:19" ht="17.100000000000001" customHeight="1">
      <c r="A483" s="383"/>
      <c r="B483" s="383"/>
      <c r="C483" s="388"/>
      <c r="D483" s="342" t="s">
        <v>298</v>
      </c>
      <c r="E483" s="72" t="s">
        <v>126</v>
      </c>
      <c r="F483" s="72">
        <v>4</v>
      </c>
      <c r="G483" s="72" t="s">
        <v>108</v>
      </c>
      <c r="H483" s="116">
        <v>4.8</v>
      </c>
      <c r="I483" s="72" t="s">
        <v>108</v>
      </c>
      <c r="J483" s="116">
        <v>2.4</v>
      </c>
      <c r="K483" s="72" t="s">
        <v>108</v>
      </c>
      <c r="L483" s="114">
        <v>2.63</v>
      </c>
      <c r="M483" s="72" t="s">
        <v>126</v>
      </c>
      <c r="N483" s="196">
        <f t="shared" ref="N483:N484" si="23">F483*H483*J483*L483</f>
        <v>121.1904</v>
      </c>
      <c r="O483" s="278"/>
      <c r="P483" s="277"/>
      <c r="R483" s="253"/>
      <c r="S483" s="253"/>
    </row>
    <row r="484" spans="1:19" ht="17.100000000000001" customHeight="1">
      <c r="A484" s="383"/>
      <c r="B484" s="383"/>
      <c r="C484" s="388"/>
      <c r="D484" s="64"/>
      <c r="E484" s="72" t="s">
        <v>126</v>
      </c>
      <c r="F484" s="72">
        <v>4</v>
      </c>
      <c r="G484" s="72" t="s">
        <v>108</v>
      </c>
      <c r="H484" s="116">
        <v>1.8</v>
      </c>
      <c r="I484" s="72" t="s">
        <v>108</v>
      </c>
      <c r="J484" s="116">
        <v>2.4</v>
      </c>
      <c r="K484" s="72" t="s">
        <v>108</v>
      </c>
      <c r="L484" s="114">
        <v>2.63</v>
      </c>
      <c r="M484" s="72" t="s">
        <v>126</v>
      </c>
      <c r="N484" s="196">
        <f t="shared" si="23"/>
        <v>45.446400000000004</v>
      </c>
      <c r="O484" s="277"/>
      <c r="P484" s="277"/>
      <c r="R484" s="253"/>
      <c r="S484" s="253"/>
    </row>
    <row r="485" spans="1:19" ht="17.100000000000001" customHeight="1">
      <c r="A485" s="383"/>
      <c r="B485" s="383"/>
      <c r="C485" s="65"/>
      <c r="D485" s="199"/>
      <c r="E485" s="153"/>
      <c r="F485" s="116"/>
      <c r="G485" s="98"/>
      <c r="H485" s="116"/>
      <c r="I485" s="144"/>
      <c r="J485" s="114"/>
      <c r="K485" s="72"/>
      <c r="L485" s="149"/>
      <c r="M485" s="68"/>
      <c r="N485" s="102"/>
      <c r="O485" s="313"/>
      <c r="P485" s="282"/>
      <c r="R485" s="253"/>
      <c r="S485" s="253"/>
    </row>
    <row r="486" spans="1:19" ht="17.100000000000001" customHeight="1">
      <c r="A486" s="383"/>
      <c r="B486" s="383"/>
      <c r="C486" s="65"/>
      <c r="D486" s="64"/>
      <c r="E486" s="65"/>
      <c r="F486" s="98"/>
      <c r="G486" s="98"/>
      <c r="H486" s="98"/>
      <c r="I486" s="98"/>
      <c r="J486" s="98"/>
      <c r="K486" s="98"/>
      <c r="L486" s="283" t="s">
        <v>112</v>
      </c>
      <c r="M486" s="229"/>
      <c r="N486" s="271">
        <f>SUM(N481:N485)</f>
        <v>603.43679999999995</v>
      </c>
      <c r="O486" s="281">
        <f>N486</f>
        <v>603.43679999999995</v>
      </c>
      <c r="P486" s="311" t="s">
        <v>118</v>
      </c>
      <c r="R486" s="253">
        <v>159.49</v>
      </c>
      <c r="S486" s="253">
        <f>R486*O486</f>
        <v>96242.135232000001</v>
      </c>
    </row>
    <row r="487" spans="1:19" ht="17.100000000000001" customHeight="1">
      <c r="A487" s="384"/>
      <c r="B487" s="384"/>
      <c r="C487" s="65"/>
      <c r="D487" s="54"/>
      <c r="E487" s="55"/>
      <c r="F487" s="68"/>
      <c r="G487" s="68"/>
      <c r="H487" s="68"/>
      <c r="I487" s="155"/>
      <c r="J487" s="68"/>
      <c r="K487" s="68"/>
      <c r="L487" s="68"/>
      <c r="M487" s="68"/>
      <c r="N487" s="237"/>
      <c r="O487" s="314"/>
      <c r="P487" s="315"/>
      <c r="R487" s="253"/>
      <c r="S487" s="253"/>
    </row>
    <row r="488" spans="1:19" ht="17.25" customHeight="1">
      <c r="A488" s="382">
        <v>40</v>
      </c>
      <c r="B488" s="382" t="s">
        <v>102</v>
      </c>
      <c r="C488" s="405" t="s">
        <v>103</v>
      </c>
      <c r="D488" s="61"/>
      <c r="E488" s="62"/>
      <c r="F488" s="241"/>
      <c r="G488" s="241"/>
      <c r="H488" s="241"/>
      <c r="I488" s="241"/>
      <c r="J488" s="241"/>
      <c r="K488" s="241"/>
      <c r="L488" s="241"/>
      <c r="M488" s="241"/>
      <c r="N488" s="242"/>
      <c r="O488" s="243"/>
      <c r="P488" s="244"/>
      <c r="R488" s="253"/>
      <c r="S488" s="253"/>
    </row>
    <row r="489" spans="1:19" ht="17.25" customHeight="1">
      <c r="A489" s="383"/>
      <c r="B489" s="383"/>
      <c r="C489" s="406"/>
      <c r="D489" s="387" t="s">
        <v>158</v>
      </c>
      <c r="E489" s="388"/>
      <c r="F489" s="388"/>
      <c r="G489" s="72" t="s">
        <v>126</v>
      </c>
      <c r="H489" s="98">
        <v>2</v>
      </c>
      <c r="I489" s="98" t="s">
        <v>108</v>
      </c>
      <c r="J489" s="263">
        <v>50</v>
      </c>
      <c r="K489" s="98" t="s">
        <v>108</v>
      </c>
      <c r="L489" s="263">
        <v>11.89</v>
      </c>
      <c r="M489" s="98" t="s">
        <v>126</v>
      </c>
      <c r="N489" s="285">
        <f>L489*J489*H489</f>
        <v>1189</v>
      </c>
      <c r="O489" s="266">
        <f>N489</f>
        <v>1189</v>
      </c>
      <c r="P489" s="249" t="s">
        <v>120</v>
      </c>
      <c r="R489" s="253">
        <v>26.17</v>
      </c>
      <c r="S489" s="253">
        <f>R489*O489</f>
        <v>31116.13</v>
      </c>
    </row>
    <row r="490" spans="1:19" ht="17.25" customHeight="1">
      <c r="A490" s="383"/>
      <c r="B490" s="383"/>
      <c r="C490" s="406"/>
      <c r="D490" s="64"/>
      <c r="E490" s="65"/>
      <c r="F490" s="98"/>
      <c r="G490" s="98"/>
      <c r="H490" s="98"/>
      <c r="I490" s="98"/>
      <c r="J490" s="98"/>
      <c r="K490" s="98"/>
      <c r="L490" s="98"/>
      <c r="M490" s="98"/>
      <c r="N490" s="247"/>
      <c r="O490" s="248"/>
      <c r="P490" s="249"/>
      <c r="R490" s="253"/>
      <c r="S490" s="253"/>
    </row>
    <row r="491" spans="1:19" ht="17.25" customHeight="1">
      <c r="A491" s="383"/>
      <c r="B491" s="383"/>
      <c r="C491" s="406"/>
      <c r="D491" s="64"/>
      <c r="E491" s="65"/>
      <c r="F491" s="98"/>
      <c r="G491" s="98"/>
      <c r="H491" s="98"/>
      <c r="I491" s="98"/>
      <c r="J491" s="98"/>
      <c r="K491" s="98"/>
      <c r="L491" s="98"/>
      <c r="M491" s="98"/>
      <c r="N491" s="247"/>
      <c r="O491" s="248"/>
      <c r="P491" s="249"/>
      <c r="R491" s="253"/>
      <c r="S491" s="253"/>
    </row>
    <row r="492" spans="1:19" ht="17.25" customHeight="1">
      <c r="A492" s="383"/>
      <c r="B492" s="383"/>
      <c r="C492" s="406"/>
      <c r="D492" s="64"/>
      <c r="E492" s="65"/>
      <c r="F492" s="98"/>
      <c r="G492" s="98"/>
      <c r="H492" s="98"/>
      <c r="I492" s="98"/>
      <c r="J492" s="98"/>
      <c r="K492" s="98"/>
      <c r="L492" s="98"/>
      <c r="M492" s="98"/>
      <c r="N492" s="247"/>
      <c r="O492" s="248"/>
      <c r="P492" s="249"/>
      <c r="R492" s="253"/>
      <c r="S492" s="253"/>
    </row>
    <row r="493" spans="1:19" ht="17.25" customHeight="1">
      <c r="A493" s="384"/>
      <c r="B493" s="384"/>
      <c r="C493" s="408"/>
      <c r="D493" s="54"/>
      <c r="E493" s="55"/>
      <c r="F493" s="101"/>
      <c r="G493" s="101"/>
      <c r="H493" s="101"/>
      <c r="I493" s="101"/>
      <c r="J493" s="101"/>
      <c r="K493" s="101"/>
      <c r="L493" s="101"/>
      <c r="M493" s="101"/>
      <c r="N493" s="272"/>
      <c r="O493" s="256"/>
      <c r="P493" s="257"/>
      <c r="R493" s="253"/>
      <c r="S493" s="253"/>
    </row>
    <row r="494" spans="1:19">
      <c r="A494" s="316"/>
      <c r="B494" s="316"/>
      <c r="C494" s="22"/>
      <c r="O494" s="279"/>
      <c r="R494" s="253"/>
      <c r="S494" s="253">
        <f>SUM(S5:S493)</f>
        <v>13621832.96665635</v>
      </c>
    </row>
    <row r="495" spans="1:19">
      <c r="A495" s="316"/>
      <c r="B495" s="316"/>
      <c r="C495" s="22"/>
      <c r="O495" s="279"/>
    </row>
    <row r="496" spans="1:19">
      <c r="A496" s="316"/>
      <c r="B496" s="316"/>
      <c r="C496" s="22"/>
      <c r="O496" s="279"/>
    </row>
    <row r="497" spans="1:15">
      <c r="A497" s="316"/>
      <c r="B497" s="316"/>
      <c r="C497" s="22"/>
      <c r="O497" s="279"/>
    </row>
    <row r="498" spans="1:15">
      <c r="A498" s="316"/>
      <c r="B498" s="316"/>
      <c r="C498" s="22"/>
      <c r="O498" s="279"/>
    </row>
    <row r="499" spans="1:15">
      <c r="A499" s="316"/>
      <c r="B499" s="316"/>
      <c r="C499" s="22"/>
      <c r="O499" s="279"/>
    </row>
    <row r="500" spans="1:15">
      <c r="A500" s="316"/>
      <c r="B500" s="316"/>
      <c r="C500" s="22"/>
      <c r="O500" s="279"/>
    </row>
    <row r="501" spans="1:15">
      <c r="A501" s="316"/>
      <c r="B501" s="316"/>
      <c r="C501" s="22"/>
      <c r="O501" s="279"/>
    </row>
    <row r="502" spans="1:15">
      <c r="A502" s="316"/>
      <c r="B502" s="316"/>
      <c r="C502" s="22"/>
      <c r="O502" s="279"/>
    </row>
    <row r="503" spans="1:15">
      <c r="A503" s="316"/>
      <c r="B503" s="316"/>
      <c r="C503" s="22"/>
      <c r="O503" s="279"/>
    </row>
    <row r="504" spans="1:15">
      <c r="A504" s="316"/>
      <c r="B504" s="316"/>
      <c r="C504" s="22"/>
      <c r="O504" s="279"/>
    </row>
    <row r="505" spans="1:15">
      <c r="A505" s="316"/>
      <c r="B505" s="316"/>
      <c r="C505" s="22"/>
      <c r="O505" s="279"/>
    </row>
    <row r="506" spans="1:15">
      <c r="A506" s="316"/>
      <c r="B506" s="316"/>
      <c r="C506" s="22"/>
      <c r="O506" s="279"/>
    </row>
    <row r="507" spans="1:15">
      <c r="A507" s="316"/>
      <c r="B507" s="316"/>
      <c r="C507" s="22"/>
      <c r="O507" s="279"/>
    </row>
    <row r="508" spans="1:15">
      <c r="A508" s="316"/>
      <c r="B508" s="316"/>
      <c r="C508" s="22"/>
      <c r="O508" s="279"/>
    </row>
    <row r="509" spans="1:15">
      <c r="A509" s="316"/>
      <c r="B509" s="316"/>
      <c r="C509" s="22"/>
      <c r="O509" s="279"/>
    </row>
    <row r="510" spans="1:15">
      <c r="A510" s="316"/>
      <c r="B510" s="316"/>
      <c r="C510" s="22"/>
      <c r="O510" s="279"/>
    </row>
    <row r="511" spans="1:15">
      <c r="A511" s="316"/>
      <c r="B511" s="316"/>
      <c r="C511" s="22"/>
      <c r="O511" s="279"/>
    </row>
    <row r="512" spans="1:15">
      <c r="A512" s="316"/>
      <c r="B512" s="316"/>
      <c r="C512" s="22"/>
      <c r="O512" s="279"/>
    </row>
    <row r="513" spans="1:15">
      <c r="A513" s="316"/>
      <c r="B513" s="316"/>
      <c r="C513" s="22"/>
      <c r="O513" s="279"/>
    </row>
    <row r="514" spans="1:15">
      <c r="A514" s="316"/>
      <c r="B514" s="316"/>
      <c r="C514" s="22"/>
      <c r="O514" s="279"/>
    </row>
    <row r="515" spans="1:15">
      <c r="A515" s="316"/>
      <c r="B515" s="316"/>
      <c r="C515" s="22"/>
      <c r="O515" s="279"/>
    </row>
    <row r="516" spans="1:15">
      <c r="A516" s="316"/>
      <c r="B516" s="316"/>
      <c r="C516" s="22"/>
      <c r="O516" s="279"/>
    </row>
    <row r="517" spans="1:15">
      <c r="A517" s="316"/>
      <c r="B517" s="316"/>
      <c r="C517" s="22"/>
      <c r="O517" s="279"/>
    </row>
    <row r="518" spans="1:15">
      <c r="A518" s="316"/>
      <c r="B518" s="316"/>
      <c r="C518" s="22"/>
      <c r="O518" s="279"/>
    </row>
    <row r="519" spans="1:15">
      <c r="A519" s="316"/>
      <c r="B519" s="316"/>
      <c r="C519" s="22"/>
      <c r="O519" s="279"/>
    </row>
    <row r="520" spans="1:15">
      <c r="A520" s="316"/>
      <c r="B520" s="316"/>
      <c r="C520" s="22"/>
      <c r="O520" s="279"/>
    </row>
    <row r="521" spans="1:15">
      <c r="A521" s="316"/>
      <c r="B521" s="316"/>
      <c r="C521" s="22"/>
      <c r="O521" s="279"/>
    </row>
    <row r="522" spans="1:15">
      <c r="A522" s="316"/>
      <c r="B522" s="316"/>
      <c r="C522" s="22"/>
      <c r="O522" s="279"/>
    </row>
    <row r="523" spans="1:15">
      <c r="A523" s="316"/>
      <c r="B523" s="316"/>
      <c r="C523" s="22"/>
      <c r="O523" s="279"/>
    </row>
    <row r="524" spans="1:15">
      <c r="A524" s="316"/>
      <c r="B524" s="316"/>
      <c r="C524" s="22"/>
      <c r="O524" s="279"/>
    </row>
    <row r="525" spans="1:15">
      <c r="A525" s="316"/>
      <c r="B525" s="316"/>
      <c r="C525" s="22"/>
      <c r="O525" s="279"/>
    </row>
    <row r="526" spans="1:15">
      <c r="A526" s="316"/>
      <c r="B526" s="316"/>
      <c r="C526" s="22"/>
      <c r="O526" s="279"/>
    </row>
    <row r="527" spans="1:15">
      <c r="A527" s="316"/>
      <c r="B527" s="316"/>
      <c r="C527" s="22"/>
      <c r="O527" s="279"/>
    </row>
    <row r="528" spans="1:15">
      <c r="A528" s="316"/>
      <c r="B528" s="316"/>
      <c r="C528" s="22"/>
      <c r="O528" s="279"/>
    </row>
    <row r="529" spans="1:15">
      <c r="A529" s="316"/>
      <c r="B529" s="316"/>
      <c r="C529" s="22"/>
      <c r="O529" s="279"/>
    </row>
    <row r="530" spans="1:15">
      <c r="A530" s="316"/>
      <c r="B530" s="316"/>
      <c r="C530" s="22"/>
      <c r="O530" s="279"/>
    </row>
    <row r="531" spans="1:15">
      <c r="A531" s="316"/>
      <c r="B531" s="316"/>
      <c r="C531" s="22"/>
      <c r="O531" s="279"/>
    </row>
    <row r="532" spans="1:15">
      <c r="A532" s="316"/>
      <c r="B532" s="316"/>
      <c r="C532" s="22"/>
      <c r="O532" s="279"/>
    </row>
    <row r="533" spans="1:15">
      <c r="A533" s="316"/>
      <c r="B533" s="316"/>
      <c r="C533" s="22"/>
      <c r="O533" s="279"/>
    </row>
    <row r="534" spans="1:15">
      <c r="A534" s="316"/>
      <c r="B534" s="316"/>
      <c r="C534" s="22"/>
      <c r="H534" s="279">
        <v>4</v>
      </c>
      <c r="O534" s="279"/>
    </row>
    <row r="535" spans="1:15">
      <c r="A535" s="316"/>
      <c r="B535" s="316"/>
      <c r="C535" s="22"/>
      <c r="O535" s="279"/>
    </row>
    <row r="536" spans="1:15">
      <c r="A536" s="316"/>
      <c r="B536" s="316"/>
      <c r="C536" s="22"/>
      <c r="O536" s="279"/>
    </row>
    <row r="537" spans="1:15">
      <c r="A537" s="316"/>
      <c r="B537" s="316"/>
      <c r="C537" s="22"/>
      <c r="O537" s="279"/>
    </row>
    <row r="538" spans="1:15">
      <c r="A538" s="316"/>
      <c r="B538" s="316"/>
      <c r="C538" s="22"/>
      <c r="O538" s="279"/>
    </row>
    <row r="539" spans="1:15">
      <c r="A539" s="316"/>
      <c r="B539" s="316"/>
      <c r="C539" s="22"/>
      <c r="O539" s="279"/>
    </row>
    <row r="540" spans="1:15">
      <c r="A540" s="316"/>
      <c r="B540" s="316"/>
      <c r="C540" s="22"/>
      <c r="O540" s="279"/>
    </row>
    <row r="541" spans="1:15">
      <c r="A541" s="316"/>
      <c r="B541" s="316"/>
      <c r="C541" s="22"/>
      <c r="O541" s="279"/>
    </row>
    <row r="542" spans="1:15">
      <c r="A542" s="316"/>
      <c r="B542" s="316"/>
      <c r="C542" s="22"/>
      <c r="O542" s="279"/>
    </row>
    <row r="543" spans="1:15">
      <c r="A543" s="316"/>
      <c r="B543" s="316"/>
      <c r="C543" s="22"/>
      <c r="O543" s="279"/>
    </row>
    <row r="544" spans="1:15">
      <c r="A544" s="316"/>
      <c r="B544" s="316"/>
      <c r="C544" s="22"/>
      <c r="O544" s="279"/>
    </row>
    <row r="545" spans="1:15">
      <c r="A545" s="316"/>
      <c r="B545" s="316"/>
      <c r="C545" s="22"/>
      <c r="O545" s="279"/>
    </row>
    <row r="546" spans="1:15">
      <c r="A546" s="316"/>
      <c r="B546" s="316"/>
      <c r="C546" s="22"/>
      <c r="O546" s="279"/>
    </row>
    <row r="547" spans="1:15">
      <c r="A547" s="316"/>
      <c r="B547" s="316"/>
      <c r="C547" s="22"/>
      <c r="O547" s="279"/>
    </row>
    <row r="548" spans="1:15">
      <c r="A548" s="316"/>
      <c r="B548" s="316"/>
      <c r="C548" s="22"/>
      <c r="O548" s="279"/>
    </row>
    <row r="549" spans="1:15">
      <c r="A549" s="316"/>
      <c r="B549" s="316"/>
      <c r="C549" s="22"/>
      <c r="O549" s="279"/>
    </row>
    <row r="550" spans="1:15">
      <c r="A550" s="316"/>
      <c r="B550" s="316"/>
      <c r="C550" s="22"/>
      <c r="O550" s="279"/>
    </row>
    <row r="551" spans="1:15">
      <c r="A551" s="316"/>
      <c r="B551" s="316"/>
      <c r="C551" s="22"/>
      <c r="O551" s="279"/>
    </row>
    <row r="552" spans="1:15">
      <c r="A552" s="316"/>
      <c r="B552" s="316"/>
      <c r="C552" s="22"/>
      <c r="O552" s="279"/>
    </row>
    <row r="553" spans="1:15">
      <c r="A553" s="316"/>
      <c r="B553" s="316"/>
      <c r="C553" s="22"/>
      <c r="O553" s="279"/>
    </row>
    <row r="554" spans="1:15">
      <c r="A554" s="316"/>
      <c r="B554" s="316"/>
      <c r="C554" s="22"/>
      <c r="O554" s="279"/>
    </row>
    <row r="555" spans="1:15">
      <c r="A555" s="316"/>
      <c r="B555" s="316"/>
      <c r="C555" s="22"/>
      <c r="O555" s="279"/>
    </row>
    <row r="556" spans="1:15">
      <c r="A556" s="316"/>
      <c r="B556" s="316"/>
      <c r="C556" s="22"/>
      <c r="O556" s="279"/>
    </row>
    <row r="557" spans="1:15">
      <c r="A557" s="316"/>
      <c r="B557" s="316"/>
      <c r="C557" s="22"/>
      <c r="O557" s="279"/>
    </row>
    <row r="558" spans="1:15">
      <c r="A558" s="316"/>
      <c r="B558" s="316"/>
      <c r="C558" s="22"/>
      <c r="O558" s="279"/>
    </row>
    <row r="559" spans="1:15">
      <c r="A559" s="316"/>
      <c r="B559" s="316"/>
      <c r="C559" s="22"/>
      <c r="O559" s="279"/>
    </row>
    <row r="560" spans="1:15">
      <c r="A560" s="316"/>
      <c r="B560" s="316"/>
      <c r="C560" s="22"/>
      <c r="O560" s="279"/>
    </row>
    <row r="561" spans="1:15">
      <c r="A561" s="316"/>
      <c r="B561" s="316"/>
      <c r="C561" s="22"/>
      <c r="O561" s="279"/>
    </row>
    <row r="562" spans="1:15">
      <c r="A562" s="316"/>
      <c r="B562" s="316"/>
      <c r="C562" s="22"/>
      <c r="O562" s="279"/>
    </row>
    <row r="563" spans="1:15">
      <c r="A563" s="316"/>
      <c r="B563" s="316"/>
      <c r="C563" s="22"/>
      <c r="O563" s="279"/>
    </row>
    <row r="564" spans="1:15">
      <c r="A564" s="316"/>
      <c r="B564" s="316"/>
      <c r="C564" s="22"/>
      <c r="O564" s="279"/>
    </row>
    <row r="565" spans="1:15">
      <c r="A565" s="316"/>
      <c r="B565" s="316"/>
      <c r="C565" s="22"/>
      <c r="O565" s="279"/>
    </row>
    <row r="566" spans="1:15">
      <c r="A566" s="316"/>
      <c r="B566" s="316"/>
      <c r="C566" s="22"/>
      <c r="O566" s="279"/>
    </row>
    <row r="567" spans="1:15">
      <c r="A567" s="316"/>
      <c r="B567" s="316"/>
      <c r="C567" s="22"/>
      <c r="O567" s="279"/>
    </row>
    <row r="568" spans="1:15">
      <c r="A568" s="316"/>
      <c r="B568" s="316"/>
      <c r="C568" s="22"/>
      <c r="O568" s="279"/>
    </row>
    <row r="569" spans="1:15">
      <c r="A569" s="316"/>
      <c r="B569" s="316"/>
      <c r="C569" s="22"/>
      <c r="O569" s="279"/>
    </row>
    <row r="570" spans="1:15">
      <c r="A570" s="316"/>
      <c r="B570" s="316"/>
      <c r="C570" s="22"/>
      <c r="O570" s="279"/>
    </row>
    <row r="571" spans="1:15">
      <c r="A571" s="316"/>
      <c r="B571" s="316"/>
      <c r="C571" s="22"/>
      <c r="O571" s="279"/>
    </row>
    <row r="572" spans="1:15">
      <c r="A572" s="316"/>
      <c r="B572" s="316"/>
      <c r="C572" s="22"/>
      <c r="O572" s="279"/>
    </row>
    <row r="573" spans="1:15">
      <c r="A573" s="316"/>
      <c r="B573" s="316"/>
      <c r="C573" s="22"/>
      <c r="O573" s="279"/>
    </row>
    <row r="574" spans="1:15">
      <c r="A574" s="316"/>
      <c r="B574" s="316"/>
      <c r="C574" s="22"/>
      <c r="O574" s="279"/>
    </row>
    <row r="575" spans="1:15">
      <c r="A575" s="316"/>
      <c r="B575" s="316"/>
      <c r="C575" s="22"/>
      <c r="O575" s="279"/>
    </row>
    <row r="576" spans="1:15">
      <c r="A576" s="316"/>
      <c r="B576" s="316"/>
      <c r="C576" s="22"/>
      <c r="O576" s="279"/>
    </row>
    <row r="577" spans="1:15">
      <c r="A577" s="316"/>
      <c r="B577" s="316"/>
      <c r="C577" s="22"/>
      <c r="O577" s="279"/>
    </row>
    <row r="578" spans="1:15">
      <c r="A578" s="316"/>
      <c r="B578" s="316"/>
      <c r="C578" s="22"/>
      <c r="O578" s="279"/>
    </row>
    <row r="579" spans="1:15">
      <c r="A579" s="316"/>
      <c r="B579" s="316"/>
      <c r="C579" s="22"/>
      <c r="O579" s="279"/>
    </row>
    <row r="580" spans="1:15">
      <c r="A580" s="316"/>
      <c r="B580" s="316"/>
      <c r="C580" s="22"/>
      <c r="O580" s="279"/>
    </row>
    <row r="581" spans="1:15">
      <c r="A581" s="316"/>
      <c r="B581" s="316"/>
      <c r="C581" s="22"/>
      <c r="O581" s="279"/>
    </row>
    <row r="582" spans="1:15">
      <c r="A582" s="316"/>
      <c r="B582" s="316"/>
      <c r="C582" s="22"/>
      <c r="O582" s="279"/>
    </row>
    <row r="583" spans="1:15">
      <c r="A583" s="316"/>
      <c r="B583" s="316"/>
      <c r="C583" s="22"/>
      <c r="O583" s="279"/>
    </row>
    <row r="584" spans="1:15">
      <c r="A584" s="316"/>
      <c r="B584" s="316"/>
      <c r="C584" s="22"/>
      <c r="O584" s="279"/>
    </row>
    <row r="585" spans="1:15">
      <c r="A585" s="316"/>
      <c r="B585" s="316"/>
      <c r="C585" s="22"/>
      <c r="O585" s="279"/>
    </row>
    <row r="586" spans="1:15">
      <c r="A586" s="316"/>
      <c r="B586" s="316"/>
      <c r="C586" s="22"/>
      <c r="O586" s="279"/>
    </row>
    <row r="587" spans="1:15">
      <c r="A587" s="316"/>
      <c r="B587" s="316"/>
      <c r="C587" s="22"/>
      <c r="O587" s="279"/>
    </row>
    <row r="588" spans="1:15">
      <c r="A588" s="316"/>
      <c r="B588" s="316"/>
      <c r="C588" s="22"/>
      <c r="O588" s="279"/>
    </row>
    <row r="589" spans="1:15">
      <c r="A589" s="316"/>
      <c r="B589" s="316"/>
      <c r="C589" s="22"/>
      <c r="O589" s="279"/>
    </row>
    <row r="590" spans="1:15">
      <c r="A590" s="316"/>
      <c r="B590" s="316"/>
      <c r="C590" s="22"/>
      <c r="O590" s="279"/>
    </row>
    <row r="591" spans="1:15">
      <c r="A591" s="316"/>
      <c r="B591" s="316"/>
      <c r="C591" s="22"/>
      <c r="O591" s="279"/>
    </row>
    <row r="592" spans="1:15">
      <c r="A592" s="316"/>
      <c r="B592" s="316"/>
      <c r="C592" s="22"/>
      <c r="O592" s="279"/>
    </row>
    <row r="593" spans="1:15">
      <c r="A593" s="316"/>
      <c r="B593" s="316"/>
      <c r="C593" s="22"/>
      <c r="O593" s="279"/>
    </row>
    <row r="594" spans="1:15">
      <c r="A594" s="316"/>
      <c r="B594" s="316"/>
      <c r="C594" s="22"/>
      <c r="O594" s="279"/>
    </row>
    <row r="595" spans="1:15">
      <c r="A595" s="316"/>
      <c r="B595" s="316"/>
      <c r="C595" s="22"/>
      <c r="O595" s="279"/>
    </row>
    <row r="596" spans="1:15">
      <c r="A596" s="316"/>
      <c r="B596" s="316"/>
      <c r="C596" s="22"/>
      <c r="O596" s="279"/>
    </row>
    <row r="597" spans="1:15">
      <c r="A597" s="316"/>
      <c r="B597" s="316"/>
      <c r="C597" s="22"/>
      <c r="O597" s="279"/>
    </row>
    <row r="598" spans="1:15">
      <c r="A598" s="316"/>
      <c r="B598" s="316"/>
      <c r="C598" s="22"/>
      <c r="O598" s="279"/>
    </row>
    <row r="599" spans="1:15">
      <c r="A599" s="316"/>
      <c r="B599" s="316"/>
      <c r="C599" s="22"/>
      <c r="O599" s="279"/>
    </row>
    <row r="600" spans="1:15">
      <c r="A600" s="316"/>
      <c r="B600" s="316"/>
      <c r="C600" s="22"/>
      <c r="O600" s="279"/>
    </row>
    <row r="601" spans="1:15">
      <c r="A601" s="316"/>
      <c r="B601" s="316"/>
      <c r="C601" s="22"/>
      <c r="O601" s="279"/>
    </row>
    <row r="602" spans="1:15">
      <c r="A602" s="316"/>
      <c r="B602" s="316"/>
      <c r="C602" s="22"/>
      <c r="O602" s="279"/>
    </row>
    <row r="603" spans="1:15">
      <c r="A603" s="316"/>
      <c r="B603" s="316"/>
      <c r="C603" s="22"/>
      <c r="O603" s="279"/>
    </row>
    <row r="604" spans="1:15">
      <c r="A604" s="316"/>
      <c r="B604" s="316"/>
      <c r="C604" s="22"/>
      <c r="O604" s="279"/>
    </row>
    <row r="605" spans="1:15">
      <c r="A605" s="316"/>
      <c r="B605" s="316"/>
      <c r="C605" s="22"/>
      <c r="O605" s="279"/>
    </row>
    <row r="606" spans="1:15">
      <c r="A606" s="316"/>
      <c r="B606" s="316"/>
      <c r="C606" s="22"/>
      <c r="O606" s="279"/>
    </row>
    <row r="607" spans="1:15">
      <c r="A607" s="316"/>
      <c r="B607" s="316"/>
      <c r="C607" s="22"/>
      <c r="O607" s="279"/>
    </row>
    <row r="608" spans="1:15">
      <c r="A608" s="316"/>
      <c r="B608" s="316"/>
      <c r="C608" s="22"/>
      <c r="O608" s="279"/>
    </row>
    <row r="609" spans="1:15">
      <c r="A609" s="316"/>
      <c r="B609" s="316"/>
      <c r="C609" s="22"/>
      <c r="O609" s="279"/>
    </row>
    <row r="610" spans="1:15">
      <c r="A610" s="316"/>
      <c r="B610" s="316"/>
      <c r="C610" s="22"/>
      <c r="O610" s="279"/>
    </row>
    <row r="611" spans="1:15">
      <c r="A611" s="316"/>
      <c r="B611" s="316"/>
      <c r="C611" s="22"/>
      <c r="O611" s="279"/>
    </row>
    <row r="612" spans="1:15">
      <c r="A612" s="316"/>
      <c r="B612" s="316"/>
      <c r="C612" s="22"/>
      <c r="O612" s="279"/>
    </row>
    <row r="613" spans="1:15">
      <c r="A613" s="316"/>
      <c r="B613" s="316"/>
      <c r="C613" s="22"/>
      <c r="O613" s="279"/>
    </row>
    <row r="614" spans="1:15">
      <c r="A614" s="316"/>
      <c r="B614" s="316"/>
      <c r="C614" s="22"/>
      <c r="O614" s="279"/>
    </row>
    <row r="615" spans="1:15">
      <c r="A615" s="316"/>
      <c r="B615" s="316"/>
      <c r="C615" s="22"/>
      <c r="O615" s="279"/>
    </row>
    <row r="616" spans="1:15">
      <c r="A616" s="316"/>
      <c r="B616" s="316"/>
      <c r="C616" s="22"/>
      <c r="O616" s="279"/>
    </row>
    <row r="617" spans="1:15">
      <c r="A617" s="316"/>
      <c r="B617" s="316"/>
      <c r="C617" s="22"/>
      <c r="O617" s="279"/>
    </row>
    <row r="618" spans="1:15">
      <c r="A618" s="316"/>
      <c r="B618" s="316"/>
      <c r="C618" s="22"/>
      <c r="O618" s="279"/>
    </row>
    <row r="619" spans="1:15">
      <c r="A619" s="316"/>
      <c r="B619" s="316"/>
      <c r="C619" s="22"/>
      <c r="O619" s="279"/>
    </row>
    <row r="620" spans="1:15">
      <c r="A620" s="316"/>
      <c r="B620" s="316"/>
      <c r="C620" s="22"/>
      <c r="O620" s="279"/>
    </row>
    <row r="621" spans="1:15">
      <c r="A621" s="316"/>
      <c r="B621" s="316"/>
      <c r="C621" s="22"/>
      <c r="O621" s="279"/>
    </row>
    <row r="622" spans="1:15">
      <c r="A622" s="316"/>
      <c r="B622" s="316"/>
      <c r="C622" s="22"/>
      <c r="O622" s="279"/>
    </row>
    <row r="623" spans="1:15">
      <c r="A623" s="316"/>
      <c r="B623" s="316"/>
      <c r="C623" s="22"/>
      <c r="O623" s="279"/>
    </row>
    <row r="624" spans="1:15">
      <c r="A624" s="316"/>
      <c r="B624" s="316"/>
      <c r="C624" s="22"/>
      <c r="O624" s="279"/>
    </row>
    <row r="625" spans="1:15">
      <c r="A625" s="316"/>
      <c r="B625" s="316"/>
      <c r="C625" s="22"/>
      <c r="O625" s="279"/>
    </row>
    <row r="626" spans="1:15">
      <c r="A626" s="316"/>
      <c r="B626" s="316"/>
      <c r="C626" s="22"/>
      <c r="O626" s="279"/>
    </row>
    <row r="627" spans="1:15">
      <c r="A627" s="316"/>
      <c r="B627" s="316"/>
      <c r="C627" s="22"/>
      <c r="O627" s="279"/>
    </row>
    <row r="628" spans="1:15">
      <c r="A628" s="316"/>
      <c r="B628" s="316"/>
      <c r="C628" s="22"/>
      <c r="O628" s="279"/>
    </row>
    <row r="629" spans="1:15">
      <c r="A629" s="316"/>
      <c r="B629" s="316"/>
      <c r="C629" s="22"/>
      <c r="O629" s="279"/>
    </row>
    <row r="630" spans="1:15">
      <c r="A630" s="316"/>
      <c r="B630" s="316"/>
      <c r="C630" s="22"/>
      <c r="O630" s="279"/>
    </row>
    <row r="631" spans="1:15">
      <c r="A631" s="316"/>
      <c r="B631" s="316"/>
      <c r="C631" s="22"/>
      <c r="O631" s="279"/>
    </row>
    <row r="632" spans="1:15">
      <c r="A632" s="316"/>
      <c r="B632" s="316"/>
      <c r="C632" s="22"/>
      <c r="O632" s="279"/>
    </row>
    <row r="633" spans="1:15">
      <c r="A633" s="316"/>
      <c r="B633" s="316"/>
      <c r="C633" s="22"/>
      <c r="O633" s="279"/>
    </row>
    <row r="634" spans="1:15">
      <c r="A634" s="316"/>
      <c r="B634" s="316"/>
      <c r="C634" s="22"/>
      <c r="O634" s="279"/>
    </row>
    <row r="635" spans="1:15">
      <c r="A635" s="316"/>
      <c r="B635" s="316"/>
      <c r="C635" s="22"/>
      <c r="O635" s="279"/>
    </row>
    <row r="636" spans="1:15">
      <c r="A636" s="316"/>
      <c r="B636" s="316"/>
      <c r="C636" s="22"/>
      <c r="O636" s="279"/>
    </row>
    <row r="637" spans="1:15">
      <c r="A637" s="316"/>
      <c r="B637" s="316"/>
      <c r="C637" s="22"/>
      <c r="O637" s="279"/>
    </row>
    <row r="638" spans="1:15">
      <c r="A638" s="316"/>
      <c r="B638" s="316"/>
      <c r="C638" s="22"/>
      <c r="O638" s="279"/>
    </row>
    <row r="639" spans="1:15">
      <c r="A639" s="316"/>
      <c r="B639" s="316"/>
      <c r="C639" s="22"/>
      <c r="O639" s="279"/>
    </row>
    <row r="640" spans="1:15">
      <c r="A640" s="316"/>
      <c r="B640" s="316"/>
      <c r="C640" s="22"/>
      <c r="O640" s="279"/>
    </row>
    <row r="641" spans="1:15">
      <c r="A641" s="316"/>
      <c r="B641" s="316"/>
      <c r="C641" s="22"/>
      <c r="O641" s="279"/>
    </row>
    <row r="642" spans="1:15">
      <c r="A642" s="316"/>
      <c r="B642" s="316"/>
      <c r="C642" s="22"/>
      <c r="O642" s="279"/>
    </row>
    <row r="643" spans="1:15">
      <c r="A643" s="316"/>
      <c r="B643" s="316"/>
      <c r="C643" s="22"/>
      <c r="O643" s="279"/>
    </row>
    <row r="644" spans="1:15">
      <c r="A644" s="316"/>
      <c r="B644" s="316"/>
      <c r="C644" s="22"/>
      <c r="O644" s="279"/>
    </row>
    <row r="645" spans="1:15">
      <c r="A645" s="316"/>
      <c r="B645" s="316"/>
      <c r="C645" s="22"/>
      <c r="O645" s="279"/>
    </row>
    <row r="646" spans="1:15">
      <c r="A646" s="316"/>
      <c r="B646" s="316"/>
      <c r="C646" s="22"/>
      <c r="O646" s="279"/>
    </row>
    <row r="647" spans="1:15">
      <c r="A647" s="316"/>
      <c r="B647" s="316"/>
      <c r="C647" s="22"/>
      <c r="O647" s="279"/>
    </row>
    <row r="648" spans="1:15">
      <c r="A648" s="316"/>
      <c r="B648" s="316"/>
      <c r="C648" s="22"/>
      <c r="O648" s="279"/>
    </row>
    <row r="649" spans="1:15">
      <c r="A649" s="316"/>
      <c r="B649" s="316"/>
      <c r="C649" s="22"/>
      <c r="O649" s="279"/>
    </row>
    <row r="650" spans="1:15">
      <c r="A650" s="316"/>
      <c r="B650" s="316"/>
      <c r="C650" s="22"/>
      <c r="O650" s="279"/>
    </row>
    <row r="651" spans="1:15">
      <c r="A651" s="316"/>
      <c r="B651" s="316"/>
      <c r="C651" s="22"/>
      <c r="O651" s="279"/>
    </row>
    <row r="652" spans="1:15">
      <c r="A652" s="316"/>
      <c r="B652" s="316"/>
      <c r="C652" s="22"/>
      <c r="O652" s="279"/>
    </row>
    <row r="653" spans="1:15">
      <c r="A653" s="316"/>
      <c r="B653" s="316"/>
      <c r="C653" s="22"/>
      <c r="O653" s="279"/>
    </row>
    <row r="654" spans="1:15">
      <c r="A654" s="316"/>
      <c r="B654" s="316"/>
      <c r="C654" s="22"/>
      <c r="O654" s="279"/>
    </row>
    <row r="655" spans="1:15">
      <c r="A655" s="316"/>
      <c r="B655" s="316"/>
      <c r="C655" s="22"/>
      <c r="O655" s="279"/>
    </row>
    <row r="656" spans="1:15">
      <c r="A656" s="316"/>
      <c r="B656" s="316"/>
      <c r="C656" s="22"/>
      <c r="O656" s="279"/>
    </row>
    <row r="657" spans="1:15">
      <c r="A657" s="316"/>
      <c r="B657" s="316"/>
      <c r="C657" s="22"/>
      <c r="O657" s="279"/>
    </row>
    <row r="658" spans="1:15">
      <c r="A658" s="316"/>
      <c r="B658" s="316"/>
      <c r="C658" s="22"/>
      <c r="O658" s="279"/>
    </row>
    <row r="659" spans="1:15">
      <c r="A659" s="316"/>
      <c r="B659" s="316"/>
      <c r="C659" s="22"/>
      <c r="O659" s="279"/>
    </row>
    <row r="660" spans="1:15">
      <c r="A660" s="316"/>
      <c r="B660" s="316"/>
      <c r="C660" s="22"/>
      <c r="O660" s="279"/>
    </row>
    <row r="661" spans="1:15">
      <c r="A661" s="316"/>
      <c r="B661" s="316"/>
      <c r="C661" s="22"/>
      <c r="O661" s="279"/>
    </row>
    <row r="662" spans="1:15">
      <c r="A662" s="316"/>
      <c r="B662" s="316"/>
      <c r="C662" s="22"/>
      <c r="O662" s="279"/>
    </row>
    <row r="663" spans="1:15">
      <c r="A663" s="316"/>
      <c r="B663" s="316"/>
      <c r="C663" s="22"/>
      <c r="O663" s="279"/>
    </row>
    <row r="664" spans="1:15">
      <c r="A664" s="316"/>
      <c r="B664" s="316"/>
      <c r="C664" s="22"/>
      <c r="O664" s="279"/>
    </row>
    <row r="665" spans="1:15">
      <c r="A665" s="316"/>
      <c r="B665" s="316"/>
      <c r="C665" s="22"/>
      <c r="O665" s="279"/>
    </row>
    <row r="666" spans="1:15">
      <c r="A666" s="316"/>
      <c r="B666" s="316"/>
      <c r="C666" s="22"/>
      <c r="O666" s="279"/>
    </row>
    <row r="667" spans="1:15">
      <c r="A667" s="316"/>
      <c r="B667" s="316"/>
      <c r="C667" s="22"/>
      <c r="O667" s="279"/>
    </row>
    <row r="668" spans="1:15">
      <c r="A668" s="316"/>
      <c r="B668" s="316"/>
      <c r="C668" s="22"/>
      <c r="O668" s="279"/>
    </row>
    <row r="669" spans="1:15">
      <c r="A669" s="316"/>
      <c r="B669" s="316"/>
      <c r="C669" s="22"/>
      <c r="O669" s="279"/>
    </row>
    <row r="670" spans="1:15">
      <c r="A670" s="316"/>
      <c r="B670" s="316"/>
      <c r="C670" s="22"/>
      <c r="O670" s="279"/>
    </row>
    <row r="671" spans="1:15">
      <c r="A671" s="316"/>
      <c r="B671" s="316"/>
      <c r="C671" s="22"/>
      <c r="O671" s="279"/>
    </row>
    <row r="672" spans="1:15">
      <c r="A672" s="316"/>
      <c r="B672" s="316"/>
      <c r="C672" s="22"/>
      <c r="O672" s="279"/>
    </row>
    <row r="673" spans="1:15">
      <c r="A673" s="316"/>
      <c r="B673" s="316"/>
      <c r="C673" s="22"/>
      <c r="O673" s="279"/>
    </row>
    <row r="674" spans="1:15">
      <c r="A674" s="316"/>
      <c r="B674" s="316"/>
      <c r="C674" s="22"/>
      <c r="O674" s="279"/>
    </row>
    <row r="675" spans="1:15">
      <c r="A675" s="316"/>
      <c r="B675" s="316"/>
      <c r="C675" s="22"/>
      <c r="O675" s="279"/>
    </row>
    <row r="676" spans="1:15">
      <c r="A676" s="316"/>
      <c r="B676" s="316"/>
      <c r="C676" s="22"/>
      <c r="O676" s="279"/>
    </row>
    <row r="677" spans="1:15">
      <c r="A677" s="316"/>
      <c r="B677" s="316"/>
      <c r="C677" s="22"/>
      <c r="O677" s="279"/>
    </row>
    <row r="678" spans="1:15">
      <c r="A678" s="316"/>
      <c r="B678" s="316"/>
      <c r="C678" s="22"/>
      <c r="O678" s="279"/>
    </row>
    <row r="679" spans="1:15">
      <c r="A679" s="316"/>
      <c r="B679" s="316"/>
      <c r="C679" s="22"/>
      <c r="O679" s="279"/>
    </row>
    <row r="680" spans="1:15">
      <c r="A680" s="316"/>
      <c r="B680" s="316"/>
      <c r="C680" s="22"/>
      <c r="O680" s="279"/>
    </row>
    <row r="681" spans="1:15">
      <c r="A681" s="316"/>
      <c r="B681" s="316"/>
      <c r="C681" s="22"/>
      <c r="O681" s="279"/>
    </row>
    <row r="682" spans="1:15">
      <c r="A682" s="316"/>
      <c r="B682" s="316"/>
      <c r="C682" s="22"/>
      <c r="O682" s="279"/>
    </row>
    <row r="683" spans="1:15">
      <c r="A683" s="316"/>
      <c r="B683" s="316"/>
      <c r="C683" s="22"/>
      <c r="O683" s="279"/>
    </row>
    <row r="684" spans="1:15">
      <c r="A684" s="316"/>
      <c r="B684" s="316"/>
      <c r="C684" s="22"/>
      <c r="O684" s="279"/>
    </row>
    <row r="685" spans="1:15">
      <c r="A685" s="316"/>
      <c r="B685" s="316"/>
      <c r="C685" s="22"/>
      <c r="O685" s="279"/>
    </row>
    <row r="686" spans="1:15">
      <c r="A686" s="316"/>
      <c r="B686" s="316"/>
      <c r="C686" s="22"/>
      <c r="O686" s="279"/>
    </row>
    <row r="687" spans="1:15">
      <c r="A687" s="316"/>
      <c r="B687" s="316"/>
      <c r="C687" s="22"/>
      <c r="O687" s="279"/>
    </row>
    <row r="688" spans="1:15">
      <c r="A688" s="316"/>
      <c r="B688" s="316"/>
      <c r="C688" s="22"/>
      <c r="O688" s="279"/>
    </row>
    <row r="689" spans="1:15">
      <c r="A689" s="316"/>
      <c r="B689" s="316"/>
      <c r="C689" s="22"/>
      <c r="O689" s="279"/>
    </row>
    <row r="690" spans="1:15">
      <c r="A690" s="316"/>
      <c r="B690" s="316"/>
      <c r="C690" s="22"/>
      <c r="O690" s="279"/>
    </row>
    <row r="691" spans="1:15">
      <c r="A691" s="316"/>
      <c r="B691" s="316"/>
      <c r="C691" s="22"/>
      <c r="O691" s="279"/>
    </row>
    <row r="692" spans="1:15">
      <c r="A692" s="316"/>
      <c r="B692" s="316"/>
      <c r="C692" s="22"/>
      <c r="O692" s="279"/>
    </row>
    <row r="693" spans="1:15">
      <c r="A693" s="316"/>
      <c r="B693" s="316"/>
      <c r="C693" s="22"/>
      <c r="O693" s="279"/>
    </row>
    <row r="694" spans="1:15">
      <c r="A694" s="316"/>
      <c r="B694" s="316"/>
      <c r="C694" s="22"/>
      <c r="O694" s="279"/>
    </row>
    <row r="695" spans="1:15">
      <c r="A695" s="316"/>
      <c r="B695" s="316"/>
      <c r="C695" s="22"/>
      <c r="O695" s="279"/>
    </row>
    <row r="696" spans="1:15">
      <c r="A696" s="316"/>
      <c r="B696" s="316"/>
      <c r="C696" s="22"/>
      <c r="O696" s="279"/>
    </row>
    <row r="697" spans="1:15">
      <c r="A697" s="316"/>
      <c r="B697" s="316"/>
      <c r="C697" s="22"/>
      <c r="O697" s="279"/>
    </row>
    <row r="698" spans="1:15">
      <c r="A698" s="316"/>
      <c r="B698" s="316"/>
      <c r="C698" s="22"/>
      <c r="O698" s="279"/>
    </row>
    <row r="699" spans="1:15">
      <c r="A699" s="316"/>
      <c r="B699" s="316"/>
      <c r="C699" s="22"/>
      <c r="O699" s="279"/>
    </row>
    <row r="700" spans="1:15">
      <c r="A700" s="316"/>
      <c r="B700" s="316"/>
      <c r="C700" s="22"/>
      <c r="O700" s="279"/>
    </row>
    <row r="701" spans="1:15">
      <c r="A701" s="316"/>
      <c r="B701" s="316"/>
      <c r="C701" s="22"/>
      <c r="O701" s="279"/>
    </row>
    <row r="702" spans="1:15">
      <c r="A702" s="316"/>
      <c r="B702" s="316"/>
      <c r="C702" s="22"/>
      <c r="O702" s="279"/>
    </row>
    <row r="703" spans="1:15">
      <c r="A703" s="316"/>
      <c r="B703" s="316"/>
      <c r="C703" s="22"/>
      <c r="O703" s="279"/>
    </row>
    <row r="704" spans="1:15">
      <c r="A704" s="316"/>
      <c r="B704" s="316"/>
      <c r="C704" s="22"/>
      <c r="O704" s="279"/>
    </row>
    <row r="705" spans="1:15">
      <c r="A705" s="316"/>
      <c r="B705" s="316"/>
      <c r="C705" s="22"/>
      <c r="O705" s="279"/>
    </row>
    <row r="706" spans="1:15">
      <c r="A706" s="316"/>
      <c r="B706" s="316"/>
      <c r="C706" s="22"/>
      <c r="O706" s="279"/>
    </row>
    <row r="707" spans="1:15">
      <c r="A707" s="316"/>
      <c r="B707" s="316"/>
      <c r="C707" s="22"/>
      <c r="O707" s="279"/>
    </row>
    <row r="708" spans="1:15">
      <c r="A708" s="316"/>
      <c r="B708" s="316"/>
      <c r="C708" s="22"/>
      <c r="O708" s="279"/>
    </row>
    <row r="709" spans="1:15">
      <c r="A709" s="316"/>
      <c r="B709" s="316"/>
      <c r="C709" s="22"/>
      <c r="O709" s="279"/>
    </row>
    <row r="710" spans="1:15">
      <c r="A710" s="316"/>
      <c r="B710" s="316"/>
      <c r="C710" s="22"/>
      <c r="O710" s="279"/>
    </row>
    <row r="711" spans="1:15">
      <c r="A711" s="316"/>
      <c r="B711" s="316"/>
      <c r="C711" s="22"/>
      <c r="O711" s="279"/>
    </row>
    <row r="712" spans="1:15">
      <c r="A712" s="316"/>
      <c r="B712" s="316"/>
      <c r="C712" s="22"/>
      <c r="O712" s="279"/>
    </row>
    <row r="713" spans="1:15">
      <c r="A713" s="316"/>
      <c r="B713" s="316"/>
      <c r="C713" s="22"/>
      <c r="O713" s="279"/>
    </row>
    <row r="714" spans="1:15">
      <c r="A714" s="316"/>
      <c r="B714" s="316"/>
      <c r="C714" s="22"/>
      <c r="O714" s="279"/>
    </row>
    <row r="715" spans="1:15">
      <c r="A715" s="316"/>
      <c r="B715" s="316"/>
      <c r="C715" s="22"/>
      <c r="O715" s="279"/>
    </row>
    <row r="716" spans="1:15">
      <c r="A716" s="316"/>
      <c r="B716" s="316"/>
      <c r="C716" s="22"/>
      <c r="O716" s="279"/>
    </row>
    <row r="717" spans="1:15">
      <c r="A717" s="316"/>
      <c r="B717" s="316"/>
      <c r="C717" s="22"/>
      <c r="O717" s="279"/>
    </row>
    <row r="718" spans="1:15">
      <c r="A718" s="316"/>
      <c r="B718" s="316"/>
      <c r="C718" s="22"/>
      <c r="O718" s="279"/>
    </row>
    <row r="719" spans="1:15">
      <c r="A719" s="316"/>
      <c r="B719" s="316"/>
      <c r="C719" s="22"/>
      <c r="O719" s="279"/>
    </row>
    <row r="720" spans="1:15">
      <c r="A720" s="316"/>
      <c r="B720" s="316"/>
      <c r="C720" s="22"/>
      <c r="O720" s="279"/>
    </row>
    <row r="721" spans="1:15">
      <c r="A721" s="316"/>
      <c r="B721" s="316"/>
      <c r="C721" s="22"/>
      <c r="O721" s="279"/>
    </row>
    <row r="722" spans="1:15">
      <c r="A722" s="316"/>
      <c r="B722" s="316"/>
      <c r="C722" s="22"/>
      <c r="O722" s="279"/>
    </row>
    <row r="723" spans="1:15">
      <c r="A723" s="316"/>
      <c r="B723" s="316"/>
      <c r="C723" s="22"/>
      <c r="O723" s="279"/>
    </row>
    <row r="724" spans="1:15">
      <c r="A724" s="316"/>
      <c r="B724" s="316"/>
      <c r="C724" s="22"/>
      <c r="O724" s="279"/>
    </row>
    <row r="725" spans="1:15">
      <c r="A725" s="316"/>
      <c r="B725" s="316"/>
      <c r="C725" s="22"/>
      <c r="O725" s="279"/>
    </row>
    <row r="726" spans="1:15">
      <c r="A726" s="316"/>
      <c r="B726" s="316"/>
      <c r="C726" s="22"/>
      <c r="O726" s="279"/>
    </row>
    <row r="727" spans="1:15">
      <c r="A727" s="316"/>
      <c r="B727" s="316"/>
      <c r="C727" s="22"/>
      <c r="O727" s="279"/>
    </row>
    <row r="728" spans="1:15">
      <c r="A728" s="316"/>
      <c r="B728" s="316"/>
      <c r="C728" s="22"/>
      <c r="O728" s="279"/>
    </row>
    <row r="729" spans="1:15">
      <c r="A729" s="316"/>
      <c r="B729" s="316"/>
      <c r="C729" s="22"/>
      <c r="O729" s="279"/>
    </row>
    <row r="730" spans="1:15">
      <c r="A730" s="316"/>
      <c r="B730" s="316"/>
      <c r="C730" s="22"/>
      <c r="O730" s="279"/>
    </row>
    <row r="731" spans="1:15">
      <c r="A731" s="316"/>
      <c r="B731" s="316"/>
      <c r="C731" s="22"/>
      <c r="O731" s="279"/>
    </row>
    <row r="732" spans="1:15">
      <c r="A732" s="316"/>
      <c r="B732" s="316"/>
      <c r="C732" s="22"/>
      <c r="O732" s="279"/>
    </row>
    <row r="733" spans="1:15">
      <c r="A733" s="316"/>
      <c r="B733" s="316"/>
      <c r="C733" s="22"/>
      <c r="O733" s="279"/>
    </row>
    <row r="734" spans="1:15">
      <c r="A734" s="316"/>
      <c r="B734" s="316"/>
      <c r="C734" s="22"/>
      <c r="O734" s="279"/>
    </row>
    <row r="735" spans="1:15">
      <c r="A735" s="316"/>
      <c r="B735" s="316"/>
      <c r="C735" s="22"/>
      <c r="O735" s="279"/>
    </row>
    <row r="736" spans="1:15">
      <c r="A736" s="316"/>
      <c r="B736" s="316"/>
      <c r="C736" s="22"/>
      <c r="O736" s="279"/>
    </row>
    <row r="737" spans="1:15">
      <c r="A737" s="316"/>
      <c r="B737" s="316"/>
      <c r="C737" s="22"/>
      <c r="O737" s="279"/>
    </row>
    <row r="738" spans="1:15">
      <c r="A738" s="316"/>
      <c r="B738" s="316"/>
      <c r="C738" s="22"/>
      <c r="O738" s="279"/>
    </row>
    <row r="739" spans="1:15">
      <c r="A739" s="316"/>
      <c r="B739" s="316"/>
      <c r="C739" s="22"/>
      <c r="O739" s="279"/>
    </row>
    <row r="740" spans="1:15">
      <c r="A740" s="316"/>
      <c r="B740" s="316"/>
      <c r="C740" s="22"/>
      <c r="O740" s="279"/>
    </row>
    <row r="741" spans="1:15">
      <c r="A741" s="316"/>
      <c r="B741" s="316"/>
      <c r="C741" s="22"/>
      <c r="O741" s="279"/>
    </row>
    <row r="742" spans="1:15">
      <c r="A742" s="316"/>
      <c r="B742" s="316"/>
      <c r="C742" s="22"/>
      <c r="O742" s="279"/>
    </row>
    <row r="743" spans="1:15">
      <c r="A743" s="316"/>
      <c r="B743" s="316"/>
      <c r="C743" s="22"/>
      <c r="O743" s="279"/>
    </row>
    <row r="744" spans="1:15">
      <c r="A744" s="316"/>
      <c r="B744" s="316"/>
      <c r="C744" s="22"/>
      <c r="O744" s="279"/>
    </row>
    <row r="745" spans="1:15">
      <c r="A745" s="316"/>
      <c r="B745" s="316"/>
      <c r="C745" s="22"/>
      <c r="O745" s="279"/>
    </row>
    <row r="746" spans="1:15">
      <c r="A746" s="316"/>
      <c r="B746" s="316"/>
      <c r="C746" s="22"/>
      <c r="O746" s="279"/>
    </row>
    <row r="747" spans="1:15">
      <c r="A747" s="316"/>
      <c r="B747" s="316"/>
      <c r="C747" s="22"/>
      <c r="O747" s="279"/>
    </row>
    <row r="748" spans="1:15">
      <c r="A748" s="316"/>
      <c r="B748" s="316"/>
      <c r="C748" s="22"/>
      <c r="O748" s="279"/>
    </row>
    <row r="749" spans="1:15">
      <c r="A749" s="316"/>
      <c r="B749" s="316"/>
      <c r="C749" s="22"/>
      <c r="O749" s="279"/>
    </row>
    <row r="750" spans="1:15">
      <c r="A750" s="316"/>
      <c r="B750" s="316"/>
      <c r="C750" s="22"/>
      <c r="O750" s="279"/>
    </row>
    <row r="751" spans="1:15">
      <c r="A751" s="316"/>
      <c r="B751" s="316"/>
      <c r="C751" s="22"/>
      <c r="O751" s="279"/>
    </row>
    <row r="752" spans="1:15">
      <c r="A752" s="316"/>
      <c r="B752" s="316"/>
      <c r="C752" s="22"/>
      <c r="O752" s="279"/>
    </row>
    <row r="753" spans="1:15">
      <c r="A753" s="316"/>
      <c r="B753" s="316"/>
      <c r="C753" s="22"/>
      <c r="O753" s="279"/>
    </row>
    <row r="754" spans="1:15">
      <c r="A754" s="316"/>
      <c r="B754" s="316"/>
      <c r="C754" s="22"/>
      <c r="O754" s="279"/>
    </row>
    <row r="755" spans="1:15">
      <c r="A755" s="316"/>
      <c r="B755" s="316"/>
      <c r="C755" s="22"/>
      <c r="O755" s="279"/>
    </row>
    <row r="756" spans="1:15">
      <c r="A756" s="316"/>
      <c r="B756" s="316"/>
      <c r="C756" s="22"/>
      <c r="O756" s="279"/>
    </row>
    <row r="757" spans="1:15">
      <c r="A757" s="316"/>
      <c r="B757" s="316"/>
      <c r="C757" s="22"/>
      <c r="O757" s="279"/>
    </row>
    <row r="758" spans="1:15">
      <c r="A758" s="316"/>
      <c r="B758" s="316"/>
      <c r="C758" s="22"/>
      <c r="O758" s="279"/>
    </row>
    <row r="759" spans="1:15">
      <c r="A759" s="316"/>
      <c r="B759" s="316"/>
      <c r="C759" s="22"/>
      <c r="O759" s="279"/>
    </row>
    <row r="760" spans="1:15">
      <c r="A760" s="316"/>
      <c r="B760" s="316"/>
      <c r="C760" s="22"/>
      <c r="O760" s="279"/>
    </row>
    <row r="761" spans="1:15">
      <c r="A761" s="316"/>
      <c r="B761" s="316"/>
      <c r="C761" s="22"/>
      <c r="O761" s="279"/>
    </row>
    <row r="762" spans="1:15">
      <c r="A762" s="316"/>
      <c r="B762" s="316"/>
      <c r="C762" s="22"/>
      <c r="O762" s="279"/>
    </row>
    <row r="763" spans="1:15">
      <c r="A763" s="316"/>
      <c r="B763" s="316"/>
      <c r="C763" s="22"/>
      <c r="O763" s="279"/>
    </row>
    <row r="764" spans="1:15">
      <c r="A764" s="316"/>
      <c r="B764" s="316"/>
      <c r="C764" s="22"/>
      <c r="O764" s="279"/>
    </row>
    <row r="765" spans="1:15">
      <c r="A765" s="316"/>
      <c r="B765" s="316"/>
      <c r="C765" s="22"/>
      <c r="O765" s="279"/>
    </row>
    <row r="766" spans="1:15">
      <c r="A766" s="316"/>
      <c r="B766" s="316"/>
      <c r="C766" s="22"/>
      <c r="O766" s="279"/>
    </row>
    <row r="767" spans="1:15">
      <c r="A767" s="316"/>
      <c r="B767" s="316"/>
      <c r="C767" s="22"/>
      <c r="O767" s="279"/>
    </row>
    <row r="768" spans="1:15">
      <c r="A768" s="316"/>
      <c r="B768" s="316"/>
      <c r="C768" s="22"/>
      <c r="O768" s="279"/>
    </row>
    <row r="769" spans="1:15">
      <c r="A769" s="316"/>
      <c r="B769" s="316"/>
      <c r="C769" s="22"/>
      <c r="O769" s="279"/>
    </row>
    <row r="770" spans="1:15">
      <c r="A770" s="316"/>
      <c r="B770" s="316"/>
      <c r="C770" s="22"/>
      <c r="O770" s="279"/>
    </row>
    <row r="771" spans="1:15">
      <c r="A771" s="316"/>
      <c r="B771" s="316"/>
      <c r="C771" s="22"/>
      <c r="O771" s="279"/>
    </row>
    <row r="772" spans="1:15">
      <c r="A772" s="316"/>
      <c r="B772" s="316"/>
      <c r="C772" s="22"/>
      <c r="O772" s="279"/>
    </row>
    <row r="773" spans="1:15">
      <c r="A773" s="316"/>
      <c r="B773" s="316"/>
      <c r="C773" s="22"/>
      <c r="O773" s="279"/>
    </row>
    <row r="774" spans="1:15">
      <c r="A774" s="316"/>
      <c r="B774" s="316"/>
      <c r="C774" s="22"/>
      <c r="O774" s="279"/>
    </row>
    <row r="775" spans="1:15">
      <c r="A775" s="316"/>
      <c r="B775" s="316"/>
      <c r="C775" s="22"/>
      <c r="O775" s="279"/>
    </row>
    <row r="776" spans="1:15">
      <c r="A776" s="316"/>
      <c r="B776" s="316"/>
      <c r="C776" s="22"/>
      <c r="O776" s="279"/>
    </row>
    <row r="777" spans="1:15">
      <c r="A777" s="316"/>
      <c r="B777" s="316"/>
      <c r="C777" s="22"/>
      <c r="O777" s="279"/>
    </row>
    <row r="778" spans="1:15">
      <c r="A778" s="316"/>
      <c r="B778" s="316"/>
      <c r="C778" s="22"/>
      <c r="O778" s="279"/>
    </row>
    <row r="779" spans="1:15">
      <c r="A779" s="316"/>
      <c r="B779" s="316"/>
      <c r="C779" s="22"/>
      <c r="O779" s="279"/>
    </row>
    <row r="780" spans="1:15">
      <c r="A780" s="316"/>
      <c r="B780" s="316"/>
      <c r="C780" s="22"/>
      <c r="O780" s="279"/>
    </row>
    <row r="781" spans="1:15">
      <c r="A781" s="316"/>
      <c r="B781" s="316"/>
      <c r="C781" s="22"/>
      <c r="O781" s="279"/>
    </row>
    <row r="782" spans="1:15">
      <c r="A782" s="316"/>
      <c r="B782" s="316"/>
      <c r="C782" s="22"/>
      <c r="O782" s="279"/>
    </row>
    <row r="783" spans="1:15">
      <c r="A783" s="316"/>
      <c r="B783" s="316"/>
      <c r="C783" s="22"/>
      <c r="O783" s="279"/>
    </row>
    <row r="784" spans="1:15">
      <c r="A784" s="316"/>
      <c r="B784" s="316"/>
      <c r="C784" s="22"/>
      <c r="O784" s="279"/>
    </row>
    <row r="785" spans="1:15">
      <c r="A785" s="316"/>
      <c r="B785" s="316"/>
      <c r="C785" s="22"/>
      <c r="O785" s="279"/>
    </row>
    <row r="786" spans="1:15">
      <c r="A786" s="316"/>
      <c r="B786" s="316"/>
      <c r="C786" s="22"/>
      <c r="O786" s="279"/>
    </row>
    <row r="787" spans="1:15">
      <c r="A787" s="316"/>
      <c r="B787" s="316"/>
      <c r="C787" s="22"/>
      <c r="O787" s="279"/>
    </row>
    <row r="788" spans="1:15">
      <c r="A788" s="316"/>
      <c r="B788" s="316"/>
      <c r="C788" s="22"/>
      <c r="O788" s="279"/>
    </row>
    <row r="789" spans="1:15">
      <c r="A789" s="316"/>
      <c r="B789" s="316"/>
      <c r="C789" s="22"/>
      <c r="O789" s="279"/>
    </row>
    <row r="790" spans="1:15">
      <c r="A790" s="316"/>
      <c r="B790" s="316"/>
      <c r="C790" s="22"/>
      <c r="O790" s="279"/>
    </row>
    <row r="791" spans="1:15">
      <c r="A791" s="316"/>
      <c r="B791" s="316"/>
      <c r="C791" s="22"/>
      <c r="O791" s="279"/>
    </row>
    <row r="792" spans="1:15">
      <c r="A792" s="316"/>
      <c r="B792" s="316"/>
      <c r="C792" s="22"/>
      <c r="O792" s="279"/>
    </row>
    <row r="793" spans="1:15">
      <c r="A793" s="316"/>
      <c r="B793" s="316"/>
      <c r="C793" s="22"/>
      <c r="O793" s="279"/>
    </row>
    <row r="794" spans="1:15">
      <c r="A794" s="316"/>
      <c r="B794" s="316"/>
      <c r="C794" s="22"/>
      <c r="O794" s="279"/>
    </row>
    <row r="795" spans="1:15">
      <c r="A795" s="316"/>
      <c r="B795" s="316"/>
      <c r="C795" s="22"/>
      <c r="O795" s="279"/>
    </row>
    <row r="796" spans="1:15">
      <c r="A796" s="316"/>
      <c r="B796" s="316"/>
      <c r="C796" s="22"/>
      <c r="O796" s="279"/>
    </row>
    <row r="797" spans="1:15">
      <c r="A797" s="316"/>
      <c r="B797" s="316"/>
      <c r="C797" s="22"/>
      <c r="O797" s="279"/>
    </row>
    <row r="798" spans="1:15">
      <c r="A798" s="316"/>
      <c r="B798" s="316"/>
      <c r="C798" s="22"/>
      <c r="O798" s="279"/>
    </row>
    <row r="799" spans="1:15">
      <c r="A799" s="316"/>
      <c r="B799" s="316"/>
      <c r="C799" s="22"/>
      <c r="O799" s="279"/>
    </row>
    <row r="800" spans="1:15">
      <c r="A800" s="316"/>
      <c r="B800" s="316"/>
      <c r="C800" s="22"/>
      <c r="O800" s="279"/>
    </row>
    <row r="801" spans="1:15">
      <c r="A801" s="316"/>
      <c r="B801" s="316"/>
      <c r="C801" s="22"/>
      <c r="O801" s="279"/>
    </row>
    <row r="802" spans="1:15">
      <c r="A802" s="316"/>
      <c r="B802" s="316"/>
      <c r="C802" s="22"/>
      <c r="O802" s="279"/>
    </row>
    <row r="803" spans="1:15">
      <c r="A803" s="316"/>
      <c r="B803" s="316"/>
      <c r="C803" s="22"/>
      <c r="O803" s="279"/>
    </row>
    <row r="804" spans="1:15">
      <c r="A804" s="316"/>
      <c r="B804" s="316"/>
      <c r="C804" s="22"/>
      <c r="O804" s="279"/>
    </row>
    <row r="805" spans="1:15">
      <c r="A805" s="316"/>
      <c r="B805" s="316"/>
      <c r="C805" s="22"/>
      <c r="O805" s="279"/>
    </row>
    <row r="806" spans="1:15">
      <c r="A806" s="316"/>
      <c r="B806" s="316"/>
      <c r="C806" s="22"/>
      <c r="O806" s="279"/>
    </row>
    <row r="807" spans="1:15">
      <c r="A807" s="316"/>
      <c r="B807" s="316"/>
      <c r="C807" s="22"/>
      <c r="O807" s="279"/>
    </row>
    <row r="808" spans="1:15">
      <c r="A808" s="316"/>
      <c r="B808" s="316"/>
      <c r="C808" s="22"/>
      <c r="O808" s="279"/>
    </row>
    <row r="809" spans="1:15">
      <c r="A809" s="316"/>
      <c r="B809" s="316"/>
      <c r="C809" s="22"/>
      <c r="O809" s="279"/>
    </row>
    <row r="810" spans="1:15">
      <c r="A810" s="316"/>
      <c r="B810" s="316"/>
      <c r="C810" s="22"/>
      <c r="O810" s="279"/>
    </row>
    <row r="811" spans="1:15">
      <c r="A811" s="316"/>
      <c r="B811" s="316"/>
      <c r="C811" s="22"/>
      <c r="O811" s="279"/>
    </row>
    <row r="812" spans="1:15">
      <c r="A812" s="316"/>
      <c r="B812" s="316"/>
      <c r="C812" s="22"/>
      <c r="O812" s="279"/>
    </row>
    <row r="813" spans="1:15">
      <c r="A813" s="316"/>
      <c r="B813" s="316"/>
      <c r="C813" s="22"/>
      <c r="O813" s="279"/>
    </row>
    <row r="814" spans="1:15">
      <c r="A814" s="316"/>
      <c r="B814" s="316"/>
      <c r="C814" s="22"/>
      <c r="O814" s="279"/>
    </row>
    <row r="815" spans="1:15">
      <c r="A815" s="316"/>
      <c r="B815" s="316"/>
      <c r="C815" s="22"/>
      <c r="O815" s="279"/>
    </row>
    <row r="816" spans="1:15">
      <c r="A816" s="316"/>
      <c r="B816" s="316"/>
      <c r="C816" s="22"/>
      <c r="O816" s="279"/>
    </row>
    <row r="817" spans="1:15">
      <c r="A817" s="316"/>
      <c r="B817" s="316"/>
      <c r="C817" s="22"/>
      <c r="O817" s="279"/>
    </row>
    <row r="818" spans="1:15">
      <c r="A818" s="316"/>
      <c r="B818" s="316"/>
      <c r="C818" s="22"/>
      <c r="O818" s="279"/>
    </row>
    <row r="819" spans="1:15">
      <c r="A819" s="316"/>
      <c r="B819" s="316"/>
      <c r="C819" s="22"/>
      <c r="O819" s="279"/>
    </row>
    <row r="820" spans="1:15">
      <c r="A820" s="316"/>
      <c r="B820" s="316"/>
      <c r="C820" s="22"/>
      <c r="O820" s="279"/>
    </row>
    <row r="821" spans="1:15">
      <c r="A821" s="316"/>
      <c r="B821" s="316"/>
      <c r="C821" s="22"/>
      <c r="O821" s="279"/>
    </row>
    <row r="822" spans="1:15">
      <c r="A822" s="316"/>
      <c r="B822" s="316"/>
      <c r="C822" s="22"/>
      <c r="O822" s="279"/>
    </row>
    <row r="823" spans="1:15">
      <c r="A823" s="316"/>
      <c r="B823" s="316"/>
      <c r="C823" s="22"/>
      <c r="O823" s="279"/>
    </row>
    <row r="824" spans="1:15">
      <c r="A824" s="316"/>
      <c r="B824" s="316"/>
      <c r="C824" s="22"/>
      <c r="O824" s="279"/>
    </row>
    <row r="825" spans="1:15">
      <c r="A825" s="316"/>
      <c r="B825" s="316"/>
      <c r="C825" s="22"/>
      <c r="O825" s="279"/>
    </row>
    <row r="826" spans="1:15">
      <c r="A826" s="316"/>
      <c r="B826" s="316"/>
      <c r="C826" s="22"/>
      <c r="O826" s="279"/>
    </row>
    <row r="827" spans="1:15">
      <c r="A827" s="316"/>
      <c r="B827" s="316"/>
      <c r="C827" s="22"/>
      <c r="O827" s="279"/>
    </row>
    <row r="828" spans="1:15">
      <c r="A828" s="316"/>
      <c r="B828" s="316"/>
      <c r="C828" s="22"/>
      <c r="O828" s="279"/>
    </row>
    <row r="829" spans="1:15">
      <c r="A829" s="316"/>
      <c r="B829" s="316"/>
      <c r="C829" s="22"/>
      <c r="O829" s="279"/>
    </row>
    <row r="830" spans="1:15">
      <c r="A830" s="316"/>
      <c r="B830" s="316"/>
      <c r="C830" s="22"/>
      <c r="O830" s="279"/>
    </row>
    <row r="831" spans="1:15">
      <c r="A831" s="316"/>
      <c r="B831" s="316"/>
      <c r="C831" s="22"/>
      <c r="O831" s="279"/>
    </row>
    <row r="832" spans="1:15">
      <c r="A832" s="316"/>
      <c r="B832" s="316"/>
      <c r="C832" s="22"/>
      <c r="O832" s="279"/>
    </row>
    <row r="833" spans="1:15">
      <c r="A833" s="316"/>
      <c r="B833" s="316"/>
      <c r="C833" s="22"/>
      <c r="O833" s="279"/>
    </row>
    <row r="834" spans="1:15">
      <c r="A834" s="316"/>
      <c r="B834" s="316"/>
      <c r="C834" s="22"/>
      <c r="O834" s="279"/>
    </row>
    <row r="835" spans="1:15">
      <c r="A835" s="316"/>
      <c r="B835" s="316"/>
      <c r="C835" s="22"/>
      <c r="O835" s="279"/>
    </row>
    <row r="836" spans="1:15">
      <c r="A836" s="316"/>
      <c r="B836" s="316"/>
      <c r="C836" s="22"/>
      <c r="O836" s="279"/>
    </row>
    <row r="837" spans="1:15">
      <c r="A837" s="316"/>
      <c r="B837" s="316"/>
      <c r="C837" s="22"/>
      <c r="O837" s="279"/>
    </row>
    <row r="838" spans="1:15">
      <c r="A838" s="316"/>
      <c r="B838" s="316"/>
      <c r="C838" s="22"/>
      <c r="O838" s="279"/>
    </row>
    <row r="839" spans="1:15">
      <c r="A839" s="316"/>
      <c r="B839" s="316"/>
      <c r="C839" s="22"/>
      <c r="O839" s="279"/>
    </row>
    <row r="840" spans="1:15">
      <c r="A840" s="316"/>
      <c r="B840" s="316"/>
      <c r="C840" s="22"/>
      <c r="O840" s="279"/>
    </row>
    <row r="841" spans="1:15">
      <c r="A841" s="316"/>
      <c r="B841" s="316"/>
      <c r="C841" s="22"/>
      <c r="O841" s="279"/>
    </row>
    <row r="842" spans="1:15">
      <c r="A842" s="316"/>
      <c r="B842" s="316"/>
      <c r="C842" s="22"/>
      <c r="O842" s="279"/>
    </row>
    <row r="843" spans="1:15">
      <c r="A843" s="316"/>
      <c r="B843" s="316"/>
      <c r="C843" s="22"/>
      <c r="O843" s="279"/>
    </row>
    <row r="844" spans="1:15">
      <c r="A844" s="316"/>
      <c r="B844" s="316"/>
      <c r="C844" s="22"/>
      <c r="O844" s="279"/>
    </row>
    <row r="845" spans="1:15">
      <c r="A845" s="316"/>
      <c r="B845" s="316"/>
      <c r="C845" s="22"/>
      <c r="O845" s="279"/>
    </row>
    <row r="846" spans="1:15">
      <c r="A846" s="316"/>
      <c r="B846" s="316"/>
      <c r="C846" s="22"/>
      <c r="O846" s="279"/>
    </row>
    <row r="847" spans="1:15">
      <c r="A847" s="316"/>
      <c r="B847" s="316"/>
      <c r="C847" s="22"/>
      <c r="O847" s="279"/>
    </row>
    <row r="848" spans="1:15">
      <c r="A848" s="316"/>
      <c r="B848" s="316"/>
      <c r="C848" s="22"/>
      <c r="O848" s="279"/>
    </row>
    <row r="849" spans="1:15">
      <c r="A849" s="316"/>
      <c r="B849" s="316"/>
      <c r="C849" s="22"/>
      <c r="O849" s="279"/>
    </row>
    <row r="850" spans="1:15">
      <c r="A850" s="316"/>
      <c r="B850" s="316"/>
      <c r="C850" s="22"/>
      <c r="O850" s="279"/>
    </row>
    <row r="851" spans="1:15">
      <c r="A851" s="316"/>
      <c r="B851" s="316"/>
      <c r="C851" s="22"/>
      <c r="O851" s="279"/>
    </row>
    <row r="852" spans="1:15">
      <c r="A852" s="316"/>
      <c r="B852" s="316"/>
      <c r="C852" s="22"/>
      <c r="O852" s="279"/>
    </row>
    <row r="853" spans="1:15">
      <c r="A853" s="316"/>
      <c r="B853" s="316"/>
      <c r="C853" s="22"/>
      <c r="O853" s="279"/>
    </row>
    <row r="854" spans="1:15">
      <c r="A854" s="316"/>
      <c r="B854" s="316"/>
      <c r="C854" s="22"/>
      <c r="O854" s="279"/>
    </row>
    <row r="855" spans="1:15">
      <c r="A855" s="316"/>
      <c r="B855" s="316"/>
      <c r="C855" s="22"/>
      <c r="O855" s="279"/>
    </row>
    <row r="856" spans="1:15">
      <c r="A856" s="316"/>
      <c r="B856" s="316"/>
      <c r="C856" s="22"/>
      <c r="O856" s="279"/>
    </row>
    <row r="857" spans="1:15">
      <c r="A857" s="316"/>
      <c r="B857" s="316"/>
      <c r="C857" s="22"/>
      <c r="O857" s="279"/>
    </row>
    <row r="858" spans="1:15">
      <c r="A858" s="316"/>
      <c r="B858" s="316"/>
      <c r="C858" s="22"/>
      <c r="O858" s="279"/>
    </row>
    <row r="859" spans="1:15">
      <c r="A859" s="316"/>
      <c r="B859" s="316"/>
      <c r="C859" s="22"/>
      <c r="O859" s="279"/>
    </row>
    <row r="860" spans="1:15">
      <c r="A860" s="316"/>
      <c r="B860" s="316"/>
      <c r="C860" s="22"/>
      <c r="O860" s="279"/>
    </row>
    <row r="861" spans="1:15">
      <c r="A861" s="316"/>
      <c r="B861" s="316"/>
      <c r="C861" s="22"/>
      <c r="O861" s="279"/>
    </row>
    <row r="862" spans="1:15">
      <c r="A862" s="316"/>
      <c r="B862" s="316"/>
      <c r="C862" s="22"/>
      <c r="O862" s="279"/>
    </row>
    <row r="863" spans="1:15">
      <c r="A863" s="316"/>
      <c r="B863" s="316"/>
      <c r="C863" s="22"/>
      <c r="O863" s="279"/>
    </row>
    <row r="864" spans="1:15">
      <c r="A864" s="316"/>
      <c r="B864" s="316"/>
      <c r="C864" s="22"/>
      <c r="O864" s="279"/>
    </row>
    <row r="865" spans="1:15">
      <c r="A865" s="316"/>
      <c r="B865" s="316"/>
      <c r="C865" s="22"/>
      <c r="O865" s="279"/>
    </row>
    <row r="866" spans="1:15">
      <c r="A866" s="316"/>
      <c r="B866" s="316"/>
      <c r="C866" s="22"/>
      <c r="O866" s="279"/>
    </row>
    <row r="867" spans="1:15">
      <c r="A867" s="316"/>
      <c r="B867" s="316"/>
      <c r="C867" s="22"/>
      <c r="O867" s="279"/>
    </row>
    <row r="868" spans="1:15">
      <c r="A868" s="316"/>
      <c r="B868" s="316"/>
      <c r="C868" s="22"/>
      <c r="O868" s="279"/>
    </row>
    <row r="869" spans="1:15">
      <c r="A869" s="316"/>
      <c r="B869" s="316"/>
      <c r="C869" s="22"/>
      <c r="O869" s="279"/>
    </row>
    <row r="870" spans="1:15">
      <c r="A870" s="316"/>
      <c r="B870" s="316"/>
      <c r="C870" s="22"/>
      <c r="O870" s="279"/>
    </row>
    <row r="871" spans="1:15">
      <c r="A871" s="316"/>
      <c r="B871" s="316"/>
      <c r="C871" s="22"/>
      <c r="O871" s="279"/>
    </row>
    <row r="872" spans="1:15">
      <c r="A872" s="316"/>
      <c r="B872" s="316"/>
      <c r="C872" s="22"/>
      <c r="O872" s="279"/>
    </row>
    <row r="873" spans="1:15">
      <c r="A873" s="316"/>
      <c r="B873" s="316"/>
      <c r="C873" s="22"/>
      <c r="O873" s="279"/>
    </row>
    <row r="874" spans="1:15">
      <c r="A874" s="316"/>
      <c r="B874" s="316"/>
      <c r="C874" s="22"/>
      <c r="O874" s="279"/>
    </row>
    <row r="875" spans="1:15">
      <c r="A875" s="316"/>
      <c r="B875" s="316"/>
      <c r="C875" s="22"/>
      <c r="O875" s="279"/>
    </row>
    <row r="876" spans="1:15">
      <c r="A876" s="316"/>
      <c r="B876" s="316"/>
      <c r="C876" s="22"/>
      <c r="O876" s="279"/>
    </row>
    <row r="877" spans="1:15">
      <c r="A877" s="316"/>
      <c r="B877" s="316"/>
      <c r="C877" s="22"/>
      <c r="O877" s="279"/>
    </row>
    <row r="878" spans="1:15">
      <c r="A878" s="316"/>
      <c r="B878" s="316"/>
      <c r="C878" s="22"/>
      <c r="O878" s="279"/>
    </row>
    <row r="879" spans="1:15">
      <c r="A879" s="316"/>
      <c r="B879" s="316"/>
      <c r="C879" s="22"/>
      <c r="O879" s="279"/>
    </row>
    <row r="880" spans="1:15">
      <c r="A880" s="316"/>
      <c r="B880" s="316"/>
      <c r="C880" s="22"/>
      <c r="O880" s="279"/>
    </row>
    <row r="881" spans="1:15">
      <c r="A881" s="316"/>
      <c r="B881" s="316"/>
      <c r="C881" s="22"/>
      <c r="O881" s="279"/>
    </row>
    <row r="882" spans="1:15">
      <c r="A882" s="316"/>
      <c r="B882" s="316"/>
      <c r="C882" s="22"/>
      <c r="O882" s="279"/>
    </row>
    <row r="883" spans="1:15">
      <c r="A883" s="316"/>
      <c r="B883" s="316"/>
      <c r="C883" s="22"/>
      <c r="O883" s="279"/>
    </row>
    <row r="884" spans="1:15">
      <c r="A884" s="316"/>
      <c r="B884" s="316"/>
      <c r="C884" s="22"/>
      <c r="O884" s="279"/>
    </row>
    <row r="885" spans="1:15">
      <c r="A885" s="316"/>
      <c r="B885" s="316"/>
      <c r="C885" s="22"/>
      <c r="O885" s="279"/>
    </row>
    <row r="886" spans="1:15">
      <c r="A886" s="316"/>
      <c r="B886" s="316"/>
      <c r="C886" s="22"/>
      <c r="O886" s="279"/>
    </row>
    <row r="887" spans="1:15">
      <c r="A887" s="316"/>
      <c r="B887" s="316"/>
      <c r="C887" s="22"/>
      <c r="O887" s="279"/>
    </row>
    <row r="888" spans="1:15">
      <c r="A888" s="316"/>
      <c r="B888" s="316"/>
      <c r="C888" s="22"/>
      <c r="O888" s="279"/>
    </row>
    <row r="889" spans="1:15">
      <c r="A889" s="316"/>
      <c r="B889" s="316"/>
      <c r="C889" s="22"/>
      <c r="O889" s="279"/>
    </row>
    <row r="890" spans="1:15">
      <c r="A890" s="316"/>
      <c r="B890" s="316"/>
      <c r="C890" s="22"/>
      <c r="O890" s="279"/>
    </row>
    <row r="891" spans="1:15">
      <c r="A891" s="316"/>
      <c r="B891" s="316"/>
      <c r="C891" s="22"/>
      <c r="O891" s="279"/>
    </row>
    <row r="892" spans="1:15">
      <c r="A892" s="316"/>
      <c r="B892" s="316"/>
      <c r="C892" s="22"/>
      <c r="O892" s="279"/>
    </row>
    <row r="893" spans="1:15">
      <c r="A893" s="316"/>
      <c r="B893" s="316"/>
      <c r="C893" s="22"/>
      <c r="O893" s="279"/>
    </row>
    <row r="894" spans="1:15">
      <c r="A894" s="316"/>
      <c r="B894" s="316"/>
      <c r="C894" s="22"/>
      <c r="O894" s="279"/>
    </row>
    <row r="895" spans="1:15">
      <c r="A895" s="316"/>
      <c r="B895" s="316"/>
      <c r="C895" s="22"/>
      <c r="O895" s="279"/>
    </row>
    <row r="896" spans="1:15">
      <c r="A896" s="316"/>
      <c r="B896" s="316"/>
      <c r="C896" s="22"/>
      <c r="O896" s="279"/>
    </row>
    <row r="897" spans="1:15">
      <c r="A897" s="316"/>
      <c r="B897" s="316"/>
      <c r="C897" s="22"/>
      <c r="O897" s="279"/>
    </row>
    <row r="898" spans="1:15">
      <c r="A898" s="316"/>
      <c r="B898" s="316"/>
      <c r="C898" s="22"/>
      <c r="O898" s="279"/>
    </row>
    <row r="899" spans="1:15">
      <c r="A899" s="316"/>
      <c r="B899" s="316"/>
      <c r="C899" s="22"/>
      <c r="O899" s="279"/>
    </row>
    <row r="900" spans="1:15">
      <c r="A900" s="316"/>
      <c r="B900" s="316"/>
      <c r="C900" s="22"/>
      <c r="O900" s="279"/>
    </row>
    <row r="901" spans="1:15">
      <c r="A901" s="316"/>
      <c r="B901" s="316"/>
      <c r="C901" s="22"/>
      <c r="O901" s="279"/>
    </row>
    <row r="902" spans="1:15">
      <c r="A902" s="316"/>
      <c r="B902" s="316"/>
      <c r="C902" s="22"/>
      <c r="O902" s="279"/>
    </row>
    <row r="903" spans="1:15">
      <c r="A903" s="316"/>
      <c r="B903" s="316"/>
      <c r="C903" s="22"/>
      <c r="O903" s="279"/>
    </row>
    <row r="904" spans="1:15">
      <c r="A904" s="316"/>
      <c r="B904" s="316"/>
      <c r="C904" s="22"/>
      <c r="O904" s="279"/>
    </row>
    <row r="905" spans="1:15">
      <c r="A905" s="316"/>
      <c r="B905" s="316"/>
      <c r="C905" s="22"/>
      <c r="O905" s="279"/>
    </row>
    <row r="906" spans="1:15">
      <c r="A906" s="316"/>
      <c r="B906" s="316"/>
      <c r="C906" s="22"/>
      <c r="O906" s="279"/>
    </row>
    <row r="907" spans="1:15">
      <c r="A907" s="316"/>
      <c r="B907" s="316"/>
      <c r="C907" s="22"/>
      <c r="O907" s="279"/>
    </row>
    <row r="908" spans="1:15">
      <c r="A908" s="316"/>
      <c r="B908" s="316"/>
      <c r="C908" s="22"/>
      <c r="O908" s="279"/>
    </row>
    <row r="909" spans="1:15">
      <c r="A909" s="316"/>
      <c r="B909" s="316"/>
      <c r="C909" s="22"/>
      <c r="O909" s="279"/>
    </row>
    <row r="910" spans="1:15">
      <c r="A910" s="316"/>
      <c r="B910" s="316"/>
      <c r="C910" s="22"/>
      <c r="O910" s="279"/>
    </row>
    <row r="911" spans="1:15">
      <c r="A911" s="316"/>
      <c r="B911" s="316"/>
      <c r="C911" s="22"/>
      <c r="O911" s="279"/>
    </row>
    <row r="912" spans="1:15">
      <c r="A912" s="316"/>
      <c r="B912" s="316"/>
      <c r="C912" s="22"/>
      <c r="O912" s="279"/>
    </row>
    <row r="913" spans="1:15">
      <c r="A913" s="316"/>
      <c r="B913" s="316"/>
      <c r="C913" s="22"/>
      <c r="O913" s="279"/>
    </row>
    <row r="914" spans="1:15">
      <c r="A914" s="316"/>
      <c r="B914" s="316"/>
      <c r="C914" s="22"/>
      <c r="O914" s="279"/>
    </row>
    <row r="915" spans="1:15">
      <c r="A915" s="316"/>
      <c r="B915" s="316"/>
      <c r="C915" s="22"/>
      <c r="O915" s="279"/>
    </row>
    <row r="916" spans="1:15">
      <c r="A916" s="316"/>
      <c r="B916" s="316"/>
      <c r="C916" s="22"/>
      <c r="O916" s="279"/>
    </row>
    <row r="917" spans="1:15">
      <c r="A917" s="316"/>
      <c r="B917" s="316"/>
      <c r="C917" s="22"/>
      <c r="O917" s="279"/>
    </row>
    <row r="918" spans="1:15">
      <c r="A918" s="316"/>
      <c r="B918" s="316"/>
      <c r="C918" s="22"/>
      <c r="O918" s="279"/>
    </row>
    <row r="919" spans="1:15">
      <c r="A919" s="316"/>
      <c r="B919" s="316"/>
      <c r="C919" s="22"/>
      <c r="O919" s="279"/>
    </row>
    <row r="920" spans="1:15">
      <c r="A920" s="316"/>
      <c r="B920" s="316"/>
      <c r="C920" s="22"/>
      <c r="O920" s="279"/>
    </row>
    <row r="921" spans="1:15">
      <c r="A921" s="316"/>
      <c r="B921" s="316"/>
      <c r="C921" s="22"/>
      <c r="O921" s="279"/>
    </row>
    <row r="922" spans="1:15">
      <c r="A922" s="316"/>
      <c r="B922" s="316"/>
      <c r="C922" s="22"/>
      <c r="O922" s="279"/>
    </row>
    <row r="923" spans="1:15">
      <c r="A923" s="316"/>
      <c r="B923" s="316"/>
      <c r="C923" s="22"/>
      <c r="O923" s="279"/>
    </row>
    <row r="924" spans="1:15">
      <c r="A924" s="316"/>
      <c r="B924" s="316"/>
      <c r="C924" s="22"/>
      <c r="O924" s="279"/>
    </row>
    <row r="925" spans="1:15">
      <c r="A925" s="316"/>
      <c r="B925" s="316"/>
      <c r="C925" s="22"/>
      <c r="O925" s="279"/>
    </row>
    <row r="926" spans="1:15">
      <c r="A926" s="316"/>
      <c r="B926" s="316"/>
      <c r="C926" s="22"/>
      <c r="O926" s="279"/>
    </row>
    <row r="927" spans="1:15">
      <c r="A927" s="316"/>
      <c r="B927" s="316"/>
      <c r="C927" s="22"/>
      <c r="O927" s="279"/>
    </row>
    <row r="928" spans="1:15">
      <c r="A928" s="316"/>
      <c r="B928" s="316"/>
      <c r="C928" s="22"/>
      <c r="O928" s="279"/>
    </row>
    <row r="929" spans="1:15">
      <c r="A929" s="316"/>
      <c r="B929" s="316"/>
      <c r="C929" s="22"/>
      <c r="O929" s="279"/>
    </row>
    <row r="930" spans="1:15">
      <c r="A930" s="316"/>
      <c r="B930" s="316"/>
      <c r="C930" s="22"/>
      <c r="O930" s="279"/>
    </row>
    <row r="931" spans="1:15">
      <c r="A931" s="316"/>
      <c r="B931" s="316"/>
      <c r="C931" s="22"/>
      <c r="O931" s="279"/>
    </row>
    <row r="932" spans="1:15">
      <c r="A932" s="316"/>
      <c r="B932" s="316"/>
      <c r="C932" s="22"/>
      <c r="O932" s="279"/>
    </row>
    <row r="933" spans="1:15">
      <c r="A933" s="316"/>
      <c r="B933" s="316"/>
      <c r="C933" s="22"/>
      <c r="O933" s="279"/>
    </row>
    <row r="934" spans="1:15">
      <c r="A934" s="316"/>
      <c r="B934" s="316"/>
      <c r="C934" s="22"/>
      <c r="O934" s="279"/>
    </row>
    <row r="935" spans="1:15">
      <c r="A935" s="316"/>
      <c r="B935" s="316"/>
      <c r="C935" s="22"/>
      <c r="O935" s="279"/>
    </row>
    <row r="936" spans="1:15">
      <c r="A936" s="316"/>
      <c r="B936" s="316"/>
      <c r="C936" s="22"/>
      <c r="O936" s="279"/>
    </row>
    <row r="937" spans="1:15">
      <c r="A937" s="316"/>
      <c r="B937" s="316"/>
      <c r="C937" s="22"/>
      <c r="O937" s="279"/>
    </row>
    <row r="938" spans="1:15">
      <c r="A938" s="316"/>
      <c r="B938" s="316"/>
      <c r="C938" s="22"/>
      <c r="O938" s="279"/>
    </row>
    <row r="939" spans="1:15">
      <c r="A939" s="316"/>
      <c r="B939" s="316"/>
      <c r="C939" s="22"/>
      <c r="O939" s="279"/>
    </row>
    <row r="940" spans="1:15">
      <c r="A940" s="316"/>
      <c r="B940" s="316"/>
      <c r="C940" s="22"/>
      <c r="O940" s="279"/>
    </row>
    <row r="941" spans="1:15">
      <c r="A941" s="316"/>
      <c r="B941" s="316"/>
      <c r="C941" s="22"/>
      <c r="O941" s="279"/>
    </row>
    <row r="942" spans="1:15">
      <c r="A942" s="316"/>
      <c r="B942" s="316"/>
      <c r="C942" s="22"/>
      <c r="O942" s="279"/>
    </row>
    <row r="943" spans="1:15">
      <c r="A943" s="316"/>
      <c r="B943" s="316"/>
      <c r="C943" s="22"/>
      <c r="O943" s="279"/>
    </row>
    <row r="944" spans="1:15">
      <c r="A944" s="316"/>
      <c r="B944" s="316"/>
      <c r="C944" s="22"/>
      <c r="O944" s="279"/>
    </row>
    <row r="945" spans="1:15">
      <c r="A945" s="316"/>
      <c r="B945" s="316"/>
      <c r="C945" s="22"/>
      <c r="O945" s="279"/>
    </row>
    <row r="946" spans="1:15">
      <c r="A946" s="316"/>
      <c r="B946" s="316"/>
      <c r="C946" s="22"/>
      <c r="O946" s="279"/>
    </row>
    <row r="947" spans="1:15">
      <c r="A947" s="316"/>
      <c r="B947" s="316"/>
      <c r="C947" s="22"/>
      <c r="O947" s="279"/>
    </row>
    <row r="948" spans="1:15">
      <c r="A948" s="316"/>
      <c r="B948" s="316"/>
      <c r="C948" s="22"/>
      <c r="O948" s="279"/>
    </row>
    <row r="949" spans="1:15">
      <c r="A949" s="316"/>
      <c r="B949" s="316"/>
      <c r="C949" s="22"/>
      <c r="O949" s="279"/>
    </row>
    <row r="950" spans="1:15">
      <c r="A950" s="316"/>
      <c r="B950" s="316"/>
      <c r="C950" s="22"/>
      <c r="O950" s="279"/>
    </row>
    <row r="951" spans="1:15">
      <c r="A951" s="316"/>
      <c r="B951" s="316"/>
      <c r="C951" s="22"/>
      <c r="O951" s="279"/>
    </row>
    <row r="952" spans="1:15">
      <c r="A952" s="316"/>
      <c r="B952" s="316"/>
      <c r="C952" s="22"/>
      <c r="O952" s="279"/>
    </row>
    <row r="953" spans="1:15">
      <c r="A953" s="316"/>
      <c r="B953" s="316"/>
      <c r="C953" s="22"/>
      <c r="O953" s="279"/>
    </row>
    <row r="954" spans="1:15">
      <c r="A954" s="316"/>
      <c r="B954" s="316"/>
      <c r="C954" s="22"/>
      <c r="O954" s="279"/>
    </row>
    <row r="955" spans="1:15">
      <c r="A955" s="316"/>
      <c r="B955" s="316"/>
      <c r="C955" s="22"/>
      <c r="O955" s="279"/>
    </row>
    <row r="956" spans="1:15">
      <c r="A956" s="316"/>
      <c r="B956" s="316"/>
      <c r="C956" s="22"/>
      <c r="O956" s="279"/>
    </row>
    <row r="957" spans="1:15">
      <c r="A957" s="316"/>
      <c r="B957" s="316"/>
      <c r="C957" s="22"/>
      <c r="O957" s="279"/>
    </row>
    <row r="958" spans="1:15">
      <c r="A958" s="316"/>
      <c r="B958" s="316"/>
      <c r="C958" s="22"/>
      <c r="O958" s="279"/>
    </row>
    <row r="959" spans="1:15">
      <c r="A959" s="316"/>
      <c r="B959" s="316"/>
      <c r="C959" s="22"/>
      <c r="O959" s="279"/>
    </row>
    <row r="960" spans="1:15">
      <c r="A960" s="316"/>
      <c r="B960" s="316"/>
      <c r="C960" s="22"/>
      <c r="O960" s="279"/>
    </row>
    <row r="961" spans="1:15">
      <c r="A961" s="316"/>
      <c r="B961" s="316"/>
      <c r="C961" s="22"/>
      <c r="O961" s="279"/>
    </row>
    <row r="962" spans="1:15">
      <c r="A962" s="316"/>
      <c r="B962" s="316"/>
      <c r="C962" s="22"/>
      <c r="O962" s="279"/>
    </row>
    <row r="963" spans="1:15">
      <c r="A963" s="316"/>
      <c r="B963" s="316"/>
      <c r="C963" s="22"/>
      <c r="O963" s="279"/>
    </row>
    <row r="964" spans="1:15">
      <c r="A964" s="316"/>
      <c r="B964" s="316"/>
      <c r="C964" s="22"/>
      <c r="O964" s="279"/>
    </row>
    <row r="965" spans="1:15">
      <c r="A965" s="316"/>
      <c r="B965" s="316"/>
      <c r="C965" s="22"/>
      <c r="O965" s="279"/>
    </row>
    <row r="966" spans="1:15">
      <c r="A966" s="316"/>
      <c r="B966" s="316"/>
      <c r="C966" s="22"/>
      <c r="O966" s="279"/>
    </row>
    <row r="967" spans="1:15">
      <c r="A967" s="316"/>
      <c r="B967" s="316"/>
      <c r="C967" s="22"/>
      <c r="O967" s="279"/>
    </row>
    <row r="968" spans="1:15">
      <c r="A968" s="316"/>
      <c r="B968" s="316"/>
      <c r="C968" s="22"/>
      <c r="O968" s="279"/>
    </row>
    <row r="969" spans="1:15">
      <c r="A969" s="316"/>
      <c r="B969" s="316"/>
      <c r="C969" s="22"/>
      <c r="O969" s="279"/>
    </row>
    <row r="970" spans="1:15">
      <c r="A970" s="316"/>
      <c r="B970" s="316"/>
      <c r="C970" s="22"/>
      <c r="O970" s="279"/>
    </row>
    <row r="971" spans="1:15">
      <c r="A971" s="316"/>
      <c r="B971" s="316"/>
      <c r="C971" s="22"/>
      <c r="O971" s="279"/>
    </row>
    <row r="972" spans="1:15">
      <c r="A972" s="316"/>
      <c r="B972" s="316"/>
      <c r="C972" s="22"/>
      <c r="O972" s="279"/>
    </row>
    <row r="973" spans="1:15">
      <c r="A973" s="316"/>
      <c r="B973" s="316"/>
      <c r="C973" s="22"/>
      <c r="O973" s="279"/>
    </row>
    <row r="974" spans="1:15">
      <c r="A974" s="316"/>
      <c r="B974" s="316"/>
      <c r="C974" s="22"/>
      <c r="O974" s="279"/>
    </row>
    <row r="975" spans="1:15">
      <c r="A975" s="316"/>
      <c r="B975" s="316"/>
      <c r="C975" s="22"/>
      <c r="O975" s="279"/>
    </row>
    <row r="976" spans="1:15">
      <c r="A976" s="316"/>
      <c r="B976" s="316"/>
      <c r="C976" s="22"/>
      <c r="O976" s="279"/>
    </row>
    <row r="977" spans="1:15">
      <c r="A977" s="316"/>
      <c r="B977" s="316"/>
      <c r="C977" s="22"/>
      <c r="O977" s="279"/>
    </row>
    <row r="978" spans="1:15">
      <c r="A978" s="316"/>
      <c r="B978" s="316"/>
      <c r="C978" s="22"/>
      <c r="O978" s="279"/>
    </row>
    <row r="979" spans="1:15">
      <c r="A979" s="316"/>
      <c r="B979" s="316"/>
      <c r="C979" s="22"/>
      <c r="O979" s="279"/>
    </row>
    <row r="980" spans="1:15">
      <c r="A980" s="316"/>
      <c r="B980" s="316"/>
      <c r="C980" s="22"/>
      <c r="O980" s="279"/>
    </row>
    <row r="981" spans="1:15">
      <c r="A981" s="316"/>
      <c r="B981" s="316"/>
      <c r="C981" s="22"/>
      <c r="O981" s="279"/>
    </row>
    <row r="982" spans="1:15">
      <c r="A982" s="316"/>
      <c r="B982" s="316"/>
      <c r="C982" s="22"/>
      <c r="O982" s="279"/>
    </row>
    <row r="983" spans="1:15">
      <c r="A983" s="316"/>
      <c r="B983" s="316"/>
      <c r="C983" s="22"/>
      <c r="O983" s="279"/>
    </row>
    <row r="984" spans="1:15">
      <c r="A984" s="316"/>
      <c r="B984" s="316"/>
      <c r="C984" s="22"/>
      <c r="O984" s="279"/>
    </row>
    <row r="985" spans="1:15">
      <c r="A985" s="316"/>
      <c r="B985" s="316"/>
      <c r="C985" s="22"/>
      <c r="O985" s="279"/>
    </row>
    <row r="986" spans="1:15">
      <c r="A986" s="316"/>
      <c r="B986" s="316"/>
      <c r="C986" s="22"/>
      <c r="O986" s="279"/>
    </row>
    <row r="987" spans="1:15">
      <c r="A987" s="316"/>
      <c r="B987" s="316"/>
      <c r="C987" s="22"/>
      <c r="O987" s="279"/>
    </row>
    <row r="988" spans="1:15">
      <c r="A988" s="316"/>
      <c r="B988" s="316"/>
      <c r="C988" s="22"/>
      <c r="O988" s="279"/>
    </row>
    <row r="989" spans="1:15">
      <c r="A989" s="316"/>
      <c r="B989" s="316"/>
      <c r="C989" s="22"/>
      <c r="O989" s="279"/>
    </row>
    <row r="990" spans="1:15">
      <c r="A990" s="316"/>
      <c r="B990" s="316"/>
      <c r="C990" s="22"/>
      <c r="O990" s="279"/>
    </row>
    <row r="991" spans="1:15">
      <c r="A991" s="316"/>
      <c r="B991" s="316"/>
      <c r="C991" s="22"/>
      <c r="O991" s="279"/>
    </row>
    <row r="992" spans="1:15">
      <c r="A992" s="316"/>
      <c r="B992" s="316"/>
      <c r="C992" s="22"/>
      <c r="O992" s="279"/>
    </row>
    <row r="993" spans="1:15">
      <c r="A993" s="316"/>
      <c r="B993" s="316"/>
      <c r="C993" s="22"/>
      <c r="O993" s="279"/>
    </row>
    <row r="994" spans="1:15">
      <c r="A994" s="316"/>
      <c r="B994" s="316"/>
      <c r="C994" s="22"/>
      <c r="O994" s="279"/>
    </row>
    <row r="995" spans="1:15">
      <c r="A995" s="316"/>
      <c r="B995" s="316"/>
      <c r="C995" s="22"/>
      <c r="O995" s="279"/>
    </row>
    <row r="996" spans="1:15">
      <c r="A996" s="316"/>
      <c r="B996" s="316"/>
      <c r="C996" s="22"/>
      <c r="O996" s="279"/>
    </row>
    <row r="997" spans="1:15">
      <c r="A997" s="316"/>
      <c r="B997" s="316"/>
      <c r="C997" s="22"/>
      <c r="O997" s="279"/>
    </row>
    <row r="998" spans="1:15">
      <c r="A998" s="316"/>
      <c r="B998" s="316"/>
      <c r="C998" s="22"/>
      <c r="O998" s="279"/>
    </row>
    <row r="999" spans="1:15">
      <c r="A999" s="316"/>
      <c r="B999" s="316"/>
      <c r="C999" s="22"/>
      <c r="O999" s="279"/>
    </row>
    <row r="1000" spans="1:15">
      <c r="A1000" s="316"/>
      <c r="B1000" s="316"/>
      <c r="C1000" s="22"/>
      <c r="O1000" s="279"/>
    </row>
    <row r="1001" spans="1:15">
      <c r="A1001" s="316"/>
      <c r="B1001" s="316"/>
      <c r="C1001" s="22"/>
      <c r="O1001" s="279"/>
    </row>
    <row r="1002" spans="1:15">
      <c r="A1002" s="316"/>
      <c r="B1002" s="316"/>
      <c r="C1002" s="22"/>
      <c r="O1002" s="279"/>
    </row>
    <row r="1003" spans="1:15">
      <c r="A1003" s="316"/>
      <c r="B1003" s="316"/>
      <c r="C1003" s="22"/>
      <c r="O1003" s="279"/>
    </row>
    <row r="1004" spans="1:15">
      <c r="A1004" s="316"/>
      <c r="B1004" s="316"/>
      <c r="C1004" s="22"/>
      <c r="O1004" s="279"/>
    </row>
    <row r="1005" spans="1:15">
      <c r="A1005" s="316"/>
      <c r="B1005" s="316"/>
      <c r="C1005" s="22"/>
      <c r="O1005" s="279"/>
    </row>
    <row r="1006" spans="1:15">
      <c r="A1006" s="316"/>
      <c r="B1006" s="316"/>
      <c r="C1006" s="22"/>
      <c r="O1006" s="279"/>
    </row>
    <row r="1007" spans="1:15">
      <c r="A1007" s="316"/>
      <c r="B1007" s="316"/>
      <c r="C1007" s="22"/>
      <c r="O1007" s="279"/>
    </row>
    <row r="1008" spans="1:15">
      <c r="A1008" s="316"/>
      <c r="B1008" s="316"/>
      <c r="C1008" s="22"/>
      <c r="O1008" s="279"/>
    </row>
    <row r="1009" spans="1:15">
      <c r="A1009" s="316"/>
      <c r="B1009" s="316"/>
      <c r="C1009" s="22"/>
      <c r="O1009" s="279"/>
    </row>
    <row r="1010" spans="1:15">
      <c r="A1010" s="316"/>
      <c r="B1010" s="316"/>
      <c r="C1010" s="22"/>
      <c r="O1010" s="279"/>
    </row>
    <row r="1011" spans="1:15">
      <c r="A1011" s="316"/>
      <c r="B1011" s="316"/>
      <c r="C1011" s="22"/>
      <c r="O1011" s="279"/>
    </row>
    <row r="1012" spans="1:15">
      <c r="A1012" s="316"/>
      <c r="B1012" s="316"/>
      <c r="C1012" s="22"/>
      <c r="O1012" s="279"/>
    </row>
    <row r="1013" spans="1:15">
      <c r="A1013" s="316"/>
      <c r="B1013" s="316"/>
      <c r="C1013" s="22"/>
      <c r="O1013" s="279"/>
    </row>
    <row r="1014" spans="1:15">
      <c r="A1014" s="316"/>
      <c r="B1014" s="316"/>
      <c r="C1014" s="22"/>
      <c r="O1014" s="279"/>
    </row>
    <row r="1015" spans="1:15">
      <c r="A1015" s="316"/>
      <c r="B1015" s="316"/>
      <c r="C1015" s="22"/>
      <c r="O1015" s="279"/>
    </row>
    <row r="1016" spans="1:15">
      <c r="A1016" s="316"/>
      <c r="B1016" s="316"/>
      <c r="C1016" s="22"/>
      <c r="O1016" s="279"/>
    </row>
    <row r="1017" spans="1:15">
      <c r="A1017" s="316"/>
      <c r="B1017" s="316"/>
      <c r="C1017" s="22"/>
      <c r="O1017" s="279"/>
    </row>
    <row r="1018" spans="1:15">
      <c r="A1018" s="316"/>
      <c r="B1018" s="316"/>
      <c r="C1018" s="22"/>
      <c r="O1018" s="279"/>
    </row>
    <row r="1019" spans="1:15">
      <c r="A1019" s="316"/>
      <c r="B1019" s="316"/>
      <c r="C1019" s="22"/>
      <c r="O1019" s="279"/>
    </row>
    <row r="1020" spans="1:15">
      <c r="A1020" s="316"/>
      <c r="B1020" s="316"/>
      <c r="C1020" s="22"/>
      <c r="O1020" s="279"/>
    </row>
    <row r="1021" spans="1:15">
      <c r="A1021" s="316"/>
      <c r="B1021" s="316"/>
      <c r="C1021" s="22"/>
      <c r="O1021" s="279"/>
    </row>
    <row r="1022" spans="1:15">
      <c r="A1022" s="316"/>
      <c r="B1022" s="316"/>
      <c r="C1022" s="22"/>
      <c r="O1022" s="279"/>
    </row>
    <row r="1023" spans="1:15">
      <c r="A1023" s="316"/>
      <c r="B1023" s="316"/>
      <c r="C1023" s="22"/>
      <c r="O1023" s="279"/>
    </row>
    <row r="1024" spans="1:15">
      <c r="A1024" s="316"/>
      <c r="B1024" s="316"/>
      <c r="C1024" s="22"/>
      <c r="O1024" s="279"/>
    </row>
    <row r="1025" spans="1:15">
      <c r="A1025" s="316"/>
      <c r="B1025" s="316"/>
      <c r="C1025" s="22"/>
      <c r="O1025" s="279"/>
    </row>
    <row r="1026" spans="1:15">
      <c r="A1026" s="316"/>
      <c r="B1026" s="316"/>
      <c r="C1026" s="22"/>
      <c r="O1026" s="279"/>
    </row>
    <row r="1027" spans="1:15">
      <c r="A1027" s="316"/>
      <c r="B1027" s="316"/>
      <c r="C1027" s="22"/>
      <c r="O1027" s="279"/>
    </row>
    <row r="1028" spans="1:15">
      <c r="A1028" s="316"/>
      <c r="B1028" s="316"/>
      <c r="C1028" s="22"/>
      <c r="O1028" s="279"/>
    </row>
    <row r="1029" spans="1:15">
      <c r="A1029" s="316"/>
      <c r="B1029" s="316"/>
      <c r="C1029" s="22"/>
      <c r="O1029" s="279"/>
    </row>
    <row r="1030" spans="1:15">
      <c r="A1030" s="316"/>
      <c r="B1030" s="316"/>
      <c r="C1030" s="22"/>
      <c r="O1030" s="279"/>
    </row>
    <row r="1031" spans="1:15">
      <c r="A1031" s="316"/>
      <c r="B1031" s="316"/>
      <c r="C1031" s="22"/>
      <c r="O1031" s="279"/>
    </row>
    <row r="1032" spans="1:15">
      <c r="A1032" s="316"/>
      <c r="B1032" s="316"/>
      <c r="C1032" s="22"/>
      <c r="O1032" s="279"/>
    </row>
    <row r="1033" spans="1:15">
      <c r="A1033" s="316"/>
      <c r="B1033" s="316"/>
      <c r="C1033" s="22"/>
      <c r="O1033" s="279"/>
    </row>
    <row r="1034" spans="1:15">
      <c r="A1034" s="316"/>
      <c r="B1034" s="316"/>
      <c r="C1034" s="22"/>
      <c r="O1034" s="279"/>
    </row>
    <row r="1035" spans="1:15">
      <c r="A1035" s="316"/>
      <c r="B1035" s="316"/>
      <c r="C1035" s="22"/>
      <c r="O1035" s="279"/>
    </row>
    <row r="1036" spans="1:15">
      <c r="A1036" s="316"/>
      <c r="B1036" s="316"/>
      <c r="C1036" s="22"/>
      <c r="O1036" s="279"/>
    </row>
    <row r="1037" spans="1:15">
      <c r="A1037" s="316"/>
      <c r="B1037" s="316"/>
      <c r="C1037" s="22"/>
      <c r="O1037" s="279"/>
    </row>
    <row r="1038" spans="1:15">
      <c r="A1038" s="316"/>
      <c r="B1038" s="316"/>
      <c r="C1038" s="22"/>
      <c r="O1038" s="279"/>
    </row>
    <row r="1039" spans="1:15">
      <c r="A1039" s="316"/>
      <c r="B1039" s="316"/>
      <c r="C1039" s="22"/>
      <c r="O1039" s="279"/>
    </row>
    <row r="1040" spans="1:15">
      <c r="A1040" s="316"/>
      <c r="B1040" s="316"/>
      <c r="C1040" s="22"/>
      <c r="O1040" s="279"/>
    </row>
    <row r="1041" spans="1:15">
      <c r="A1041" s="316"/>
      <c r="B1041" s="316"/>
      <c r="C1041" s="22"/>
      <c r="O1041" s="279"/>
    </row>
    <row r="1042" spans="1:15">
      <c r="A1042" s="316"/>
      <c r="B1042" s="316"/>
      <c r="C1042" s="22"/>
      <c r="O1042" s="279"/>
    </row>
    <row r="1043" spans="1:15">
      <c r="A1043" s="316"/>
      <c r="B1043" s="316"/>
      <c r="C1043" s="22"/>
      <c r="O1043" s="279"/>
    </row>
    <row r="1044" spans="1:15">
      <c r="A1044" s="316"/>
      <c r="B1044" s="316"/>
      <c r="C1044" s="22"/>
      <c r="O1044" s="279"/>
    </row>
    <row r="1045" spans="1:15">
      <c r="A1045" s="316"/>
      <c r="B1045" s="316"/>
      <c r="C1045" s="22"/>
      <c r="O1045" s="279"/>
    </row>
    <row r="1046" spans="1:15">
      <c r="A1046" s="316"/>
      <c r="B1046" s="316"/>
      <c r="C1046" s="22"/>
      <c r="O1046" s="279"/>
    </row>
    <row r="1047" spans="1:15">
      <c r="A1047" s="316"/>
      <c r="B1047" s="316"/>
      <c r="C1047" s="22"/>
      <c r="O1047" s="279"/>
    </row>
    <row r="1048" spans="1:15">
      <c r="A1048" s="316"/>
      <c r="B1048" s="316"/>
      <c r="C1048" s="22"/>
      <c r="O1048" s="279"/>
    </row>
    <row r="1049" spans="1:15">
      <c r="A1049" s="316"/>
      <c r="B1049" s="316"/>
      <c r="C1049" s="22"/>
      <c r="O1049" s="279"/>
    </row>
    <row r="1050" spans="1:15">
      <c r="A1050" s="316"/>
      <c r="B1050" s="316"/>
      <c r="C1050" s="22"/>
      <c r="O1050" s="279"/>
    </row>
    <row r="1051" spans="1:15">
      <c r="A1051" s="316"/>
      <c r="B1051" s="316"/>
      <c r="C1051" s="22"/>
      <c r="O1051" s="279"/>
    </row>
    <row r="1052" spans="1:15">
      <c r="A1052" s="316"/>
      <c r="B1052" s="316"/>
      <c r="C1052" s="22"/>
      <c r="O1052" s="279"/>
    </row>
    <row r="1053" spans="1:15">
      <c r="A1053" s="316"/>
      <c r="B1053" s="316"/>
      <c r="C1053" s="22"/>
      <c r="O1053" s="279"/>
    </row>
    <row r="1054" spans="1:15">
      <c r="A1054" s="316"/>
      <c r="B1054" s="316"/>
      <c r="C1054" s="22"/>
      <c r="O1054" s="279"/>
    </row>
    <row r="1055" spans="1:15">
      <c r="A1055" s="316"/>
      <c r="B1055" s="316"/>
      <c r="C1055" s="22"/>
      <c r="O1055" s="279"/>
    </row>
    <row r="1056" spans="1:15">
      <c r="A1056" s="316"/>
      <c r="B1056" s="316"/>
      <c r="C1056" s="22"/>
      <c r="O1056" s="279"/>
    </row>
    <row r="1057" spans="1:15">
      <c r="A1057" s="316"/>
      <c r="B1057" s="316"/>
      <c r="C1057" s="22"/>
      <c r="O1057" s="279"/>
    </row>
    <row r="1058" spans="1:15">
      <c r="A1058" s="316"/>
      <c r="B1058" s="316"/>
      <c r="C1058" s="22"/>
      <c r="O1058" s="279"/>
    </row>
    <row r="1059" spans="1:15">
      <c r="A1059" s="316"/>
      <c r="B1059" s="316"/>
      <c r="C1059" s="22"/>
      <c r="O1059" s="279"/>
    </row>
    <row r="1060" spans="1:15">
      <c r="A1060" s="316"/>
      <c r="B1060" s="316"/>
      <c r="C1060" s="22"/>
      <c r="O1060" s="279"/>
    </row>
    <row r="1061" spans="1:15">
      <c r="A1061" s="316"/>
      <c r="B1061" s="316"/>
      <c r="C1061" s="22"/>
      <c r="O1061" s="279"/>
    </row>
    <row r="1062" spans="1:15">
      <c r="A1062" s="316"/>
      <c r="B1062" s="316"/>
      <c r="C1062" s="22"/>
      <c r="O1062" s="279"/>
    </row>
    <row r="1063" spans="1:15">
      <c r="A1063" s="316"/>
      <c r="B1063" s="316"/>
      <c r="C1063" s="22"/>
      <c r="O1063" s="279"/>
    </row>
    <row r="1064" spans="1:15">
      <c r="A1064" s="316"/>
      <c r="B1064" s="316"/>
      <c r="C1064" s="22"/>
      <c r="O1064" s="279"/>
    </row>
    <row r="1065" spans="1:15">
      <c r="A1065" s="316"/>
      <c r="B1065" s="316"/>
      <c r="C1065" s="22"/>
      <c r="O1065" s="279"/>
    </row>
    <row r="1066" spans="1:15">
      <c r="A1066" s="316"/>
      <c r="B1066" s="316"/>
      <c r="C1066" s="22"/>
      <c r="O1066" s="279"/>
    </row>
    <row r="1067" spans="1:15">
      <c r="A1067" s="316"/>
      <c r="B1067" s="316"/>
      <c r="C1067" s="22"/>
      <c r="O1067" s="279"/>
    </row>
    <row r="1068" spans="1:15">
      <c r="A1068" s="316"/>
      <c r="B1068" s="316"/>
      <c r="C1068" s="22"/>
      <c r="O1068" s="279"/>
    </row>
    <row r="1069" spans="1:15">
      <c r="A1069" s="316"/>
      <c r="B1069" s="316"/>
      <c r="C1069" s="22"/>
      <c r="O1069" s="279"/>
    </row>
    <row r="1070" spans="1:15">
      <c r="A1070" s="316"/>
      <c r="B1070" s="316"/>
      <c r="C1070" s="22"/>
      <c r="O1070" s="279"/>
    </row>
    <row r="1071" spans="1:15">
      <c r="A1071" s="316"/>
      <c r="B1071" s="316"/>
      <c r="C1071" s="22"/>
      <c r="O1071" s="279"/>
    </row>
    <row r="1072" spans="1:15">
      <c r="A1072" s="316"/>
      <c r="B1072" s="316"/>
      <c r="C1072" s="22"/>
      <c r="O1072" s="279"/>
    </row>
    <row r="1073" spans="1:15">
      <c r="A1073" s="316"/>
      <c r="B1073" s="316"/>
      <c r="C1073" s="22"/>
      <c r="O1073" s="279"/>
    </row>
    <row r="1074" spans="1:15">
      <c r="A1074" s="316"/>
      <c r="B1074" s="316"/>
      <c r="C1074" s="22"/>
      <c r="O1074" s="279"/>
    </row>
    <row r="1075" spans="1:15">
      <c r="A1075" s="316"/>
      <c r="B1075" s="316"/>
      <c r="C1075" s="22"/>
      <c r="O1075" s="279"/>
    </row>
    <row r="1076" spans="1:15">
      <c r="A1076" s="316"/>
      <c r="B1076" s="316"/>
      <c r="C1076" s="22"/>
      <c r="O1076" s="279"/>
    </row>
    <row r="1077" spans="1:15">
      <c r="A1077" s="316"/>
      <c r="B1077" s="316"/>
      <c r="C1077" s="22"/>
      <c r="O1077" s="279"/>
    </row>
    <row r="1078" spans="1:15">
      <c r="A1078" s="316"/>
      <c r="B1078" s="316"/>
      <c r="C1078" s="22"/>
      <c r="O1078" s="279"/>
    </row>
    <row r="1079" spans="1:15">
      <c r="A1079" s="316"/>
      <c r="B1079" s="316"/>
      <c r="C1079" s="22"/>
      <c r="O1079" s="279"/>
    </row>
    <row r="1080" spans="1:15">
      <c r="A1080" s="316"/>
      <c r="B1080" s="316"/>
      <c r="C1080" s="22"/>
      <c r="O1080" s="279"/>
    </row>
    <row r="1081" spans="1:15">
      <c r="A1081" s="316"/>
      <c r="B1081" s="316"/>
      <c r="C1081" s="22"/>
      <c r="O1081" s="279"/>
    </row>
    <row r="1082" spans="1:15">
      <c r="A1082" s="316"/>
      <c r="B1082" s="316"/>
      <c r="C1082" s="22"/>
      <c r="O1082" s="279"/>
    </row>
    <row r="1083" spans="1:15">
      <c r="A1083" s="316"/>
      <c r="B1083" s="316"/>
      <c r="C1083" s="22"/>
      <c r="O1083" s="279"/>
    </row>
    <row r="1084" spans="1:15">
      <c r="A1084" s="316"/>
      <c r="B1084" s="316"/>
      <c r="C1084" s="22"/>
      <c r="O1084" s="279"/>
    </row>
    <row r="1085" spans="1:15">
      <c r="A1085" s="316"/>
      <c r="B1085" s="316"/>
      <c r="C1085" s="22"/>
      <c r="O1085" s="279"/>
    </row>
    <row r="1086" spans="1:15">
      <c r="A1086" s="316"/>
      <c r="B1086" s="316"/>
      <c r="C1086" s="22"/>
      <c r="O1086" s="279"/>
    </row>
    <row r="1087" spans="1:15">
      <c r="A1087" s="316"/>
      <c r="B1087" s="316"/>
      <c r="C1087" s="22"/>
      <c r="O1087" s="279"/>
    </row>
    <row r="1088" spans="1:15">
      <c r="A1088" s="316"/>
      <c r="B1088" s="316"/>
      <c r="C1088" s="22"/>
      <c r="O1088" s="279"/>
    </row>
    <row r="1089" spans="1:15">
      <c r="A1089" s="316"/>
      <c r="B1089" s="316"/>
      <c r="C1089" s="22"/>
      <c r="O1089" s="279"/>
    </row>
    <row r="1090" spans="1:15">
      <c r="A1090" s="316"/>
      <c r="B1090" s="316"/>
      <c r="C1090" s="22"/>
      <c r="O1090" s="279"/>
    </row>
    <row r="1091" spans="1:15">
      <c r="A1091" s="316"/>
      <c r="B1091" s="316"/>
      <c r="C1091" s="22"/>
      <c r="O1091" s="279"/>
    </row>
    <row r="1092" spans="1:15">
      <c r="A1092" s="316"/>
      <c r="B1092" s="316"/>
      <c r="C1092" s="22"/>
      <c r="O1092" s="279"/>
    </row>
    <row r="1093" spans="1:15">
      <c r="A1093" s="316"/>
      <c r="B1093" s="316"/>
      <c r="C1093" s="22"/>
      <c r="O1093" s="279"/>
    </row>
    <row r="1094" spans="1:15">
      <c r="A1094" s="316"/>
      <c r="B1094" s="316"/>
      <c r="C1094" s="22"/>
      <c r="O1094" s="279"/>
    </row>
    <row r="1095" spans="1:15">
      <c r="A1095" s="316"/>
      <c r="B1095" s="316"/>
      <c r="C1095" s="22"/>
      <c r="O1095" s="279"/>
    </row>
    <row r="1096" spans="1:15">
      <c r="A1096" s="316"/>
      <c r="B1096" s="316"/>
      <c r="C1096" s="22"/>
      <c r="O1096" s="279"/>
    </row>
    <row r="1097" spans="1:15">
      <c r="A1097" s="316"/>
      <c r="B1097" s="316"/>
      <c r="C1097" s="22"/>
      <c r="O1097" s="279"/>
    </row>
    <row r="1098" spans="1:15">
      <c r="A1098" s="316"/>
      <c r="B1098" s="316"/>
      <c r="C1098" s="22"/>
      <c r="O1098" s="279"/>
    </row>
    <row r="1099" spans="1:15">
      <c r="A1099" s="316"/>
      <c r="B1099" s="316"/>
      <c r="C1099" s="22"/>
      <c r="O1099" s="279"/>
    </row>
    <row r="1100" spans="1:15">
      <c r="A1100" s="316"/>
      <c r="B1100" s="316"/>
      <c r="C1100" s="22"/>
      <c r="O1100" s="279"/>
    </row>
    <row r="1101" spans="1:15">
      <c r="A1101" s="316"/>
      <c r="B1101" s="316"/>
      <c r="C1101" s="22"/>
      <c r="O1101" s="279"/>
    </row>
    <row r="1102" spans="1:15">
      <c r="A1102" s="316"/>
      <c r="B1102" s="316"/>
      <c r="C1102" s="22"/>
      <c r="O1102" s="279"/>
    </row>
    <row r="1103" spans="1:15">
      <c r="A1103" s="316"/>
      <c r="B1103" s="316"/>
      <c r="C1103" s="22"/>
      <c r="O1103" s="279"/>
    </row>
    <row r="1104" spans="1:15">
      <c r="A1104" s="316"/>
      <c r="B1104" s="316"/>
      <c r="C1104" s="22"/>
      <c r="O1104" s="279"/>
    </row>
    <row r="1105" spans="1:15">
      <c r="A1105" s="316"/>
      <c r="B1105" s="316"/>
      <c r="C1105" s="22"/>
      <c r="O1105" s="279"/>
    </row>
    <row r="1106" spans="1:15">
      <c r="A1106" s="316"/>
      <c r="B1106" s="316"/>
      <c r="C1106" s="22"/>
      <c r="O1106" s="279"/>
    </row>
    <row r="1107" spans="1:15">
      <c r="A1107" s="316"/>
      <c r="B1107" s="316"/>
      <c r="C1107" s="22"/>
      <c r="O1107" s="279"/>
    </row>
    <row r="1108" spans="1:15">
      <c r="A1108" s="316"/>
      <c r="B1108" s="316"/>
      <c r="C1108" s="22"/>
      <c r="O1108" s="279"/>
    </row>
    <row r="1109" spans="1:15">
      <c r="A1109" s="316"/>
      <c r="B1109" s="316"/>
      <c r="C1109" s="22"/>
      <c r="O1109" s="279"/>
    </row>
    <row r="1110" spans="1:15">
      <c r="A1110" s="316"/>
      <c r="B1110" s="316"/>
      <c r="C1110" s="22"/>
      <c r="O1110" s="279"/>
    </row>
    <row r="1111" spans="1:15">
      <c r="A1111" s="316"/>
      <c r="B1111" s="316"/>
      <c r="C1111" s="22"/>
      <c r="O1111" s="279"/>
    </row>
    <row r="1112" spans="1:15">
      <c r="A1112" s="316"/>
      <c r="B1112" s="316"/>
      <c r="C1112" s="22"/>
      <c r="O1112" s="279"/>
    </row>
    <row r="1113" spans="1:15">
      <c r="A1113" s="316"/>
      <c r="B1113" s="316"/>
      <c r="C1113" s="22"/>
      <c r="O1113" s="279"/>
    </row>
    <row r="1114" spans="1:15">
      <c r="A1114" s="316"/>
      <c r="B1114" s="316"/>
      <c r="C1114" s="22"/>
      <c r="O1114" s="279"/>
    </row>
    <row r="1115" spans="1:15">
      <c r="A1115" s="316"/>
      <c r="B1115" s="316"/>
      <c r="C1115" s="22"/>
      <c r="O1115" s="279"/>
    </row>
    <row r="1116" spans="1:15">
      <c r="A1116" s="316"/>
      <c r="B1116" s="316"/>
      <c r="C1116" s="22"/>
      <c r="O1116" s="279"/>
    </row>
    <row r="1117" spans="1:15">
      <c r="A1117" s="316"/>
      <c r="B1117" s="316"/>
      <c r="C1117" s="22"/>
      <c r="O1117" s="279"/>
    </row>
    <row r="1118" spans="1:15">
      <c r="A1118" s="316"/>
      <c r="B1118" s="316"/>
      <c r="C1118" s="22"/>
      <c r="O1118" s="279"/>
    </row>
    <row r="1119" spans="1:15">
      <c r="A1119" s="316"/>
      <c r="B1119" s="316"/>
      <c r="C1119" s="22"/>
      <c r="O1119" s="279"/>
    </row>
    <row r="1120" spans="1:15">
      <c r="A1120" s="316"/>
      <c r="B1120" s="316"/>
      <c r="C1120" s="22"/>
      <c r="O1120" s="279"/>
    </row>
    <row r="1121" spans="1:15">
      <c r="A1121" s="316"/>
      <c r="B1121" s="316"/>
      <c r="C1121" s="22"/>
      <c r="O1121" s="279"/>
    </row>
    <row r="1122" spans="1:15">
      <c r="A1122" s="316"/>
      <c r="B1122" s="316"/>
      <c r="C1122" s="22"/>
      <c r="O1122" s="279"/>
    </row>
    <row r="1123" spans="1:15">
      <c r="A1123" s="316"/>
      <c r="B1123" s="316"/>
      <c r="C1123" s="22"/>
      <c r="O1123" s="279"/>
    </row>
    <row r="1124" spans="1:15">
      <c r="A1124" s="316"/>
      <c r="B1124" s="316"/>
      <c r="C1124" s="22"/>
      <c r="O1124" s="279"/>
    </row>
    <row r="1125" spans="1:15">
      <c r="A1125" s="316"/>
      <c r="B1125" s="316"/>
      <c r="C1125" s="22"/>
      <c r="O1125" s="279"/>
    </row>
    <row r="1126" spans="1:15">
      <c r="A1126" s="316"/>
      <c r="B1126" s="316"/>
      <c r="C1126" s="22"/>
      <c r="O1126" s="279"/>
    </row>
    <row r="1127" spans="1:15">
      <c r="A1127" s="316"/>
      <c r="B1127" s="316"/>
      <c r="C1127" s="22"/>
      <c r="O1127" s="279"/>
    </row>
    <row r="1128" spans="1:15">
      <c r="A1128" s="316"/>
      <c r="B1128" s="316"/>
      <c r="C1128" s="22"/>
      <c r="O1128" s="279"/>
    </row>
    <row r="1129" spans="1:15">
      <c r="A1129" s="316"/>
      <c r="B1129" s="316"/>
      <c r="C1129" s="22"/>
      <c r="O1129" s="279"/>
    </row>
    <row r="1130" spans="1:15">
      <c r="A1130" s="316"/>
      <c r="B1130" s="316"/>
      <c r="C1130" s="22"/>
      <c r="O1130" s="279"/>
    </row>
    <row r="1131" spans="1:15">
      <c r="A1131" s="316"/>
      <c r="B1131" s="316"/>
      <c r="C1131" s="22"/>
      <c r="O1131" s="279"/>
    </row>
    <row r="1132" spans="1:15">
      <c r="A1132" s="316"/>
      <c r="B1132" s="316"/>
      <c r="C1132" s="22"/>
      <c r="O1132" s="279"/>
    </row>
    <row r="1133" spans="1:15">
      <c r="A1133" s="316"/>
      <c r="B1133" s="316"/>
      <c r="C1133" s="22"/>
      <c r="O1133" s="279"/>
    </row>
    <row r="1134" spans="1:15">
      <c r="A1134" s="316"/>
      <c r="B1134" s="316"/>
      <c r="C1134" s="22"/>
      <c r="O1134" s="279"/>
    </row>
    <row r="1135" spans="1:15">
      <c r="A1135" s="316"/>
      <c r="B1135" s="316"/>
      <c r="C1135" s="22"/>
      <c r="O1135" s="279"/>
    </row>
    <row r="1136" spans="1:15">
      <c r="A1136" s="316"/>
      <c r="B1136" s="316"/>
      <c r="C1136" s="22"/>
      <c r="O1136" s="279"/>
    </row>
    <row r="1137" spans="1:15">
      <c r="A1137" s="316"/>
      <c r="B1137" s="316"/>
      <c r="C1137" s="22"/>
      <c r="O1137" s="279"/>
    </row>
    <row r="1138" spans="1:15">
      <c r="A1138" s="316"/>
      <c r="B1138" s="316"/>
      <c r="C1138" s="22"/>
      <c r="O1138" s="279"/>
    </row>
    <row r="1139" spans="1:15">
      <c r="A1139" s="316"/>
      <c r="B1139" s="316"/>
      <c r="C1139" s="22"/>
      <c r="O1139" s="279"/>
    </row>
    <row r="1140" spans="1:15">
      <c r="A1140" s="316"/>
      <c r="B1140" s="316"/>
      <c r="C1140" s="22"/>
      <c r="O1140" s="279"/>
    </row>
    <row r="1141" spans="1:15">
      <c r="A1141" s="316"/>
      <c r="B1141" s="316"/>
      <c r="C1141" s="22"/>
      <c r="O1141" s="279"/>
    </row>
    <row r="1142" spans="1:15">
      <c r="A1142" s="316"/>
      <c r="B1142" s="316"/>
      <c r="C1142" s="22"/>
      <c r="O1142" s="279"/>
    </row>
    <row r="1143" spans="1:15">
      <c r="A1143" s="316"/>
      <c r="B1143" s="316"/>
      <c r="C1143" s="22"/>
      <c r="O1143" s="279"/>
    </row>
    <row r="1144" spans="1:15">
      <c r="A1144" s="316"/>
      <c r="B1144" s="316"/>
      <c r="C1144" s="22"/>
      <c r="O1144" s="279"/>
    </row>
    <row r="1145" spans="1:15">
      <c r="A1145" s="316"/>
      <c r="B1145" s="316"/>
      <c r="C1145" s="22"/>
      <c r="O1145" s="279"/>
    </row>
    <row r="1146" spans="1:15">
      <c r="A1146" s="316"/>
      <c r="B1146" s="316"/>
      <c r="C1146" s="22"/>
      <c r="O1146" s="279"/>
    </row>
    <row r="1147" spans="1:15">
      <c r="A1147" s="316"/>
      <c r="B1147" s="316"/>
      <c r="C1147" s="22"/>
      <c r="O1147" s="279"/>
    </row>
    <row r="1148" spans="1:15">
      <c r="A1148" s="316"/>
      <c r="B1148" s="316"/>
      <c r="C1148" s="22"/>
      <c r="O1148" s="279"/>
    </row>
    <row r="1149" spans="1:15">
      <c r="A1149" s="316"/>
      <c r="B1149" s="316"/>
      <c r="C1149" s="22"/>
      <c r="O1149" s="279"/>
    </row>
    <row r="1150" spans="1:15">
      <c r="A1150" s="316"/>
      <c r="B1150" s="316"/>
      <c r="C1150" s="22"/>
      <c r="O1150" s="279"/>
    </row>
    <row r="1151" spans="1:15">
      <c r="A1151" s="316"/>
      <c r="B1151" s="316"/>
      <c r="C1151" s="22"/>
      <c r="O1151" s="279"/>
    </row>
    <row r="1152" spans="1:15">
      <c r="A1152" s="316"/>
      <c r="B1152" s="316"/>
      <c r="C1152" s="22"/>
      <c r="O1152" s="279"/>
    </row>
    <row r="1153" spans="1:15">
      <c r="A1153" s="316"/>
      <c r="B1153" s="316"/>
      <c r="C1153" s="22"/>
      <c r="O1153" s="279"/>
    </row>
    <row r="1154" spans="1:15">
      <c r="A1154" s="316"/>
      <c r="B1154" s="316"/>
      <c r="C1154" s="22"/>
      <c r="O1154" s="279"/>
    </row>
    <row r="1155" spans="1:15">
      <c r="A1155" s="316"/>
      <c r="B1155" s="316"/>
      <c r="C1155" s="22"/>
      <c r="O1155" s="279"/>
    </row>
    <row r="1156" spans="1:15">
      <c r="A1156" s="316"/>
      <c r="B1156" s="316"/>
      <c r="C1156" s="22"/>
      <c r="O1156" s="279"/>
    </row>
    <row r="1157" spans="1:15">
      <c r="A1157" s="316"/>
      <c r="B1157" s="316"/>
      <c r="C1157" s="22"/>
      <c r="O1157" s="279"/>
    </row>
    <row r="1158" spans="1:15">
      <c r="A1158" s="316"/>
      <c r="B1158" s="316"/>
      <c r="C1158" s="22"/>
      <c r="O1158" s="279"/>
    </row>
    <row r="1159" spans="1:15">
      <c r="A1159" s="316"/>
      <c r="B1159" s="316"/>
      <c r="C1159" s="22"/>
      <c r="O1159" s="279"/>
    </row>
    <row r="1160" spans="1:15">
      <c r="A1160" s="316"/>
      <c r="B1160" s="316"/>
      <c r="C1160" s="22"/>
      <c r="O1160" s="279"/>
    </row>
    <row r="1161" spans="1:15">
      <c r="A1161" s="316"/>
      <c r="B1161" s="316"/>
      <c r="C1161" s="22"/>
      <c r="O1161" s="279"/>
    </row>
    <row r="1162" spans="1:15">
      <c r="A1162" s="316"/>
      <c r="B1162" s="316"/>
      <c r="C1162" s="22"/>
      <c r="O1162" s="279"/>
    </row>
    <row r="1163" spans="1:15">
      <c r="A1163" s="316"/>
      <c r="B1163" s="316"/>
      <c r="C1163" s="22"/>
      <c r="O1163" s="279"/>
    </row>
    <row r="1164" spans="1:15">
      <c r="A1164" s="316"/>
      <c r="B1164" s="316"/>
      <c r="C1164" s="22"/>
      <c r="O1164" s="279"/>
    </row>
    <row r="1165" spans="1:15">
      <c r="A1165" s="316"/>
      <c r="B1165" s="316"/>
      <c r="C1165" s="22"/>
      <c r="O1165" s="279"/>
    </row>
    <row r="1166" spans="1:15">
      <c r="A1166" s="316"/>
      <c r="B1166" s="316"/>
      <c r="C1166" s="22"/>
      <c r="O1166" s="279"/>
    </row>
    <row r="1167" spans="1:15">
      <c r="A1167" s="316"/>
      <c r="B1167" s="316"/>
      <c r="C1167" s="22"/>
      <c r="O1167" s="279"/>
    </row>
    <row r="1168" spans="1:15">
      <c r="A1168" s="316"/>
      <c r="B1168" s="316"/>
      <c r="C1168" s="22"/>
      <c r="O1168" s="279"/>
    </row>
    <row r="1169" spans="1:15">
      <c r="A1169" s="316"/>
      <c r="B1169" s="316"/>
      <c r="C1169" s="22"/>
      <c r="O1169" s="279"/>
    </row>
    <row r="1170" spans="1:15">
      <c r="A1170" s="316"/>
      <c r="B1170" s="316"/>
      <c r="C1170" s="22"/>
      <c r="O1170" s="279"/>
    </row>
    <row r="1171" spans="1:15">
      <c r="A1171" s="316"/>
      <c r="B1171" s="316"/>
      <c r="C1171" s="22"/>
      <c r="O1171" s="279"/>
    </row>
    <row r="1172" spans="1:15">
      <c r="A1172" s="316"/>
      <c r="B1172" s="316"/>
      <c r="C1172" s="22"/>
      <c r="O1172" s="279"/>
    </row>
    <row r="1173" spans="1:15">
      <c r="A1173" s="316"/>
      <c r="B1173" s="316"/>
      <c r="C1173" s="22"/>
      <c r="O1173" s="279"/>
    </row>
    <row r="1174" spans="1:15">
      <c r="A1174" s="316"/>
      <c r="B1174" s="316"/>
      <c r="C1174" s="22"/>
      <c r="O1174" s="279"/>
    </row>
    <row r="1175" spans="1:15">
      <c r="A1175" s="316"/>
      <c r="B1175" s="316"/>
      <c r="C1175" s="22"/>
      <c r="O1175" s="279"/>
    </row>
    <row r="1176" spans="1:15">
      <c r="A1176" s="316"/>
      <c r="B1176" s="316"/>
      <c r="C1176" s="22"/>
      <c r="O1176" s="279"/>
    </row>
    <row r="1177" spans="1:15">
      <c r="A1177" s="316"/>
      <c r="B1177" s="316"/>
      <c r="C1177" s="22"/>
      <c r="O1177" s="279"/>
    </row>
    <row r="1178" spans="1:15">
      <c r="A1178" s="316"/>
      <c r="B1178" s="316"/>
      <c r="C1178" s="22"/>
      <c r="O1178" s="279"/>
    </row>
    <row r="1179" spans="1:15">
      <c r="A1179" s="316"/>
      <c r="B1179" s="316"/>
      <c r="C1179" s="22"/>
      <c r="O1179" s="279"/>
    </row>
    <row r="1180" spans="1:15">
      <c r="A1180" s="316"/>
      <c r="B1180" s="316"/>
      <c r="C1180" s="22"/>
      <c r="O1180" s="279"/>
    </row>
    <row r="1181" spans="1:15">
      <c r="A1181" s="316"/>
      <c r="B1181" s="316"/>
      <c r="C1181" s="22"/>
      <c r="O1181" s="279"/>
    </row>
    <row r="1182" spans="1:15">
      <c r="A1182" s="316"/>
      <c r="B1182" s="316"/>
      <c r="C1182" s="22"/>
      <c r="O1182" s="279"/>
    </row>
    <row r="1183" spans="1:15">
      <c r="A1183" s="316"/>
      <c r="B1183" s="316"/>
      <c r="C1183" s="22"/>
      <c r="O1183" s="279"/>
    </row>
    <row r="1184" spans="1:15">
      <c r="A1184" s="316"/>
      <c r="B1184" s="316"/>
      <c r="C1184" s="22"/>
      <c r="O1184" s="279"/>
    </row>
    <row r="1185" spans="1:15">
      <c r="A1185" s="316"/>
      <c r="B1185" s="316"/>
      <c r="C1185" s="22"/>
      <c r="O1185" s="279"/>
    </row>
    <row r="1186" spans="1:15">
      <c r="A1186" s="316"/>
      <c r="B1186" s="316"/>
      <c r="C1186" s="22"/>
      <c r="O1186" s="279"/>
    </row>
    <row r="1187" spans="1:15">
      <c r="A1187" s="316"/>
      <c r="B1187" s="316"/>
      <c r="C1187" s="22"/>
      <c r="O1187" s="279"/>
    </row>
    <row r="1188" spans="1:15">
      <c r="A1188" s="316"/>
      <c r="B1188" s="316"/>
      <c r="C1188" s="22"/>
      <c r="O1188" s="279"/>
    </row>
    <row r="1189" spans="1:15">
      <c r="A1189" s="316"/>
      <c r="B1189" s="316"/>
      <c r="C1189" s="22"/>
      <c r="O1189" s="279"/>
    </row>
    <row r="1190" spans="1:15">
      <c r="A1190" s="316"/>
      <c r="B1190" s="316"/>
      <c r="C1190" s="22"/>
      <c r="O1190" s="279"/>
    </row>
    <row r="1191" spans="1:15">
      <c r="A1191" s="316"/>
      <c r="B1191" s="316"/>
      <c r="C1191" s="22"/>
      <c r="O1191" s="279"/>
    </row>
    <row r="1192" spans="1:15">
      <c r="A1192" s="316"/>
      <c r="B1192" s="316"/>
      <c r="C1192" s="22"/>
      <c r="O1192" s="279"/>
    </row>
    <row r="1193" spans="1:15">
      <c r="A1193" s="316"/>
      <c r="B1193" s="316"/>
      <c r="C1193" s="22"/>
      <c r="O1193" s="279"/>
    </row>
    <row r="1194" spans="1:15">
      <c r="A1194" s="316"/>
      <c r="B1194" s="316"/>
      <c r="C1194" s="22"/>
      <c r="O1194" s="279"/>
    </row>
    <row r="1195" spans="1:15">
      <c r="A1195" s="316"/>
      <c r="B1195" s="316"/>
      <c r="C1195" s="22"/>
      <c r="O1195" s="279"/>
    </row>
    <row r="1196" spans="1:15">
      <c r="A1196" s="316"/>
      <c r="B1196" s="316"/>
      <c r="C1196" s="22"/>
      <c r="O1196" s="279"/>
    </row>
    <row r="1197" spans="1:15">
      <c r="A1197" s="316"/>
      <c r="B1197" s="316"/>
      <c r="C1197" s="22"/>
      <c r="O1197" s="279"/>
    </row>
    <row r="1198" spans="1:15">
      <c r="A1198" s="316"/>
      <c r="B1198" s="316"/>
      <c r="C1198" s="22"/>
      <c r="O1198" s="279"/>
    </row>
    <row r="1199" spans="1:15">
      <c r="A1199" s="316"/>
      <c r="B1199" s="316"/>
      <c r="C1199" s="22"/>
      <c r="O1199" s="279"/>
    </row>
    <row r="1200" spans="1:15">
      <c r="A1200" s="316"/>
      <c r="B1200" s="316"/>
      <c r="C1200" s="22"/>
      <c r="O1200" s="279"/>
    </row>
    <row r="1201" spans="1:15">
      <c r="A1201" s="316"/>
      <c r="B1201" s="316"/>
      <c r="C1201" s="22"/>
      <c r="O1201" s="279"/>
    </row>
    <row r="1202" spans="1:15">
      <c r="A1202" s="316"/>
      <c r="B1202" s="316"/>
      <c r="C1202" s="22"/>
      <c r="O1202" s="279"/>
    </row>
    <row r="1203" spans="1:15">
      <c r="A1203" s="316"/>
      <c r="B1203" s="316"/>
      <c r="C1203" s="22"/>
      <c r="O1203" s="279"/>
    </row>
    <row r="1204" spans="1:15">
      <c r="A1204" s="316"/>
      <c r="B1204" s="316"/>
      <c r="C1204" s="22"/>
      <c r="O1204" s="279"/>
    </row>
    <row r="1205" spans="1:15">
      <c r="A1205" s="316"/>
      <c r="B1205" s="316"/>
      <c r="C1205" s="22"/>
      <c r="O1205" s="279"/>
    </row>
    <row r="1206" spans="1:15">
      <c r="A1206" s="316"/>
      <c r="B1206" s="316"/>
      <c r="C1206" s="22"/>
      <c r="O1206" s="279"/>
    </row>
    <row r="1207" spans="1:15">
      <c r="A1207" s="316"/>
      <c r="B1207" s="316"/>
      <c r="C1207" s="22"/>
      <c r="O1207" s="279"/>
    </row>
    <row r="1208" spans="1:15">
      <c r="A1208" s="316"/>
      <c r="B1208" s="316"/>
      <c r="C1208" s="22"/>
      <c r="O1208" s="279"/>
    </row>
    <row r="1209" spans="1:15">
      <c r="A1209" s="316"/>
      <c r="B1209" s="316"/>
      <c r="C1209" s="22"/>
      <c r="O1209" s="279"/>
    </row>
    <row r="1210" spans="1:15">
      <c r="A1210" s="316"/>
      <c r="B1210" s="316"/>
      <c r="C1210" s="22"/>
      <c r="O1210" s="279"/>
    </row>
    <row r="1211" spans="1:15">
      <c r="A1211" s="316"/>
      <c r="B1211" s="316"/>
      <c r="C1211" s="22"/>
      <c r="O1211" s="279"/>
    </row>
    <row r="1212" spans="1:15">
      <c r="A1212" s="316"/>
      <c r="B1212" s="316"/>
      <c r="C1212" s="22"/>
      <c r="O1212" s="279"/>
    </row>
    <row r="1213" spans="1:15">
      <c r="A1213" s="316"/>
      <c r="B1213" s="316"/>
      <c r="C1213" s="22"/>
      <c r="O1213" s="279"/>
    </row>
    <row r="1214" spans="1:15">
      <c r="A1214" s="316"/>
      <c r="B1214" s="316"/>
      <c r="C1214" s="22"/>
      <c r="O1214" s="279"/>
    </row>
    <row r="1215" spans="1:15">
      <c r="A1215" s="316"/>
      <c r="B1215" s="316"/>
      <c r="C1215" s="22"/>
      <c r="O1215" s="279"/>
    </row>
    <row r="1216" spans="1:15">
      <c r="A1216" s="316"/>
      <c r="B1216" s="316"/>
      <c r="C1216" s="22"/>
      <c r="O1216" s="279"/>
    </row>
    <row r="1217" spans="1:15">
      <c r="A1217" s="316"/>
      <c r="B1217" s="316"/>
      <c r="C1217" s="22"/>
      <c r="O1217" s="279"/>
    </row>
    <row r="1218" spans="1:15">
      <c r="A1218" s="316"/>
      <c r="B1218" s="316"/>
      <c r="C1218" s="22"/>
      <c r="O1218" s="279"/>
    </row>
    <row r="1219" spans="1:15">
      <c r="A1219" s="316"/>
      <c r="B1219" s="316"/>
      <c r="C1219" s="22"/>
      <c r="O1219" s="279"/>
    </row>
    <row r="1220" spans="1:15">
      <c r="A1220" s="316"/>
      <c r="B1220" s="316"/>
      <c r="C1220" s="22"/>
      <c r="O1220" s="279"/>
    </row>
    <row r="1221" spans="1:15">
      <c r="A1221" s="316"/>
      <c r="B1221" s="316"/>
      <c r="C1221" s="22"/>
      <c r="O1221" s="279"/>
    </row>
    <row r="1222" spans="1:15">
      <c r="A1222" s="316"/>
      <c r="B1222" s="316"/>
      <c r="C1222" s="22"/>
      <c r="O1222" s="279"/>
    </row>
    <row r="1223" spans="1:15">
      <c r="A1223" s="316"/>
      <c r="B1223" s="316"/>
      <c r="C1223" s="22"/>
      <c r="O1223" s="279"/>
    </row>
    <row r="1224" spans="1:15">
      <c r="A1224" s="316"/>
      <c r="B1224" s="316"/>
      <c r="C1224" s="22"/>
      <c r="O1224" s="279"/>
    </row>
    <row r="1225" spans="1:15">
      <c r="A1225" s="316"/>
      <c r="B1225" s="316"/>
      <c r="C1225" s="22"/>
      <c r="O1225" s="279"/>
    </row>
    <row r="1226" spans="1:15">
      <c r="A1226" s="316"/>
      <c r="B1226" s="316"/>
      <c r="C1226" s="22"/>
      <c r="O1226" s="279"/>
    </row>
    <row r="1227" spans="1:15">
      <c r="A1227" s="316"/>
      <c r="B1227" s="316"/>
      <c r="C1227" s="22"/>
      <c r="O1227" s="279"/>
    </row>
    <row r="1228" spans="1:15">
      <c r="A1228" s="316"/>
      <c r="B1228" s="316"/>
      <c r="C1228" s="22"/>
      <c r="O1228" s="279"/>
    </row>
    <row r="1229" spans="1:15">
      <c r="A1229" s="316"/>
      <c r="B1229" s="316"/>
      <c r="C1229" s="22"/>
      <c r="O1229" s="279"/>
    </row>
    <row r="1230" spans="1:15">
      <c r="A1230" s="316"/>
      <c r="B1230" s="316"/>
      <c r="C1230" s="22"/>
      <c r="O1230" s="279"/>
    </row>
    <row r="1231" spans="1:15">
      <c r="A1231" s="316"/>
      <c r="B1231" s="316"/>
      <c r="C1231" s="22"/>
      <c r="O1231" s="279"/>
    </row>
    <row r="1232" spans="1:15">
      <c r="A1232" s="316"/>
      <c r="B1232" s="316"/>
      <c r="C1232" s="22"/>
      <c r="O1232" s="279"/>
    </row>
    <row r="1233" spans="1:15">
      <c r="A1233" s="316"/>
      <c r="B1233" s="316"/>
      <c r="C1233" s="22"/>
      <c r="O1233" s="279"/>
    </row>
    <row r="1234" spans="1:15">
      <c r="A1234" s="316"/>
      <c r="B1234" s="316"/>
      <c r="C1234" s="22"/>
      <c r="O1234" s="279"/>
    </row>
    <row r="1235" spans="1:15">
      <c r="A1235" s="316"/>
      <c r="B1235" s="316"/>
      <c r="C1235" s="22"/>
      <c r="O1235" s="279"/>
    </row>
    <row r="1236" spans="1:15">
      <c r="A1236" s="316"/>
      <c r="B1236" s="316"/>
      <c r="C1236" s="22"/>
      <c r="O1236" s="279"/>
    </row>
    <row r="1237" spans="1:15">
      <c r="A1237" s="316"/>
      <c r="B1237" s="316"/>
      <c r="C1237" s="22"/>
      <c r="O1237" s="279"/>
    </row>
    <row r="1238" spans="1:15">
      <c r="A1238" s="316"/>
      <c r="B1238" s="316"/>
      <c r="C1238" s="22"/>
      <c r="O1238" s="279"/>
    </row>
    <row r="1239" spans="1:15">
      <c r="A1239" s="316"/>
      <c r="B1239" s="316"/>
      <c r="C1239" s="22"/>
      <c r="O1239" s="279"/>
    </row>
    <row r="1240" spans="1:15">
      <c r="A1240" s="316"/>
      <c r="B1240" s="316"/>
      <c r="C1240" s="22"/>
      <c r="O1240" s="279"/>
    </row>
    <row r="1241" spans="1:15">
      <c r="A1241" s="316"/>
      <c r="B1241" s="316"/>
      <c r="C1241" s="22"/>
      <c r="O1241" s="279"/>
    </row>
    <row r="1242" spans="1:15">
      <c r="A1242" s="316"/>
      <c r="B1242" s="316"/>
      <c r="C1242" s="22"/>
      <c r="O1242" s="279"/>
    </row>
    <row r="1243" spans="1:15">
      <c r="A1243" s="316"/>
      <c r="B1243" s="316"/>
      <c r="C1243" s="22"/>
      <c r="O1243" s="279"/>
    </row>
    <row r="1244" spans="1:15">
      <c r="A1244" s="316"/>
      <c r="B1244" s="316"/>
      <c r="C1244" s="22"/>
      <c r="O1244" s="279"/>
    </row>
    <row r="1245" spans="1:15">
      <c r="A1245" s="316"/>
      <c r="B1245" s="316"/>
      <c r="C1245" s="22"/>
      <c r="O1245" s="279"/>
    </row>
    <row r="1246" spans="1:15">
      <c r="A1246" s="316"/>
      <c r="B1246" s="316"/>
      <c r="C1246" s="22"/>
      <c r="O1246" s="279"/>
    </row>
    <row r="1247" spans="1:15">
      <c r="A1247" s="316"/>
      <c r="B1247" s="316"/>
      <c r="C1247" s="22"/>
      <c r="O1247" s="279"/>
    </row>
    <row r="1248" spans="1:15">
      <c r="A1248" s="316"/>
      <c r="B1248" s="316"/>
      <c r="C1248" s="22"/>
      <c r="O1248" s="279"/>
    </row>
    <row r="1249" spans="1:15">
      <c r="A1249" s="316"/>
      <c r="B1249" s="316"/>
      <c r="C1249" s="22"/>
      <c r="O1249" s="279"/>
    </row>
    <row r="1250" spans="1:15">
      <c r="A1250" s="316"/>
      <c r="B1250" s="316"/>
      <c r="C1250" s="22"/>
      <c r="O1250" s="279"/>
    </row>
    <row r="1251" spans="1:15">
      <c r="A1251" s="316"/>
      <c r="B1251" s="316"/>
      <c r="C1251" s="22"/>
      <c r="O1251" s="279"/>
    </row>
    <row r="1252" spans="1:15">
      <c r="A1252" s="316"/>
      <c r="B1252" s="316"/>
      <c r="C1252" s="22"/>
      <c r="O1252" s="279"/>
    </row>
    <row r="1253" spans="1:15">
      <c r="A1253" s="316"/>
      <c r="B1253" s="316"/>
      <c r="C1253" s="22"/>
      <c r="O1253" s="279"/>
    </row>
    <row r="1254" spans="1:15">
      <c r="A1254" s="316"/>
      <c r="B1254" s="316"/>
      <c r="C1254" s="22"/>
      <c r="O1254" s="279"/>
    </row>
    <row r="1255" spans="1:15">
      <c r="A1255" s="316"/>
      <c r="B1255" s="316"/>
      <c r="C1255" s="22"/>
      <c r="O1255" s="279"/>
    </row>
    <row r="1256" spans="1:15">
      <c r="A1256" s="316"/>
      <c r="B1256" s="316"/>
      <c r="C1256" s="22"/>
      <c r="O1256" s="279"/>
    </row>
    <row r="1257" spans="1:15">
      <c r="A1257" s="316"/>
      <c r="B1257" s="316"/>
      <c r="C1257" s="22"/>
      <c r="O1257" s="279"/>
    </row>
    <row r="1258" spans="1:15">
      <c r="A1258" s="316"/>
      <c r="B1258" s="316"/>
      <c r="C1258" s="22"/>
      <c r="O1258" s="279"/>
    </row>
    <row r="1259" spans="1:15">
      <c r="A1259" s="316"/>
      <c r="B1259" s="316"/>
      <c r="C1259" s="22"/>
      <c r="O1259" s="279"/>
    </row>
    <row r="1260" spans="1:15">
      <c r="A1260" s="316"/>
      <c r="B1260" s="316"/>
      <c r="C1260" s="22"/>
      <c r="O1260" s="279"/>
    </row>
    <row r="1261" spans="1:15">
      <c r="A1261" s="316"/>
      <c r="B1261" s="316"/>
      <c r="C1261" s="22"/>
      <c r="O1261" s="279"/>
    </row>
    <row r="1262" spans="1:15">
      <c r="A1262" s="316"/>
      <c r="B1262" s="316"/>
      <c r="C1262" s="22"/>
      <c r="O1262" s="279"/>
    </row>
    <row r="1263" spans="1:15">
      <c r="A1263" s="316"/>
      <c r="B1263" s="316"/>
      <c r="C1263" s="22"/>
      <c r="O1263" s="279"/>
    </row>
    <row r="1264" spans="1:15">
      <c r="A1264" s="316"/>
      <c r="B1264" s="316"/>
      <c r="C1264" s="22"/>
      <c r="O1264" s="279"/>
    </row>
    <row r="1265" spans="1:15">
      <c r="A1265" s="316"/>
      <c r="B1265" s="316"/>
      <c r="C1265" s="22"/>
      <c r="O1265" s="279"/>
    </row>
    <row r="1266" spans="1:15">
      <c r="A1266" s="316"/>
      <c r="B1266" s="316"/>
      <c r="C1266" s="22"/>
      <c r="O1266" s="279"/>
    </row>
    <row r="1267" spans="1:15">
      <c r="A1267" s="316"/>
      <c r="B1267" s="316"/>
      <c r="C1267" s="22"/>
      <c r="O1267" s="279"/>
    </row>
    <row r="1268" spans="1:15">
      <c r="A1268" s="316"/>
      <c r="B1268" s="316"/>
      <c r="C1268" s="22"/>
      <c r="O1268" s="279"/>
    </row>
    <row r="1269" spans="1:15">
      <c r="A1269" s="316"/>
      <c r="B1269" s="316"/>
      <c r="C1269" s="22"/>
      <c r="O1269" s="279"/>
    </row>
    <row r="1270" spans="1:15">
      <c r="A1270" s="316"/>
      <c r="B1270" s="316"/>
      <c r="C1270" s="22"/>
      <c r="O1270" s="279"/>
    </row>
    <row r="1271" spans="1:15">
      <c r="A1271" s="316"/>
      <c r="B1271" s="316"/>
      <c r="C1271" s="22"/>
      <c r="O1271" s="279"/>
    </row>
    <row r="1272" spans="1:15">
      <c r="A1272" s="316"/>
      <c r="B1272" s="316"/>
      <c r="C1272" s="22"/>
      <c r="O1272" s="279"/>
    </row>
    <row r="1273" spans="1:15">
      <c r="A1273" s="316"/>
      <c r="B1273" s="316"/>
      <c r="C1273" s="22"/>
      <c r="O1273" s="279"/>
    </row>
    <row r="1274" spans="1:15">
      <c r="A1274" s="316"/>
      <c r="B1274" s="316"/>
      <c r="C1274" s="22"/>
      <c r="O1274" s="279"/>
    </row>
    <row r="1275" spans="1:15">
      <c r="A1275" s="316"/>
      <c r="B1275" s="316"/>
      <c r="C1275" s="22"/>
      <c r="O1275" s="279"/>
    </row>
    <row r="1276" spans="1:15">
      <c r="A1276" s="316"/>
      <c r="B1276" s="316"/>
      <c r="C1276" s="22"/>
      <c r="O1276" s="279"/>
    </row>
    <row r="1277" spans="1:15">
      <c r="A1277" s="316"/>
      <c r="B1277" s="316"/>
      <c r="C1277" s="22"/>
      <c r="O1277" s="279"/>
    </row>
    <row r="1278" spans="1:15">
      <c r="A1278" s="316"/>
      <c r="B1278" s="316"/>
      <c r="C1278" s="22"/>
      <c r="O1278" s="279"/>
    </row>
    <row r="1279" spans="1:15">
      <c r="A1279" s="316"/>
      <c r="B1279" s="316"/>
      <c r="C1279" s="22"/>
      <c r="O1279" s="279"/>
    </row>
    <row r="1280" spans="1:15">
      <c r="A1280" s="316"/>
      <c r="B1280" s="316"/>
      <c r="C1280" s="22"/>
      <c r="O1280" s="279"/>
    </row>
    <row r="1281" spans="1:15">
      <c r="A1281" s="316"/>
      <c r="B1281" s="316"/>
      <c r="C1281" s="22"/>
      <c r="O1281" s="279"/>
    </row>
    <row r="1282" spans="1:15">
      <c r="A1282" s="316"/>
      <c r="B1282" s="316"/>
      <c r="C1282" s="22"/>
      <c r="O1282" s="279"/>
    </row>
    <row r="1283" spans="1:15">
      <c r="A1283" s="316"/>
      <c r="B1283" s="316"/>
      <c r="C1283" s="22"/>
      <c r="O1283" s="279"/>
    </row>
    <row r="1284" spans="1:15">
      <c r="A1284" s="316"/>
      <c r="B1284" s="316"/>
      <c r="C1284" s="22"/>
      <c r="O1284" s="279"/>
    </row>
    <row r="1285" spans="1:15">
      <c r="A1285" s="316"/>
      <c r="B1285" s="316"/>
      <c r="C1285" s="22"/>
      <c r="O1285" s="279"/>
    </row>
    <row r="1286" spans="1:15">
      <c r="A1286" s="316"/>
      <c r="B1286" s="316"/>
      <c r="C1286" s="22"/>
      <c r="O1286" s="279"/>
    </row>
    <row r="1287" spans="1:15">
      <c r="A1287" s="316"/>
      <c r="B1287" s="316"/>
      <c r="C1287" s="22"/>
      <c r="O1287" s="279"/>
    </row>
    <row r="1288" spans="1:15">
      <c r="A1288" s="316"/>
      <c r="B1288" s="316"/>
      <c r="C1288" s="22"/>
      <c r="O1288" s="279"/>
    </row>
    <row r="1289" spans="1:15">
      <c r="A1289" s="316"/>
      <c r="B1289" s="316"/>
      <c r="C1289" s="22"/>
      <c r="O1289" s="279"/>
    </row>
    <row r="1290" spans="1:15">
      <c r="A1290" s="316"/>
      <c r="B1290" s="316"/>
      <c r="C1290" s="22"/>
      <c r="O1290" s="279"/>
    </row>
    <row r="1291" spans="1:15">
      <c r="A1291" s="316"/>
      <c r="B1291" s="316"/>
      <c r="C1291" s="22"/>
      <c r="O1291" s="279"/>
    </row>
    <row r="1292" spans="1:15">
      <c r="A1292" s="316"/>
      <c r="B1292" s="316"/>
      <c r="C1292" s="22"/>
      <c r="O1292" s="279"/>
    </row>
    <row r="1293" spans="1:15">
      <c r="A1293" s="316"/>
      <c r="B1293" s="316"/>
      <c r="C1293" s="22"/>
      <c r="O1293" s="279"/>
    </row>
    <row r="1294" spans="1:15">
      <c r="A1294" s="316"/>
      <c r="B1294" s="316"/>
      <c r="C1294" s="22"/>
      <c r="O1294" s="279"/>
    </row>
    <row r="1295" spans="1:15">
      <c r="A1295" s="316"/>
      <c r="B1295" s="316"/>
      <c r="C1295" s="22"/>
      <c r="O1295" s="279"/>
    </row>
    <row r="1296" spans="1:15">
      <c r="A1296" s="316"/>
      <c r="B1296" s="316"/>
      <c r="C1296" s="22"/>
      <c r="O1296" s="279"/>
    </row>
    <row r="1297" spans="1:15">
      <c r="A1297" s="316"/>
      <c r="B1297" s="316"/>
      <c r="C1297" s="22"/>
      <c r="O1297" s="279"/>
    </row>
    <row r="1298" spans="1:15">
      <c r="A1298" s="316"/>
      <c r="B1298" s="316"/>
      <c r="C1298" s="22"/>
      <c r="O1298" s="279"/>
    </row>
    <row r="1299" spans="1:15">
      <c r="A1299" s="316"/>
      <c r="B1299" s="316"/>
      <c r="C1299" s="22"/>
      <c r="O1299" s="279"/>
    </row>
    <row r="1300" spans="1:15">
      <c r="A1300" s="316"/>
      <c r="B1300" s="316"/>
      <c r="C1300" s="22"/>
      <c r="O1300" s="279"/>
    </row>
    <row r="1301" spans="1:15">
      <c r="A1301" s="316"/>
      <c r="B1301" s="316"/>
      <c r="C1301" s="22"/>
      <c r="O1301" s="279"/>
    </row>
    <row r="1302" spans="1:15">
      <c r="A1302" s="316"/>
      <c r="B1302" s="316"/>
      <c r="C1302" s="22"/>
      <c r="O1302" s="279"/>
    </row>
    <row r="1303" spans="1:15">
      <c r="A1303" s="316"/>
      <c r="B1303" s="316"/>
      <c r="C1303" s="22"/>
      <c r="O1303" s="279"/>
    </row>
    <row r="1304" spans="1:15">
      <c r="A1304" s="316"/>
      <c r="B1304" s="316"/>
      <c r="C1304" s="22"/>
      <c r="O1304" s="279"/>
    </row>
    <row r="1305" spans="1:15">
      <c r="A1305" s="316"/>
      <c r="B1305" s="316"/>
      <c r="C1305" s="22"/>
      <c r="O1305" s="279"/>
    </row>
    <row r="1306" spans="1:15">
      <c r="A1306" s="316"/>
      <c r="B1306" s="316"/>
      <c r="C1306" s="22"/>
      <c r="O1306" s="279"/>
    </row>
    <row r="1307" spans="1:15">
      <c r="A1307" s="316"/>
      <c r="B1307" s="316"/>
      <c r="C1307" s="22"/>
      <c r="O1307" s="279"/>
    </row>
    <row r="1308" spans="1:15">
      <c r="A1308" s="316"/>
      <c r="B1308" s="316"/>
      <c r="C1308" s="22"/>
      <c r="O1308" s="279"/>
    </row>
    <row r="1309" spans="1:15">
      <c r="A1309" s="316"/>
      <c r="B1309" s="316"/>
      <c r="C1309" s="22"/>
      <c r="O1309" s="279"/>
    </row>
    <row r="1310" spans="1:15">
      <c r="A1310" s="316"/>
      <c r="B1310" s="316"/>
      <c r="C1310" s="22"/>
      <c r="O1310" s="279"/>
    </row>
    <row r="1311" spans="1:15">
      <c r="A1311" s="316"/>
      <c r="B1311" s="316"/>
      <c r="C1311" s="22"/>
      <c r="O1311" s="279"/>
    </row>
    <row r="1312" spans="1:15">
      <c r="A1312" s="316"/>
      <c r="B1312" s="316"/>
      <c r="C1312" s="22"/>
      <c r="O1312" s="279"/>
    </row>
    <row r="1313" spans="1:15">
      <c r="A1313" s="316"/>
      <c r="B1313" s="316"/>
      <c r="C1313" s="22"/>
      <c r="O1313" s="279"/>
    </row>
    <row r="1314" spans="1:15">
      <c r="A1314" s="316"/>
      <c r="B1314" s="316"/>
      <c r="C1314" s="22"/>
      <c r="O1314" s="279"/>
    </row>
    <row r="1315" spans="1:15">
      <c r="A1315" s="316"/>
      <c r="B1315" s="316"/>
      <c r="C1315" s="22"/>
      <c r="O1315" s="279"/>
    </row>
    <row r="1316" spans="1:15">
      <c r="A1316" s="316"/>
      <c r="B1316" s="316"/>
      <c r="C1316" s="22"/>
      <c r="O1316" s="279"/>
    </row>
    <row r="1317" spans="1:15">
      <c r="A1317" s="316"/>
      <c r="B1317" s="316"/>
      <c r="C1317" s="22"/>
      <c r="O1317" s="279"/>
    </row>
    <row r="1318" spans="1:15">
      <c r="A1318" s="316"/>
      <c r="B1318" s="316"/>
      <c r="C1318" s="22"/>
      <c r="O1318" s="279"/>
    </row>
    <row r="1319" spans="1:15">
      <c r="A1319" s="316"/>
      <c r="B1319" s="316"/>
      <c r="C1319" s="22"/>
      <c r="O1319" s="279"/>
    </row>
    <row r="1320" spans="1:15">
      <c r="A1320" s="316"/>
      <c r="B1320" s="316"/>
      <c r="C1320" s="22"/>
      <c r="O1320" s="279"/>
    </row>
    <row r="1321" spans="1:15">
      <c r="A1321" s="316"/>
      <c r="B1321" s="316"/>
      <c r="C1321" s="22"/>
      <c r="O1321" s="279"/>
    </row>
    <row r="1322" spans="1:15">
      <c r="A1322" s="316"/>
      <c r="B1322" s="316"/>
      <c r="C1322" s="22"/>
      <c r="O1322" s="279"/>
    </row>
    <row r="1323" spans="1:15">
      <c r="A1323" s="316"/>
      <c r="B1323" s="316"/>
      <c r="C1323" s="22"/>
      <c r="O1323" s="279"/>
    </row>
    <row r="1324" spans="1:15">
      <c r="A1324" s="316"/>
      <c r="B1324" s="316"/>
      <c r="C1324" s="22"/>
      <c r="O1324" s="279"/>
    </row>
    <row r="1325" spans="1:15">
      <c r="A1325" s="316"/>
      <c r="B1325" s="316"/>
      <c r="C1325" s="22"/>
      <c r="O1325" s="279"/>
    </row>
    <row r="1326" spans="1:15">
      <c r="A1326" s="316"/>
      <c r="B1326" s="316"/>
      <c r="C1326" s="22"/>
      <c r="O1326" s="279"/>
    </row>
    <row r="1327" spans="1:15">
      <c r="A1327" s="316"/>
      <c r="B1327" s="316"/>
      <c r="C1327" s="22"/>
      <c r="O1327" s="279"/>
    </row>
    <row r="1328" spans="1:15">
      <c r="A1328" s="316"/>
      <c r="B1328" s="316"/>
      <c r="C1328" s="22"/>
      <c r="O1328" s="279"/>
    </row>
    <row r="1329" spans="1:15">
      <c r="A1329" s="316"/>
      <c r="B1329" s="316"/>
      <c r="C1329" s="22"/>
      <c r="O1329" s="279"/>
    </row>
    <row r="1330" spans="1:15">
      <c r="A1330" s="316"/>
      <c r="B1330" s="316"/>
      <c r="C1330" s="22"/>
      <c r="O1330" s="279"/>
    </row>
    <row r="1331" spans="1:15">
      <c r="A1331" s="316"/>
      <c r="B1331" s="316"/>
      <c r="C1331" s="22"/>
      <c r="O1331" s="279"/>
    </row>
    <row r="1332" spans="1:15">
      <c r="A1332" s="316"/>
      <c r="B1332" s="316"/>
      <c r="C1332" s="22"/>
      <c r="O1332" s="279"/>
    </row>
    <row r="1333" spans="1:15">
      <c r="A1333" s="316"/>
      <c r="B1333" s="316"/>
      <c r="C1333" s="22"/>
      <c r="O1333" s="279"/>
    </row>
    <row r="1334" spans="1:15">
      <c r="A1334" s="316"/>
      <c r="B1334" s="316"/>
      <c r="C1334" s="22"/>
      <c r="O1334" s="279"/>
    </row>
    <row r="1335" spans="1:15">
      <c r="A1335" s="316"/>
      <c r="B1335" s="316"/>
      <c r="C1335" s="22"/>
      <c r="O1335" s="279"/>
    </row>
    <row r="1336" spans="1:15">
      <c r="A1336" s="316"/>
      <c r="B1336" s="316"/>
      <c r="C1336" s="22"/>
      <c r="O1336" s="279"/>
    </row>
    <row r="1337" spans="1:15">
      <c r="A1337" s="316"/>
      <c r="B1337" s="316"/>
      <c r="C1337" s="22"/>
      <c r="O1337" s="279"/>
    </row>
    <row r="1338" spans="1:15">
      <c r="A1338" s="316"/>
      <c r="B1338" s="316"/>
      <c r="C1338" s="22"/>
      <c r="O1338" s="279"/>
    </row>
    <row r="1339" spans="1:15">
      <c r="A1339" s="316"/>
      <c r="B1339" s="316"/>
      <c r="C1339" s="22"/>
      <c r="O1339" s="279"/>
    </row>
    <row r="1340" spans="1:15">
      <c r="A1340" s="316"/>
      <c r="B1340" s="316"/>
      <c r="C1340" s="22"/>
      <c r="O1340" s="279"/>
    </row>
    <row r="1341" spans="1:15">
      <c r="A1341" s="316"/>
      <c r="B1341" s="316"/>
      <c r="C1341" s="22"/>
      <c r="O1341" s="279"/>
    </row>
    <row r="1342" spans="1:15">
      <c r="A1342" s="316"/>
      <c r="B1342" s="316"/>
      <c r="C1342" s="22"/>
      <c r="O1342" s="279"/>
    </row>
    <row r="1343" spans="1:15">
      <c r="A1343" s="316"/>
      <c r="B1343" s="316"/>
      <c r="C1343" s="22"/>
      <c r="O1343" s="279"/>
    </row>
    <row r="1344" spans="1:15">
      <c r="A1344" s="316"/>
      <c r="B1344" s="316"/>
      <c r="C1344" s="22"/>
      <c r="O1344" s="279"/>
    </row>
    <row r="1345" spans="1:15">
      <c r="A1345" s="316"/>
      <c r="B1345" s="316"/>
      <c r="C1345" s="22"/>
      <c r="O1345" s="279"/>
    </row>
    <row r="1346" spans="1:15">
      <c r="A1346" s="316"/>
      <c r="B1346" s="316"/>
      <c r="C1346" s="22"/>
      <c r="O1346" s="279"/>
    </row>
    <row r="1347" spans="1:15">
      <c r="A1347" s="316"/>
      <c r="B1347" s="316"/>
      <c r="C1347" s="22"/>
      <c r="O1347" s="279"/>
    </row>
    <row r="1348" spans="1:15">
      <c r="A1348" s="316"/>
      <c r="B1348" s="316"/>
      <c r="C1348" s="22"/>
      <c r="O1348" s="279"/>
    </row>
    <row r="1349" spans="1:15">
      <c r="A1349" s="316"/>
      <c r="B1349" s="316"/>
      <c r="C1349" s="22"/>
      <c r="O1349" s="279"/>
    </row>
    <row r="1350" spans="1:15">
      <c r="A1350" s="316"/>
      <c r="B1350" s="316"/>
      <c r="C1350" s="22"/>
      <c r="O1350" s="279"/>
    </row>
    <row r="1351" spans="1:15">
      <c r="A1351" s="316"/>
      <c r="B1351" s="316"/>
      <c r="C1351" s="22"/>
      <c r="O1351" s="279"/>
    </row>
    <row r="1352" spans="1:15">
      <c r="A1352" s="316"/>
      <c r="B1352" s="316"/>
      <c r="C1352" s="22"/>
      <c r="O1352" s="279"/>
    </row>
    <row r="1353" spans="1:15">
      <c r="A1353" s="316"/>
      <c r="B1353" s="316"/>
      <c r="C1353" s="22"/>
      <c r="O1353" s="279"/>
    </row>
    <row r="1354" spans="1:15">
      <c r="A1354" s="316"/>
      <c r="B1354" s="316"/>
      <c r="C1354" s="22"/>
      <c r="O1354" s="279"/>
    </row>
    <row r="1355" spans="1:15">
      <c r="A1355" s="316"/>
      <c r="B1355" s="316"/>
      <c r="C1355" s="22"/>
      <c r="O1355" s="279"/>
    </row>
    <row r="1356" spans="1:15">
      <c r="A1356" s="316"/>
      <c r="B1356" s="316"/>
      <c r="C1356" s="22"/>
      <c r="O1356" s="279"/>
    </row>
    <row r="1357" spans="1:15">
      <c r="A1357" s="316"/>
      <c r="B1357" s="316"/>
      <c r="C1357" s="22"/>
      <c r="O1357" s="279"/>
    </row>
    <row r="1358" spans="1:15">
      <c r="A1358" s="316"/>
      <c r="B1358" s="316"/>
      <c r="C1358" s="22"/>
      <c r="O1358" s="279"/>
    </row>
    <row r="1359" spans="1:15">
      <c r="A1359" s="316"/>
      <c r="B1359" s="316"/>
      <c r="C1359" s="22"/>
      <c r="O1359" s="279"/>
    </row>
    <row r="1360" spans="1:15">
      <c r="A1360" s="316"/>
      <c r="B1360" s="316"/>
      <c r="C1360" s="22"/>
      <c r="O1360" s="279"/>
    </row>
    <row r="1361" spans="1:15">
      <c r="A1361" s="316"/>
      <c r="B1361" s="316"/>
      <c r="C1361" s="22"/>
      <c r="O1361" s="279"/>
    </row>
    <row r="1362" spans="1:15">
      <c r="A1362" s="316"/>
      <c r="B1362" s="316"/>
      <c r="C1362" s="22"/>
      <c r="O1362" s="279"/>
    </row>
    <row r="1363" spans="1:15">
      <c r="A1363" s="316"/>
      <c r="B1363" s="316"/>
      <c r="C1363" s="22"/>
      <c r="O1363" s="279"/>
    </row>
    <row r="1364" spans="1:15">
      <c r="A1364" s="316"/>
      <c r="B1364" s="316"/>
      <c r="C1364" s="22"/>
      <c r="O1364" s="279"/>
    </row>
    <row r="1365" spans="1:15">
      <c r="A1365" s="316"/>
      <c r="B1365" s="316"/>
      <c r="C1365" s="22"/>
      <c r="O1365" s="279"/>
    </row>
    <row r="1366" spans="1:15">
      <c r="A1366" s="316"/>
      <c r="B1366" s="316"/>
      <c r="C1366" s="22"/>
      <c r="O1366" s="279"/>
    </row>
    <row r="1367" spans="1:15">
      <c r="A1367" s="316"/>
      <c r="B1367" s="316"/>
      <c r="C1367" s="22"/>
      <c r="O1367" s="279"/>
    </row>
    <row r="1368" spans="1:15">
      <c r="A1368" s="316"/>
      <c r="B1368" s="316"/>
      <c r="C1368" s="22"/>
      <c r="O1368" s="279"/>
    </row>
    <row r="1369" spans="1:15">
      <c r="A1369" s="316"/>
      <c r="B1369" s="316"/>
      <c r="C1369" s="22"/>
      <c r="O1369" s="279"/>
    </row>
    <row r="1370" spans="1:15">
      <c r="A1370" s="316"/>
      <c r="B1370" s="316"/>
      <c r="C1370" s="22"/>
      <c r="O1370" s="279"/>
    </row>
    <row r="1371" spans="1:15">
      <c r="A1371" s="316"/>
      <c r="B1371" s="316"/>
      <c r="C1371" s="22"/>
      <c r="O1371" s="279"/>
    </row>
    <row r="1372" spans="1:15">
      <c r="A1372" s="316"/>
      <c r="B1372" s="316"/>
      <c r="C1372" s="22"/>
      <c r="O1372" s="279"/>
    </row>
    <row r="1373" spans="1:15">
      <c r="A1373" s="316"/>
      <c r="B1373" s="316"/>
      <c r="C1373" s="22"/>
      <c r="O1373" s="279"/>
    </row>
    <row r="1374" spans="1:15">
      <c r="A1374" s="316"/>
      <c r="B1374" s="316"/>
      <c r="C1374" s="22"/>
      <c r="O1374" s="279"/>
    </row>
    <row r="1375" spans="1:15">
      <c r="A1375" s="316"/>
      <c r="B1375" s="316"/>
      <c r="C1375" s="22"/>
      <c r="O1375" s="279"/>
    </row>
    <row r="1376" spans="1:15">
      <c r="A1376" s="316"/>
      <c r="B1376" s="316"/>
      <c r="C1376" s="22"/>
      <c r="O1376" s="279"/>
    </row>
    <row r="1377" spans="1:15">
      <c r="A1377" s="316"/>
      <c r="B1377" s="316"/>
      <c r="C1377" s="22"/>
      <c r="O1377" s="279"/>
    </row>
    <row r="1378" spans="1:15">
      <c r="A1378" s="316"/>
      <c r="B1378" s="316"/>
      <c r="C1378" s="22"/>
      <c r="O1378" s="279"/>
    </row>
    <row r="1379" spans="1:15">
      <c r="A1379" s="316"/>
      <c r="B1379" s="316"/>
      <c r="C1379" s="22"/>
      <c r="O1379" s="279"/>
    </row>
    <row r="1380" spans="1:15">
      <c r="A1380" s="316"/>
      <c r="B1380" s="316"/>
      <c r="C1380" s="22"/>
      <c r="O1380" s="279"/>
    </row>
    <row r="1381" spans="1:15">
      <c r="A1381" s="316"/>
      <c r="B1381" s="316"/>
      <c r="C1381" s="22"/>
      <c r="O1381" s="279"/>
    </row>
    <row r="1382" spans="1:15">
      <c r="A1382" s="316"/>
      <c r="B1382" s="316"/>
      <c r="C1382" s="22"/>
      <c r="O1382" s="279"/>
    </row>
    <row r="1383" spans="1:15">
      <c r="A1383" s="316"/>
      <c r="B1383" s="316"/>
      <c r="C1383" s="22"/>
      <c r="O1383" s="279"/>
    </row>
    <row r="1384" spans="1:15">
      <c r="A1384" s="316"/>
      <c r="B1384" s="316"/>
      <c r="C1384" s="22"/>
      <c r="O1384" s="279"/>
    </row>
    <row r="1385" spans="1:15">
      <c r="A1385" s="316"/>
      <c r="B1385" s="316"/>
      <c r="C1385" s="22"/>
      <c r="O1385" s="279"/>
    </row>
    <row r="1386" spans="1:15">
      <c r="A1386" s="316"/>
      <c r="B1386" s="316"/>
      <c r="C1386" s="22"/>
      <c r="O1386" s="279"/>
    </row>
    <row r="1387" spans="1:15">
      <c r="A1387" s="316"/>
      <c r="B1387" s="316"/>
      <c r="C1387" s="22"/>
      <c r="O1387" s="279"/>
    </row>
    <row r="1388" spans="1:15">
      <c r="A1388" s="316"/>
      <c r="B1388" s="316"/>
      <c r="C1388" s="22"/>
      <c r="O1388" s="279"/>
    </row>
    <row r="1389" spans="1:15">
      <c r="A1389" s="316"/>
      <c r="B1389" s="316"/>
      <c r="C1389" s="22"/>
      <c r="O1389" s="279"/>
    </row>
    <row r="1390" spans="1:15">
      <c r="A1390" s="316"/>
      <c r="B1390" s="316"/>
      <c r="C1390" s="22"/>
      <c r="O1390" s="279"/>
    </row>
    <row r="1391" spans="1:15">
      <c r="A1391" s="316"/>
      <c r="B1391" s="316"/>
      <c r="C1391" s="22"/>
      <c r="O1391" s="279"/>
    </row>
    <row r="1392" spans="1:15">
      <c r="A1392" s="316"/>
      <c r="B1392" s="316"/>
      <c r="C1392" s="22"/>
      <c r="O1392" s="279"/>
    </row>
    <row r="1393" spans="1:15">
      <c r="A1393" s="316"/>
      <c r="B1393" s="316"/>
      <c r="C1393" s="22"/>
      <c r="O1393" s="279"/>
    </row>
    <row r="1394" spans="1:15">
      <c r="A1394" s="316"/>
      <c r="B1394" s="316"/>
      <c r="C1394" s="22"/>
      <c r="O1394" s="279"/>
    </row>
    <row r="1395" spans="1:15">
      <c r="A1395" s="316"/>
      <c r="B1395" s="316"/>
      <c r="C1395" s="22"/>
      <c r="O1395" s="279"/>
    </row>
    <row r="1396" spans="1:15">
      <c r="A1396" s="316"/>
      <c r="B1396" s="316"/>
      <c r="C1396" s="22"/>
      <c r="O1396" s="279"/>
    </row>
    <row r="1397" spans="1:15">
      <c r="A1397" s="316"/>
      <c r="B1397" s="316"/>
      <c r="C1397" s="22"/>
      <c r="O1397" s="279"/>
    </row>
    <row r="1398" spans="1:15">
      <c r="A1398" s="316"/>
      <c r="B1398" s="316"/>
      <c r="C1398" s="22"/>
      <c r="O1398" s="279"/>
    </row>
    <row r="1399" spans="1:15">
      <c r="A1399" s="316"/>
      <c r="B1399" s="316"/>
      <c r="C1399" s="22"/>
      <c r="O1399" s="279"/>
    </row>
    <row r="1400" spans="1:15">
      <c r="A1400" s="316"/>
      <c r="B1400" s="316"/>
      <c r="C1400" s="22"/>
      <c r="O1400" s="279"/>
    </row>
    <row r="1401" spans="1:15">
      <c r="A1401" s="316"/>
      <c r="B1401" s="316"/>
      <c r="C1401" s="22"/>
      <c r="O1401" s="279"/>
    </row>
    <row r="1402" spans="1:15">
      <c r="A1402" s="316"/>
      <c r="B1402" s="316"/>
      <c r="C1402" s="22"/>
      <c r="O1402" s="279"/>
    </row>
    <row r="1403" spans="1:15">
      <c r="A1403" s="316"/>
      <c r="B1403" s="316"/>
      <c r="C1403" s="22"/>
      <c r="O1403" s="279"/>
    </row>
    <row r="1404" spans="1:15">
      <c r="A1404" s="316"/>
      <c r="B1404" s="316"/>
      <c r="C1404" s="22"/>
      <c r="O1404" s="279"/>
    </row>
    <row r="1405" spans="1:15">
      <c r="A1405" s="316"/>
      <c r="B1405" s="316"/>
      <c r="C1405" s="22"/>
      <c r="O1405" s="279"/>
    </row>
    <row r="1406" spans="1:15">
      <c r="A1406" s="316"/>
      <c r="B1406" s="316"/>
      <c r="C1406" s="22"/>
      <c r="O1406" s="279"/>
    </row>
    <row r="1407" spans="1:15">
      <c r="A1407" s="316"/>
      <c r="B1407" s="316"/>
      <c r="C1407" s="22"/>
      <c r="O1407" s="279"/>
    </row>
    <row r="1408" spans="1:15">
      <c r="A1408" s="316"/>
      <c r="B1408" s="316"/>
      <c r="C1408" s="22"/>
      <c r="O1408" s="279"/>
    </row>
    <row r="1409" spans="1:15">
      <c r="A1409" s="316"/>
      <c r="B1409" s="316"/>
      <c r="C1409" s="22"/>
      <c r="O1409" s="279"/>
    </row>
    <row r="1410" spans="1:15">
      <c r="A1410" s="316"/>
      <c r="B1410" s="316"/>
      <c r="C1410" s="22"/>
      <c r="O1410" s="279"/>
    </row>
    <row r="1411" spans="1:15">
      <c r="A1411" s="316"/>
      <c r="B1411" s="316"/>
      <c r="C1411" s="22"/>
      <c r="O1411" s="279"/>
    </row>
    <row r="1412" spans="1:15">
      <c r="A1412" s="316"/>
      <c r="B1412" s="316"/>
      <c r="C1412" s="22"/>
      <c r="O1412" s="279"/>
    </row>
    <row r="1413" spans="1:15">
      <c r="A1413" s="316"/>
      <c r="B1413" s="316"/>
      <c r="C1413" s="22"/>
      <c r="O1413" s="279"/>
    </row>
    <row r="1414" spans="1:15">
      <c r="A1414" s="316"/>
      <c r="B1414" s="316"/>
      <c r="C1414" s="22"/>
      <c r="O1414" s="279"/>
    </row>
    <row r="1415" spans="1:15">
      <c r="A1415" s="316"/>
      <c r="B1415" s="316"/>
      <c r="C1415" s="22"/>
      <c r="O1415" s="279"/>
    </row>
    <row r="1416" spans="1:15">
      <c r="A1416" s="316"/>
      <c r="B1416" s="316"/>
      <c r="C1416" s="22"/>
      <c r="O1416" s="279"/>
    </row>
    <row r="1417" spans="1:15">
      <c r="A1417" s="316"/>
      <c r="B1417" s="316"/>
      <c r="C1417" s="22"/>
      <c r="O1417" s="279"/>
    </row>
    <row r="1418" spans="1:15">
      <c r="A1418" s="316"/>
      <c r="B1418" s="316"/>
      <c r="C1418" s="22"/>
      <c r="O1418" s="279"/>
    </row>
    <row r="1419" spans="1:15">
      <c r="A1419" s="316"/>
      <c r="B1419" s="316"/>
      <c r="C1419" s="22"/>
      <c r="O1419" s="279"/>
    </row>
    <row r="1420" spans="1:15">
      <c r="A1420" s="316"/>
      <c r="B1420" s="316"/>
      <c r="C1420" s="22"/>
      <c r="O1420" s="279"/>
    </row>
    <row r="1421" spans="1:15">
      <c r="A1421" s="316"/>
      <c r="B1421" s="316"/>
      <c r="C1421" s="22"/>
      <c r="O1421" s="279"/>
    </row>
    <row r="1422" spans="1:15">
      <c r="A1422" s="316"/>
      <c r="B1422" s="316"/>
      <c r="C1422" s="22"/>
      <c r="O1422" s="279"/>
    </row>
    <row r="1423" spans="1:15">
      <c r="A1423" s="316"/>
      <c r="B1423" s="316"/>
      <c r="C1423" s="22"/>
      <c r="O1423" s="279"/>
    </row>
    <row r="1424" spans="1:15">
      <c r="A1424" s="316"/>
      <c r="B1424" s="316"/>
      <c r="C1424" s="22"/>
      <c r="O1424" s="279"/>
    </row>
    <row r="1425" spans="1:15">
      <c r="A1425" s="316"/>
      <c r="B1425" s="316"/>
      <c r="C1425" s="22"/>
      <c r="O1425" s="279"/>
    </row>
    <row r="1426" spans="1:15">
      <c r="A1426" s="316"/>
      <c r="B1426" s="316"/>
      <c r="C1426" s="22"/>
      <c r="O1426" s="279"/>
    </row>
    <row r="1427" spans="1:15">
      <c r="A1427" s="316"/>
      <c r="B1427" s="316"/>
      <c r="C1427" s="22"/>
      <c r="O1427" s="279"/>
    </row>
    <row r="1428" spans="1:15">
      <c r="A1428" s="316"/>
      <c r="B1428" s="316"/>
      <c r="C1428" s="22"/>
      <c r="O1428" s="279"/>
    </row>
    <row r="1429" spans="1:15">
      <c r="A1429" s="316"/>
      <c r="B1429" s="316"/>
      <c r="C1429" s="22"/>
      <c r="O1429" s="279"/>
    </row>
    <row r="1430" spans="1:15">
      <c r="A1430" s="316"/>
      <c r="B1430" s="316"/>
      <c r="C1430" s="22"/>
      <c r="O1430" s="279"/>
    </row>
    <row r="1431" spans="1:15">
      <c r="A1431" s="316"/>
      <c r="B1431" s="316"/>
      <c r="C1431" s="22"/>
      <c r="O1431" s="279"/>
    </row>
    <row r="1432" spans="1:15">
      <c r="A1432" s="316"/>
      <c r="B1432" s="316"/>
      <c r="C1432" s="22"/>
      <c r="O1432" s="279"/>
    </row>
    <row r="1433" spans="1:15">
      <c r="A1433" s="316"/>
      <c r="B1433" s="316"/>
      <c r="C1433" s="22"/>
      <c r="O1433" s="279"/>
    </row>
    <row r="1434" spans="1:15">
      <c r="A1434" s="316"/>
      <c r="B1434" s="316"/>
      <c r="C1434" s="22"/>
      <c r="O1434" s="279"/>
    </row>
    <row r="1435" spans="1:15">
      <c r="A1435" s="316"/>
      <c r="B1435" s="316"/>
      <c r="C1435" s="22"/>
      <c r="O1435" s="279"/>
    </row>
    <row r="1436" spans="1:15">
      <c r="A1436" s="316"/>
      <c r="B1436" s="316"/>
      <c r="C1436" s="22"/>
      <c r="O1436" s="279"/>
    </row>
    <row r="1437" spans="1:15">
      <c r="A1437" s="316"/>
      <c r="B1437" s="316"/>
      <c r="C1437" s="22"/>
      <c r="O1437" s="279"/>
    </row>
    <row r="1438" spans="1:15">
      <c r="A1438" s="316"/>
      <c r="B1438" s="316"/>
      <c r="C1438" s="22"/>
      <c r="O1438" s="279"/>
    </row>
    <row r="1439" spans="1:15">
      <c r="A1439" s="316"/>
      <c r="B1439" s="316"/>
      <c r="C1439" s="22"/>
      <c r="O1439" s="279"/>
    </row>
    <row r="1440" spans="1:15">
      <c r="A1440" s="316"/>
      <c r="B1440" s="316"/>
      <c r="C1440" s="22"/>
      <c r="O1440" s="279"/>
    </row>
    <row r="1441" spans="1:15">
      <c r="A1441" s="316"/>
      <c r="B1441" s="316"/>
      <c r="C1441" s="22"/>
      <c r="O1441" s="279"/>
    </row>
    <row r="1442" spans="1:15">
      <c r="A1442" s="316"/>
      <c r="B1442" s="316"/>
      <c r="C1442" s="22"/>
      <c r="O1442" s="279"/>
    </row>
    <row r="1443" spans="1:15">
      <c r="A1443" s="316"/>
      <c r="B1443" s="316"/>
      <c r="C1443" s="22"/>
      <c r="O1443" s="279"/>
    </row>
    <row r="1444" spans="1:15">
      <c r="A1444" s="316"/>
      <c r="B1444" s="316"/>
      <c r="C1444" s="22"/>
      <c r="O1444" s="279"/>
    </row>
    <row r="1445" spans="1:15">
      <c r="A1445" s="316"/>
      <c r="B1445" s="316"/>
      <c r="C1445" s="22"/>
      <c r="O1445" s="279"/>
    </row>
    <row r="1446" spans="1:15">
      <c r="A1446" s="316"/>
      <c r="B1446" s="316"/>
      <c r="C1446" s="22"/>
      <c r="O1446" s="279"/>
    </row>
    <row r="1447" spans="1:15">
      <c r="A1447" s="316"/>
      <c r="B1447" s="316"/>
      <c r="C1447" s="22"/>
      <c r="O1447" s="279"/>
    </row>
    <row r="1448" spans="1:15">
      <c r="A1448" s="316"/>
      <c r="B1448" s="316"/>
      <c r="C1448" s="22"/>
      <c r="O1448" s="279"/>
    </row>
    <row r="1449" spans="1:15">
      <c r="A1449" s="316"/>
      <c r="B1449" s="316"/>
      <c r="C1449" s="22"/>
      <c r="O1449" s="279"/>
    </row>
    <row r="1450" spans="1:15">
      <c r="A1450" s="316"/>
      <c r="B1450" s="316"/>
      <c r="C1450" s="22"/>
      <c r="O1450" s="279"/>
    </row>
    <row r="1451" spans="1:15">
      <c r="A1451" s="316"/>
      <c r="B1451" s="316"/>
      <c r="C1451" s="22"/>
      <c r="O1451" s="279"/>
    </row>
    <row r="1452" spans="1:15">
      <c r="A1452" s="316"/>
      <c r="B1452" s="316"/>
      <c r="C1452" s="22"/>
      <c r="O1452" s="279"/>
    </row>
    <row r="1453" spans="1:15">
      <c r="A1453" s="316"/>
      <c r="B1453" s="316"/>
      <c r="C1453" s="22"/>
      <c r="O1453" s="279"/>
    </row>
    <row r="1454" spans="1:15">
      <c r="A1454" s="316"/>
      <c r="B1454" s="316"/>
      <c r="C1454" s="22"/>
      <c r="O1454" s="279"/>
    </row>
    <row r="1455" spans="1:15">
      <c r="A1455" s="316"/>
      <c r="B1455" s="316"/>
      <c r="C1455" s="22"/>
      <c r="O1455" s="279"/>
    </row>
    <row r="1456" spans="1:15">
      <c r="A1456" s="316"/>
      <c r="B1456" s="316"/>
      <c r="C1456" s="22"/>
      <c r="O1456" s="279"/>
    </row>
    <row r="1457" spans="1:15">
      <c r="A1457" s="316"/>
      <c r="B1457" s="316"/>
      <c r="C1457" s="22"/>
      <c r="O1457" s="279"/>
    </row>
    <row r="1458" spans="1:15">
      <c r="A1458" s="316"/>
      <c r="B1458" s="316"/>
      <c r="C1458" s="22"/>
      <c r="O1458" s="279"/>
    </row>
    <row r="1459" spans="1:15">
      <c r="A1459" s="316"/>
      <c r="B1459" s="316"/>
      <c r="C1459" s="22"/>
      <c r="O1459" s="279"/>
    </row>
    <row r="1460" spans="1:15">
      <c r="A1460" s="316"/>
      <c r="B1460" s="316"/>
      <c r="C1460" s="22"/>
      <c r="O1460" s="279"/>
    </row>
    <row r="1461" spans="1:15">
      <c r="A1461" s="316"/>
      <c r="B1461" s="316"/>
      <c r="C1461" s="22"/>
      <c r="O1461" s="279"/>
    </row>
    <row r="1462" spans="1:15">
      <c r="A1462" s="316"/>
      <c r="B1462" s="316"/>
      <c r="C1462" s="22"/>
      <c r="O1462" s="279"/>
    </row>
    <row r="1463" spans="1:15">
      <c r="A1463" s="316"/>
      <c r="B1463" s="316"/>
      <c r="C1463" s="22"/>
      <c r="O1463" s="279"/>
    </row>
    <row r="1464" spans="1:15">
      <c r="A1464" s="316"/>
      <c r="B1464" s="316"/>
      <c r="C1464" s="22"/>
      <c r="O1464" s="279"/>
    </row>
    <row r="1465" spans="1:15">
      <c r="A1465" s="316"/>
      <c r="B1465" s="316"/>
      <c r="C1465" s="22"/>
      <c r="O1465" s="279"/>
    </row>
    <row r="1466" spans="1:15">
      <c r="A1466" s="316"/>
      <c r="B1466" s="316"/>
      <c r="C1466" s="22"/>
      <c r="O1466" s="279"/>
    </row>
    <row r="1467" spans="1:15">
      <c r="A1467" s="316"/>
      <c r="B1467" s="316"/>
      <c r="C1467" s="22"/>
      <c r="O1467" s="279"/>
    </row>
    <row r="1468" spans="1:15">
      <c r="A1468" s="316"/>
      <c r="B1468" s="316"/>
      <c r="C1468" s="22"/>
      <c r="O1468" s="279"/>
    </row>
    <row r="1469" spans="1:15">
      <c r="A1469" s="316"/>
      <c r="B1469" s="316"/>
      <c r="C1469" s="22"/>
      <c r="O1469" s="279"/>
    </row>
    <row r="1470" spans="1:15">
      <c r="A1470" s="316"/>
      <c r="B1470" s="316"/>
      <c r="C1470" s="22"/>
      <c r="O1470" s="279"/>
    </row>
    <row r="1471" spans="1:15">
      <c r="A1471" s="316"/>
      <c r="B1471" s="316"/>
      <c r="C1471" s="22"/>
      <c r="O1471" s="279"/>
    </row>
    <row r="1472" spans="1:15">
      <c r="A1472" s="316"/>
      <c r="B1472" s="316"/>
      <c r="C1472" s="22"/>
      <c r="O1472" s="279"/>
    </row>
    <row r="1473" spans="1:15">
      <c r="A1473" s="316"/>
      <c r="B1473" s="316"/>
      <c r="C1473" s="22"/>
      <c r="O1473" s="279"/>
    </row>
    <row r="1474" spans="1:15">
      <c r="A1474" s="316"/>
      <c r="B1474" s="316"/>
      <c r="C1474" s="22"/>
      <c r="O1474" s="279"/>
    </row>
    <row r="1475" spans="1:15">
      <c r="A1475" s="316"/>
      <c r="B1475" s="316"/>
      <c r="C1475" s="22"/>
      <c r="O1475" s="279"/>
    </row>
    <row r="1476" spans="1:15">
      <c r="A1476" s="316"/>
      <c r="B1476" s="316"/>
      <c r="C1476" s="22"/>
      <c r="O1476" s="279"/>
    </row>
    <row r="1477" spans="1:15">
      <c r="A1477" s="316"/>
      <c r="B1477" s="316"/>
      <c r="C1477" s="22"/>
      <c r="O1477" s="279"/>
    </row>
    <row r="1478" spans="1:15">
      <c r="A1478" s="316"/>
      <c r="B1478" s="316"/>
      <c r="C1478" s="22"/>
      <c r="O1478" s="279"/>
    </row>
    <row r="1479" spans="1:15">
      <c r="A1479" s="316"/>
      <c r="B1479" s="316"/>
      <c r="C1479" s="22"/>
      <c r="O1479" s="279"/>
    </row>
    <row r="1480" spans="1:15">
      <c r="A1480" s="316"/>
      <c r="B1480" s="316"/>
      <c r="C1480" s="22"/>
      <c r="O1480" s="279"/>
    </row>
    <row r="1481" spans="1:15">
      <c r="A1481" s="316"/>
      <c r="B1481" s="316"/>
      <c r="C1481" s="22"/>
      <c r="O1481" s="279"/>
    </row>
    <row r="1482" spans="1:15">
      <c r="A1482" s="316"/>
      <c r="B1482" s="316"/>
      <c r="C1482" s="22"/>
      <c r="O1482" s="279"/>
    </row>
    <row r="1483" spans="1:15">
      <c r="A1483" s="316"/>
      <c r="B1483" s="316"/>
      <c r="C1483" s="22"/>
      <c r="O1483" s="279"/>
    </row>
    <row r="1484" spans="1:15">
      <c r="A1484" s="316"/>
      <c r="B1484" s="316"/>
      <c r="C1484" s="22"/>
      <c r="O1484" s="279"/>
    </row>
    <row r="1485" spans="1:15">
      <c r="A1485" s="316"/>
      <c r="B1485" s="316"/>
      <c r="C1485" s="22"/>
      <c r="O1485" s="279"/>
    </row>
    <row r="1486" spans="1:15">
      <c r="A1486" s="316"/>
      <c r="B1486" s="316"/>
      <c r="C1486" s="22"/>
      <c r="O1486" s="279"/>
    </row>
    <row r="1487" spans="1:15">
      <c r="A1487" s="316"/>
      <c r="B1487" s="316"/>
      <c r="C1487" s="22"/>
      <c r="O1487" s="279"/>
    </row>
    <row r="1488" spans="1:15">
      <c r="A1488" s="316"/>
      <c r="B1488" s="316"/>
      <c r="C1488" s="22"/>
      <c r="O1488" s="279"/>
    </row>
    <row r="1489" spans="1:15">
      <c r="A1489" s="316"/>
      <c r="B1489" s="316"/>
      <c r="C1489" s="22"/>
      <c r="O1489" s="279"/>
    </row>
    <row r="1490" spans="1:15">
      <c r="A1490" s="316"/>
      <c r="B1490" s="316"/>
      <c r="C1490" s="22"/>
      <c r="O1490" s="279"/>
    </row>
    <row r="1491" spans="1:15">
      <c r="A1491" s="316"/>
      <c r="B1491" s="316"/>
      <c r="C1491" s="22"/>
      <c r="O1491" s="279"/>
    </row>
    <row r="1492" spans="1:15">
      <c r="A1492" s="316"/>
      <c r="B1492" s="316"/>
      <c r="C1492" s="22"/>
      <c r="O1492" s="279"/>
    </row>
    <row r="1493" spans="1:15">
      <c r="A1493" s="316"/>
      <c r="B1493" s="316"/>
      <c r="C1493" s="22"/>
      <c r="O1493" s="279"/>
    </row>
    <row r="1494" spans="1:15">
      <c r="A1494" s="316"/>
      <c r="B1494" s="316"/>
      <c r="C1494" s="22"/>
      <c r="O1494" s="279"/>
    </row>
    <row r="1495" spans="1:15">
      <c r="A1495" s="316"/>
      <c r="B1495" s="316"/>
      <c r="C1495" s="22"/>
      <c r="O1495" s="279"/>
    </row>
    <row r="1496" spans="1:15">
      <c r="A1496" s="316"/>
      <c r="B1496" s="316"/>
      <c r="C1496" s="22"/>
      <c r="O1496" s="279"/>
    </row>
    <row r="1497" spans="1:15">
      <c r="A1497" s="316"/>
      <c r="B1497" s="316"/>
      <c r="C1497" s="22"/>
      <c r="O1497" s="279"/>
    </row>
    <row r="1498" spans="1:15">
      <c r="A1498" s="316"/>
      <c r="B1498" s="316"/>
      <c r="C1498" s="22"/>
      <c r="O1498" s="279"/>
    </row>
    <row r="1499" spans="1:15">
      <c r="A1499" s="316"/>
      <c r="B1499" s="316"/>
      <c r="C1499" s="22"/>
      <c r="O1499" s="279"/>
    </row>
    <row r="1500" spans="1:15">
      <c r="A1500" s="316"/>
      <c r="B1500" s="316"/>
      <c r="C1500" s="22"/>
      <c r="O1500" s="279"/>
    </row>
    <row r="1501" spans="1:15">
      <c r="A1501" s="316"/>
      <c r="B1501" s="316"/>
      <c r="C1501" s="22"/>
      <c r="O1501" s="279"/>
    </row>
    <row r="1502" spans="1:15">
      <c r="A1502" s="316"/>
      <c r="B1502" s="316"/>
      <c r="C1502" s="22"/>
      <c r="O1502" s="279"/>
    </row>
    <row r="1503" spans="1:15">
      <c r="A1503" s="316"/>
      <c r="B1503" s="316"/>
      <c r="C1503" s="22"/>
      <c r="O1503" s="279"/>
    </row>
    <row r="1504" spans="1:15">
      <c r="A1504" s="316"/>
      <c r="B1504" s="316"/>
      <c r="C1504" s="22"/>
      <c r="O1504" s="279"/>
    </row>
    <row r="1505" spans="1:15">
      <c r="A1505" s="316"/>
      <c r="B1505" s="316"/>
      <c r="C1505" s="22"/>
      <c r="O1505" s="279"/>
    </row>
    <row r="1506" spans="1:15">
      <c r="A1506" s="316"/>
      <c r="B1506" s="316"/>
      <c r="C1506" s="22"/>
      <c r="O1506" s="279"/>
    </row>
    <row r="1507" spans="1:15">
      <c r="A1507" s="316"/>
      <c r="B1507" s="316"/>
      <c r="C1507" s="22"/>
      <c r="O1507" s="279"/>
    </row>
    <row r="1508" spans="1:15">
      <c r="A1508" s="316"/>
      <c r="B1508" s="316"/>
      <c r="C1508" s="22"/>
      <c r="O1508" s="279"/>
    </row>
    <row r="1509" spans="1:15">
      <c r="A1509" s="316"/>
      <c r="B1509" s="316"/>
      <c r="C1509" s="22"/>
      <c r="O1509" s="279"/>
    </row>
    <row r="1510" spans="1:15">
      <c r="A1510" s="316"/>
      <c r="B1510" s="316"/>
      <c r="C1510" s="22"/>
      <c r="O1510" s="279"/>
    </row>
    <row r="1511" spans="1:15">
      <c r="A1511" s="316"/>
      <c r="B1511" s="316"/>
      <c r="C1511" s="22"/>
      <c r="O1511" s="279"/>
    </row>
    <row r="1512" spans="1:15">
      <c r="A1512" s="316"/>
      <c r="B1512" s="316"/>
      <c r="C1512" s="22"/>
      <c r="O1512" s="279"/>
    </row>
    <row r="1513" spans="1:15">
      <c r="A1513" s="316"/>
      <c r="B1513" s="316"/>
      <c r="C1513" s="22"/>
      <c r="O1513" s="279"/>
    </row>
    <row r="1514" spans="1:15">
      <c r="A1514" s="316"/>
      <c r="B1514" s="316"/>
      <c r="C1514" s="22"/>
      <c r="O1514" s="279"/>
    </row>
    <row r="1515" spans="1:15">
      <c r="A1515" s="316"/>
      <c r="B1515" s="316"/>
      <c r="C1515" s="22"/>
      <c r="O1515" s="279"/>
    </row>
    <row r="1516" spans="1:15">
      <c r="A1516" s="316"/>
      <c r="B1516" s="316"/>
      <c r="C1516" s="22"/>
      <c r="O1516" s="279"/>
    </row>
    <row r="1517" spans="1:15">
      <c r="A1517" s="316"/>
      <c r="B1517" s="316"/>
      <c r="C1517" s="22"/>
      <c r="O1517" s="279"/>
    </row>
    <row r="1518" spans="1:15">
      <c r="A1518" s="316"/>
      <c r="B1518" s="316"/>
      <c r="C1518" s="22"/>
      <c r="O1518" s="279"/>
    </row>
    <row r="1519" spans="1:15">
      <c r="A1519" s="316"/>
      <c r="B1519" s="316"/>
      <c r="C1519" s="22"/>
      <c r="O1519" s="279"/>
    </row>
    <row r="1520" spans="1:15">
      <c r="A1520" s="316"/>
      <c r="B1520" s="316"/>
      <c r="C1520" s="22"/>
      <c r="O1520" s="279"/>
    </row>
    <row r="1521" spans="1:15">
      <c r="A1521" s="316"/>
      <c r="B1521" s="316"/>
      <c r="C1521" s="22"/>
      <c r="O1521" s="279"/>
    </row>
    <row r="1522" spans="1:15">
      <c r="A1522" s="316"/>
      <c r="B1522" s="316"/>
      <c r="C1522" s="22"/>
      <c r="O1522" s="279"/>
    </row>
    <row r="1523" spans="1:15">
      <c r="A1523" s="316"/>
      <c r="B1523" s="316"/>
      <c r="C1523" s="22"/>
      <c r="O1523" s="279"/>
    </row>
    <row r="1524" spans="1:15">
      <c r="A1524" s="316"/>
      <c r="B1524" s="316"/>
      <c r="C1524" s="22"/>
      <c r="O1524" s="279"/>
    </row>
    <row r="1525" spans="1:15">
      <c r="A1525" s="316"/>
      <c r="B1525" s="316"/>
      <c r="C1525" s="22"/>
      <c r="O1525" s="279"/>
    </row>
    <row r="1526" spans="1:15">
      <c r="A1526" s="316"/>
      <c r="B1526" s="316"/>
      <c r="C1526" s="22"/>
      <c r="O1526" s="279"/>
    </row>
    <row r="1527" spans="1:15">
      <c r="A1527" s="316"/>
      <c r="B1527" s="316"/>
      <c r="C1527" s="22"/>
      <c r="O1527" s="279"/>
    </row>
    <row r="1528" spans="1:15">
      <c r="A1528" s="316"/>
      <c r="B1528" s="316"/>
      <c r="C1528" s="22"/>
      <c r="O1528" s="279"/>
    </row>
    <row r="1529" spans="1:15">
      <c r="A1529" s="316"/>
      <c r="B1529" s="316"/>
      <c r="C1529" s="22"/>
      <c r="O1529" s="279"/>
    </row>
    <row r="1530" spans="1:15">
      <c r="A1530" s="316"/>
      <c r="B1530" s="316"/>
      <c r="C1530" s="22"/>
      <c r="O1530" s="279"/>
    </row>
    <row r="1531" spans="1:15">
      <c r="A1531" s="316"/>
      <c r="B1531" s="316"/>
      <c r="C1531" s="22"/>
      <c r="O1531" s="279"/>
    </row>
    <row r="1532" spans="1:15">
      <c r="A1532" s="316"/>
      <c r="B1532" s="316"/>
      <c r="C1532" s="22"/>
      <c r="O1532" s="279"/>
    </row>
    <row r="1533" spans="1:15">
      <c r="A1533" s="316"/>
      <c r="B1533" s="316"/>
      <c r="C1533" s="22"/>
      <c r="O1533" s="279"/>
    </row>
    <row r="1534" spans="1:15">
      <c r="A1534" s="316"/>
      <c r="B1534" s="316"/>
      <c r="C1534" s="22"/>
      <c r="O1534" s="279"/>
    </row>
    <row r="1535" spans="1:15">
      <c r="A1535" s="316"/>
      <c r="B1535" s="316"/>
      <c r="C1535" s="22"/>
      <c r="O1535" s="279"/>
    </row>
    <row r="1536" spans="1:15">
      <c r="A1536" s="316"/>
      <c r="B1536" s="316"/>
      <c r="C1536" s="22"/>
      <c r="O1536" s="279"/>
    </row>
    <row r="1537" spans="1:15">
      <c r="A1537" s="316"/>
      <c r="B1537" s="316"/>
      <c r="C1537" s="22"/>
      <c r="O1537" s="279"/>
    </row>
    <row r="1538" spans="1:15">
      <c r="A1538" s="316"/>
      <c r="B1538" s="316"/>
      <c r="C1538" s="22"/>
      <c r="O1538" s="279"/>
    </row>
    <row r="1539" spans="1:15">
      <c r="A1539" s="316"/>
      <c r="B1539" s="316"/>
      <c r="C1539" s="22"/>
      <c r="O1539" s="279"/>
    </row>
    <row r="1540" spans="1:15">
      <c r="A1540" s="316"/>
      <c r="B1540" s="316"/>
      <c r="C1540" s="22"/>
      <c r="O1540" s="279"/>
    </row>
    <row r="1541" spans="1:15">
      <c r="A1541" s="316"/>
      <c r="B1541" s="316"/>
      <c r="C1541" s="22"/>
      <c r="O1541" s="279"/>
    </row>
    <row r="1542" spans="1:15">
      <c r="A1542" s="316"/>
      <c r="B1542" s="316"/>
      <c r="C1542" s="22"/>
      <c r="O1542" s="279"/>
    </row>
    <row r="1543" spans="1:15">
      <c r="A1543" s="316"/>
      <c r="B1543" s="316"/>
      <c r="C1543" s="22"/>
      <c r="O1543" s="279"/>
    </row>
    <row r="1544" spans="1:15">
      <c r="A1544" s="316"/>
      <c r="B1544" s="316"/>
      <c r="C1544" s="22"/>
      <c r="O1544" s="279"/>
    </row>
    <row r="1545" spans="1:15">
      <c r="A1545" s="316"/>
      <c r="B1545" s="316"/>
      <c r="C1545" s="22"/>
      <c r="O1545" s="279"/>
    </row>
    <row r="1546" spans="1:15">
      <c r="A1546" s="316"/>
      <c r="B1546" s="316"/>
      <c r="C1546" s="22"/>
      <c r="O1546" s="279"/>
    </row>
    <row r="1547" spans="1:15">
      <c r="A1547" s="316"/>
      <c r="B1547" s="316"/>
      <c r="C1547" s="22"/>
      <c r="O1547" s="279"/>
    </row>
    <row r="1548" spans="1:15">
      <c r="A1548" s="316"/>
      <c r="B1548" s="316"/>
      <c r="C1548" s="22"/>
      <c r="O1548" s="279"/>
    </row>
    <row r="1549" spans="1:15">
      <c r="A1549" s="316"/>
      <c r="B1549" s="316"/>
      <c r="C1549" s="22"/>
      <c r="O1549" s="279"/>
    </row>
    <row r="1550" spans="1:15">
      <c r="A1550" s="316"/>
      <c r="B1550" s="316"/>
      <c r="C1550" s="22"/>
      <c r="O1550" s="279"/>
    </row>
    <row r="1551" spans="1:15">
      <c r="A1551" s="316"/>
      <c r="B1551" s="316"/>
      <c r="C1551" s="22"/>
      <c r="O1551" s="279"/>
    </row>
    <row r="1552" spans="1:15">
      <c r="A1552" s="316"/>
      <c r="B1552" s="316"/>
      <c r="C1552" s="22"/>
      <c r="O1552" s="279"/>
    </row>
    <row r="1553" spans="1:15">
      <c r="A1553" s="316"/>
      <c r="B1553" s="316"/>
      <c r="C1553" s="22"/>
      <c r="O1553" s="279"/>
    </row>
    <row r="1554" spans="1:15">
      <c r="A1554" s="316"/>
      <c r="B1554" s="316"/>
      <c r="C1554" s="22"/>
      <c r="O1554" s="279"/>
    </row>
    <row r="1555" spans="1:15">
      <c r="A1555" s="316"/>
      <c r="B1555" s="316"/>
      <c r="C1555" s="22"/>
      <c r="O1555" s="279"/>
    </row>
    <row r="1556" spans="1:15">
      <c r="A1556" s="316"/>
      <c r="B1556" s="316"/>
      <c r="C1556" s="22"/>
      <c r="O1556" s="279"/>
    </row>
    <row r="1557" spans="1:15">
      <c r="A1557" s="316"/>
      <c r="B1557" s="316"/>
      <c r="C1557" s="22"/>
      <c r="O1557" s="279"/>
    </row>
    <row r="1558" spans="1:15">
      <c r="A1558" s="316"/>
      <c r="B1558" s="316"/>
      <c r="C1558" s="22"/>
      <c r="O1558" s="279"/>
    </row>
    <row r="1559" spans="1:15">
      <c r="A1559" s="316"/>
      <c r="B1559" s="316"/>
      <c r="C1559" s="22"/>
      <c r="O1559" s="279"/>
    </row>
    <row r="1560" spans="1:15">
      <c r="A1560" s="316"/>
      <c r="B1560" s="316"/>
      <c r="C1560" s="22"/>
      <c r="O1560" s="279"/>
    </row>
    <row r="1561" spans="1:15">
      <c r="A1561" s="316"/>
      <c r="B1561" s="316"/>
      <c r="C1561" s="22"/>
      <c r="O1561" s="279"/>
    </row>
    <row r="1562" spans="1:15">
      <c r="A1562" s="316"/>
      <c r="B1562" s="316"/>
      <c r="C1562" s="22"/>
      <c r="O1562" s="279"/>
    </row>
    <row r="1563" spans="1:15">
      <c r="A1563" s="316"/>
      <c r="B1563" s="316"/>
      <c r="C1563" s="22"/>
      <c r="O1563" s="279"/>
    </row>
    <row r="1564" spans="1:15">
      <c r="A1564" s="316"/>
      <c r="B1564" s="316"/>
      <c r="C1564" s="22"/>
      <c r="O1564" s="279"/>
    </row>
    <row r="1565" spans="1:15">
      <c r="A1565" s="316"/>
      <c r="B1565" s="316"/>
      <c r="C1565" s="22"/>
      <c r="O1565" s="279"/>
    </row>
    <row r="1566" spans="1:15">
      <c r="A1566" s="316"/>
      <c r="B1566" s="316"/>
      <c r="C1566" s="22"/>
      <c r="O1566" s="279"/>
    </row>
    <row r="1567" spans="1:15">
      <c r="A1567" s="316"/>
      <c r="B1567" s="316"/>
      <c r="C1567" s="22"/>
      <c r="O1567" s="279"/>
    </row>
    <row r="1568" spans="1:15">
      <c r="A1568" s="316"/>
      <c r="B1568" s="316"/>
      <c r="C1568" s="22"/>
      <c r="O1568" s="279"/>
    </row>
    <row r="1569" spans="1:15">
      <c r="A1569" s="316"/>
      <c r="B1569" s="316"/>
      <c r="C1569" s="22"/>
      <c r="O1569" s="279"/>
    </row>
    <row r="1570" spans="1:15">
      <c r="A1570" s="316"/>
      <c r="B1570" s="316"/>
      <c r="C1570" s="22"/>
      <c r="O1570" s="279"/>
    </row>
    <row r="1571" spans="1:15">
      <c r="A1571" s="316"/>
      <c r="B1571" s="316"/>
      <c r="C1571" s="22"/>
      <c r="O1571" s="279"/>
    </row>
    <row r="1572" spans="1:15">
      <c r="A1572" s="316"/>
      <c r="B1572" s="316"/>
      <c r="C1572" s="22"/>
      <c r="O1572" s="279"/>
    </row>
    <row r="1573" spans="1:15">
      <c r="A1573" s="316"/>
      <c r="B1573" s="316"/>
      <c r="C1573" s="22"/>
      <c r="O1573" s="279"/>
    </row>
    <row r="1574" spans="1:15">
      <c r="A1574" s="316"/>
      <c r="B1574" s="316"/>
      <c r="C1574" s="22"/>
      <c r="O1574" s="279"/>
    </row>
    <row r="1575" spans="1:15">
      <c r="A1575" s="316"/>
      <c r="B1575" s="316"/>
      <c r="C1575" s="22"/>
      <c r="O1575" s="279"/>
    </row>
    <row r="1576" spans="1:15">
      <c r="A1576" s="316"/>
      <c r="B1576" s="316"/>
      <c r="C1576" s="22"/>
      <c r="O1576" s="279"/>
    </row>
    <row r="1577" spans="1:15">
      <c r="A1577" s="316"/>
      <c r="B1577" s="316"/>
      <c r="C1577" s="22"/>
      <c r="O1577" s="279"/>
    </row>
    <row r="1578" spans="1:15">
      <c r="A1578" s="316"/>
      <c r="B1578" s="316"/>
      <c r="C1578" s="22"/>
      <c r="O1578" s="279"/>
    </row>
    <row r="1579" spans="1:15">
      <c r="A1579" s="316"/>
      <c r="B1579" s="316"/>
      <c r="C1579" s="22"/>
      <c r="O1579" s="279"/>
    </row>
    <row r="1580" spans="1:15">
      <c r="A1580" s="316"/>
      <c r="B1580" s="316"/>
      <c r="C1580" s="22"/>
      <c r="O1580" s="279"/>
    </row>
    <row r="1581" spans="1:15">
      <c r="A1581" s="316"/>
      <c r="B1581" s="316"/>
      <c r="C1581" s="22"/>
      <c r="O1581" s="279"/>
    </row>
    <row r="1582" spans="1:15">
      <c r="A1582" s="316"/>
      <c r="B1582" s="316"/>
      <c r="C1582" s="22"/>
      <c r="O1582" s="279"/>
    </row>
    <row r="1583" spans="1:15">
      <c r="A1583" s="316"/>
      <c r="B1583" s="316"/>
      <c r="C1583" s="22"/>
      <c r="O1583" s="279"/>
    </row>
    <row r="1584" spans="1:15">
      <c r="A1584" s="316"/>
      <c r="B1584" s="316"/>
      <c r="C1584" s="22"/>
      <c r="O1584" s="279"/>
    </row>
    <row r="1585" spans="1:15">
      <c r="A1585" s="316"/>
      <c r="B1585" s="316"/>
      <c r="C1585" s="22"/>
      <c r="O1585" s="279"/>
    </row>
    <row r="1586" spans="1:15">
      <c r="A1586" s="316"/>
      <c r="B1586" s="316"/>
      <c r="C1586" s="22"/>
      <c r="O1586" s="279"/>
    </row>
    <row r="1587" spans="1:15">
      <c r="A1587" s="316"/>
      <c r="B1587" s="316"/>
      <c r="C1587" s="22"/>
      <c r="O1587" s="279"/>
    </row>
    <row r="1588" spans="1:15">
      <c r="A1588" s="316"/>
      <c r="B1588" s="316"/>
      <c r="C1588" s="22"/>
      <c r="O1588" s="279"/>
    </row>
    <row r="1589" spans="1:15">
      <c r="A1589" s="316"/>
      <c r="B1589" s="316"/>
      <c r="C1589" s="22"/>
      <c r="O1589" s="279"/>
    </row>
    <row r="1590" spans="1:15">
      <c r="A1590" s="316"/>
      <c r="B1590" s="316"/>
      <c r="C1590" s="22"/>
      <c r="O1590" s="279"/>
    </row>
    <row r="1591" spans="1:15">
      <c r="A1591" s="316"/>
      <c r="B1591" s="316"/>
      <c r="C1591" s="22"/>
      <c r="O1591" s="279"/>
    </row>
    <row r="1592" spans="1:15">
      <c r="A1592" s="316"/>
      <c r="B1592" s="316"/>
      <c r="C1592" s="22"/>
      <c r="O1592" s="279"/>
    </row>
    <row r="1593" spans="1:15">
      <c r="A1593" s="316"/>
      <c r="B1593" s="316"/>
      <c r="C1593" s="22"/>
      <c r="O1593" s="279"/>
    </row>
    <row r="1594" spans="1:15">
      <c r="A1594" s="316"/>
      <c r="B1594" s="316"/>
      <c r="C1594" s="22"/>
      <c r="O1594" s="279"/>
    </row>
    <row r="1595" spans="1:15">
      <c r="A1595" s="316"/>
      <c r="B1595" s="316"/>
      <c r="C1595" s="22"/>
      <c r="O1595" s="279"/>
    </row>
    <row r="1596" spans="1:15">
      <c r="A1596" s="316"/>
      <c r="B1596" s="316"/>
      <c r="C1596" s="22"/>
      <c r="O1596" s="279"/>
    </row>
    <row r="1597" spans="1:15">
      <c r="A1597" s="316"/>
      <c r="B1597" s="316"/>
      <c r="C1597" s="22"/>
      <c r="O1597" s="279"/>
    </row>
    <row r="1598" spans="1:15">
      <c r="A1598" s="316"/>
      <c r="B1598" s="316"/>
      <c r="C1598" s="22"/>
      <c r="O1598" s="279"/>
    </row>
    <row r="1599" spans="1:15">
      <c r="A1599" s="316"/>
      <c r="B1599" s="316"/>
      <c r="C1599" s="22"/>
      <c r="O1599" s="279"/>
    </row>
    <row r="1600" spans="1:15">
      <c r="A1600" s="316"/>
      <c r="B1600" s="316"/>
      <c r="C1600" s="22"/>
      <c r="O1600" s="279"/>
    </row>
    <row r="1601" spans="1:15">
      <c r="A1601" s="316"/>
      <c r="B1601" s="316"/>
      <c r="C1601" s="22"/>
      <c r="O1601" s="279"/>
    </row>
    <row r="1602" spans="1:15">
      <c r="A1602" s="316"/>
      <c r="B1602" s="316"/>
      <c r="C1602" s="22"/>
      <c r="O1602" s="279"/>
    </row>
    <row r="1603" spans="1:15">
      <c r="A1603" s="316"/>
      <c r="B1603" s="316"/>
      <c r="C1603" s="22"/>
      <c r="O1603" s="279"/>
    </row>
    <row r="1604" spans="1:15">
      <c r="A1604" s="316"/>
      <c r="B1604" s="316"/>
      <c r="C1604" s="22"/>
      <c r="O1604" s="279"/>
    </row>
    <row r="1605" spans="1:15">
      <c r="A1605" s="316"/>
      <c r="B1605" s="316"/>
      <c r="C1605" s="22"/>
      <c r="O1605" s="279"/>
    </row>
    <row r="1606" spans="1:15">
      <c r="A1606" s="316"/>
      <c r="B1606" s="316"/>
      <c r="C1606" s="22"/>
      <c r="O1606" s="279"/>
    </row>
    <row r="1607" spans="1:15">
      <c r="A1607" s="316"/>
      <c r="B1607" s="316"/>
      <c r="C1607" s="22"/>
      <c r="O1607" s="279"/>
    </row>
    <row r="1608" spans="1:15">
      <c r="A1608" s="316"/>
      <c r="B1608" s="316"/>
      <c r="C1608" s="22"/>
      <c r="O1608" s="279"/>
    </row>
    <row r="1609" spans="1:15">
      <c r="A1609" s="316"/>
      <c r="B1609" s="316"/>
      <c r="C1609" s="22"/>
      <c r="O1609" s="279"/>
    </row>
    <row r="1610" spans="1:15">
      <c r="A1610" s="316"/>
      <c r="B1610" s="316"/>
      <c r="C1610" s="22"/>
      <c r="O1610" s="279"/>
    </row>
    <row r="1611" spans="1:15">
      <c r="A1611" s="316"/>
      <c r="B1611" s="316"/>
      <c r="C1611" s="22"/>
      <c r="O1611" s="279"/>
    </row>
    <row r="1612" spans="1:15">
      <c r="A1612" s="316"/>
      <c r="B1612" s="316"/>
      <c r="C1612" s="22"/>
      <c r="O1612" s="279"/>
    </row>
    <row r="1613" spans="1:15">
      <c r="A1613" s="316"/>
      <c r="B1613" s="316"/>
      <c r="C1613" s="22"/>
      <c r="O1613" s="279"/>
    </row>
    <row r="1614" spans="1:15">
      <c r="A1614" s="316"/>
      <c r="B1614" s="316"/>
      <c r="C1614" s="22"/>
      <c r="O1614" s="279"/>
    </row>
    <row r="1615" spans="1:15">
      <c r="A1615" s="316"/>
      <c r="B1615" s="316"/>
      <c r="C1615" s="22"/>
      <c r="O1615" s="279"/>
    </row>
    <row r="1616" spans="1:15">
      <c r="A1616" s="316"/>
      <c r="B1616" s="316"/>
      <c r="C1616" s="22"/>
      <c r="O1616" s="279"/>
    </row>
    <row r="1617" spans="1:15">
      <c r="A1617" s="316"/>
      <c r="B1617" s="316"/>
      <c r="C1617" s="22"/>
      <c r="O1617" s="279"/>
    </row>
    <row r="1618" spans="1:15">
      <c r="A1618" s="316"/>
      <c r="B1618" s="316"/>
      <c r="C1618" s="22"/>
      <c r="O1618" s="279"/>
    </row>
    <row r="1619" spans="1:15">
      <c r="A1619" s="316"/>
      <c r="B1619" s="316"/>
      <c r="C1619" s="22"/>
      <c r="O1619" s="279"/>
    </row>
    <row r="1620" spans="1:15">
      <c r="A1620" s="316"/>
      <c r="B1620" s="316"/>
      <c r="C1620" s="22"/>
      <c r="O1620" s="279"/>
    </row>
    <row r="1621" spans="1:15">
      <c r="A1621" s="316"/>
      <c r="B1621" s="316"/>
      <c r="C1621" s="22"/>
      <c r="O1621" s="279"/>
    </row>
    <row r="1622" spans="1:15">
      <c r="A1622" s="316"/>
      <c r="B1622" s="316"/>
      <c r="C1622" s="22"/>
      <c r="O1622" s="279"/>
    </row>
    <row r="1623" spans="1:15">
      <c r="A1623" s="316"/>
      <c r="B1623" s="316"/>
      <c r="C1623" s="22"/>
      <c r="O1623" s="279"/>
    </row>
    <row r="1624" spans="1:15">
      <c r="A1624" s="316"/>
      <c r="B1624" s="316"/>
      <c r="C1624" s="22"/>
      <c r="O1624" s="279"/>
    </row>
    <row r="1625" spans="1:15">
      <c r="A1625" s="316"/>
      <c r="B1625" s="316"/>
      <c r="C1625" s="22"/>
      <c r="O1625" s="279"/>
    </row>
    <row r="1626" spans="1:15">
      <c r="A1626" s="316"/>
      <c r="B1626" s="316"/>
      <c r="C1626" s="22"/>
      <c r="O1626" s="279"/>
    </row>
    <row r="1627" spans="1:15">
      <c r="A1627" s="316"/>
      <c r="B1627" s="316"/>
      <c r="C1627" s="22"/>
      <c r="O1627" s="279"/>
    </row>
    <row r="1628" spans="1:15">
      <c r="A1628" s="316"/>
      <c r="B1628" s="316"/>
      <c r="C1628" s="22"/>
      <c r="O1628" s="279"/>
    </row>
    <row r="1629" spans="1:15">
      <c r="A1629" s="316"/>
      <c r="B1629" s="316"/>
      <c r="C1629" s="22"/>
      <c r="O1629" s="279"/>
    </row>
    <row r="1630" spans="1:15">
      <c r="A1630" s="316"/>
      <c r="B1630" s="316"/>
      <c r="C1630" s="22"/>
      <c r="O1630" s="279"/>
    </row>
    <row r="1631" spans="1:15">
      <c r="A1631" s="316"/>
      <c r="B1631" s="316"/>
      <c r="C1631" s="22"/>
      <c r="O1631" s="279"/>
    </row>
    <row r="1632" spans="1:15">
      <c r="A1632" s="316"/>
      <c r="B1632" s="316"/>
      <c r="C1632" s="22"/>
      <c r="O1632" s="279"/>
    </row>
    <row r="1633" spans="1:15">
      <c r="A1633" s="316"/>
      <c r="B1633" s="316"/>
      <c r="C1633" s="22"/>
      <c r="O1633" s="279"/>
    </row>
    <row r="1634" spans="1:15">
      <c r="A1634" s="316"/>
      <c r="B1634" s="316"/>
      <c r="C1634" s="22"/>
      <c r="O1634" s="279"/>
    </row>
    <row r="1635" spans="1:15">
      <c r="A1635" s="316"/>
      <c r="B1635" s="316"/>
      <c r="C1635" s="22"/>
      <c r="O1635" s="279"/>
    </row>
    <row r="1636" spans="1:15">
      <c r="A1636" s="316"/>
      <c r="B1636" s="316"/>
      <c r="C1636" s="22"/>
      <c r="O1636" s="279"/>
    </row>
    <row r="1637" spans="1:15">
      <c r="A1637" s="316"/>
      <c r="B1637" s="316"/>
      <c r="C1637" s="22"/>
      <c r="O1637" s="279"/>
    </row>
    <row r="1638" spans="1:15">
      <c r="A1638" s="316"/>
      <c r="B1638" s="316"/>
      <c r="C1638" s="22"/>
      <c r="O1638" s="279"/>
    </row>
    <row r="1639" spans="1:15">
      <c r="A1639" s="316"/>
      <c r="B1639" s="316"/>
      <c r="C1639" s="22"/>
      <c r="O1639" s="279"/>
    </row>
    <row r="1640" spans="1:15">
      <c r="A1640" s="316"/>
      <c r="B1640" s="316"/>
      <c r="C1640" s="22"/>
      <c r="O1640" s="279"/>
    </row>
    <row r="1641" spans="1:15">
      <c r="A1641" s="316"/>
      <c r="B1641" s="316"/>
      <c r="C1641" s="22"/>
      <c r="O1641" s="279"/>
    </row>
    <row r="1642" spans="1:15">
      <c r="A1642" s="316"/>
      <c r="B1642" s="316"/>
      <c r="C1642" s="22"/>
      <c r="O1642" s="279"/>
    </row>
    <row r="1643" spans="1:15">
      <c r="A1643" s="316"/>
      <c r="B1643" s="316"/>
      <c r="C1643" s="22"/>
      <c r="O1643" s="279"/>
    </row>
    <row r="1644" spans="1:15">
      <c r="A1644" s="316"/>
      <c r="B1644" s="316"/>
      <c r="C1644" s="22"/>
      <c r="O1644" s="279"/>
    </row>
    <row r="1645" spans="1:15">
      <c r="A1645" s="316"/>
      <c r="B1645" s="316"/>
      <c r="C1645" s="22"/>
      <c r="O1645" s="279"/>
    </row>
    <row r="1646" spans="1:15">
      <c r="A1646" s="316"/>
      <c r="B1646" s="316"/>
      <c r="C1646" s="22"/>
      <c r="O1646" s="279"/>
    </row>
    <row r="1647" spans="1:15">
      <c r="A1647" s="316"/>
      <c r="B1647" s="316"/>
      <c r="C1647" s="22"/>
      <c r="O1647" s="279"/>
    </row>
    <row r="1648" spans="1:15">
      <c r="A1648" s="316"/>
      <c r="B1648" s="316"/>
      <c r="C1648" s="22"/>
      <c r="O1648" s="279"/>
    </row>
    <row r="1649" spans="1:15">
      <c r="A1649" s="316"/>
      <c r="B1649" s="316"/>
      <c r="C1649" s="22"/>
      <c r="O1649" s="279"/>
    </row>
    <row r="1650" spans="1:15">
      <c r="A1650" s="316"/>
      <c r="B1650" s="316"/>
      <c r="C1650" s="22"/>
      <c r="O1650" s="279"/>
    </row>
    <row r="1651" spans="1:15">
      <c r="A1651" s="316"/>
      <c r="B1651" s="316"/>
      <c r="C1651" s="22"/>
      <c r="O1651" s="279"/>
    </row>
    <row r="1652" spans="1:15">
      <c r="A1652" s="316"/>
      <c r="B1652" s="316"/>
      <c r="C1652" s="22"/>
      <c r="O1652" s="279"/>
    </row>
    <row r="1653" spans="1:15">
      <c r="A1653" s="316"/>
      <c r="B1653" s="316"/>
      <c r="C1653" s="22"/>
      <c r="O1653" s="279"/>
    </row>
    <row r="1654" spans="1:15">
      <c r="A1654" s="316"/>
      <c r="B1654" s="316"/>
      <c r="C1654" s="22"/>
      <c r="O1654" s="279"/>
    </row>
    <row r="1655" spans="1:15">
      <c r="A1655" s="316"/>
      <c r="B1655" s="316"/>
      <c r="C1655" s="22"/>
      <c r="O1655" s="279"/>
    </row>
    <row r="1656" spans="1:15">
      <c r="A1656" s="316"/>
      <c r="B1656" s="316"/>
      <c r="C1656" s="22"/>
      <c r="O1656" s="279"/>
    </row>
    <row r="1657" spans="1:15">
      <c r="A1657" s="316"/>
      <c r="B1657" s="316"/>
      <c r="C1657" s="22"/>
      <c r="O1657" s="279"/>
    </row>
    <row r="1658" spans="1:15">
      <c r="A1658" s="316"/>
      <c r="B1658" s="316"/>
      <c r="C1658" s="22"/>
      <c r="O1658" s="279"/>
    </row>
    <row r="1659" spans="1:15">
      <c r="A1659" s="316"/>
      <c r="B1659" s="316"/>
      <c r="C1659" s="22"/>
      <c r="O1659" s="279"/>
    </row>
    <row r="1660" spans="1:15">
      <c r="A1660" s="316"/>
      <c r="B1660" s="316"/>
      <c r="C1660" s="22"/>
      <c r="O1660" s="279"/>
    </row>
    <row r="1661" spans="1:15">
      <c r="A1661" s="316"/>
      <c r="B1661" s="316"/>
      <c r="C1661" s="22"/>
      <c r="O1661" s="279"/>
    </row>
    <row r="1662" spans="1:15">
      <c r="A1662" s="316"/>
      <c r="B1662" s="316"/>
      <c r="C1662" s="22"/>
      <c r="O1662" s="279"/>
    </row>
    <row r="1663" spans="1:15">
      <c r="A1663" s="316"/>
      <c r="B1663" s="316"/>
      <c r="C1663" s="22"/>
      <c r="O1663" s="279"/>
    </row>
    <row r="1664" spans="1:15">
      <c r="A1664" s="316"/>
      <c r="B1664" s="316"/>
      <c r="C1664" s="22"/>
      <c r="O1664" s="279"/>
    </row>
    <row r="1665" spans="1:15">
      <c r="A1665" s="316"/>
      <c r="B1665" s="316"/>
      <c r="C1665" s="22"/>
      <c r="O1665" s="279"/>
    </row>
    <row r="1666" spans="1:15">
      <c r="A1666" s="316"/>
      <c r="B1666" s="316"/>
      <c r="C1666" s="22"/>
      <c r="O1666" s="279"/>
    </row>
    <row r="1667" spans="1:15">
      <c r="A1667" s="316"/>
      <c r="B1667" s="316"/>
      <c r="C1667" s="22"/>
      <c r="O1667" s="279"/>
    </row>
    <row r="1668" spans="1:15">
      <c r="A1668" s="316"/>
      <c r="B1668" s="316"/>
      <c r="C1668" s="22"/>
      <c r="O1668" s="279"/>
    </row>
    <row r="1669" spans="1:15">
      <c r="A1669" s="316"/>
      <c r="B1669" s="316"/>
      <c r="C1669" s="22"/>
      <c r="O1669" s="279"/>
    </row>
    <row r="1670" spans="1:15">
      <c r="A1670" s="316"/>
      <c r="B1670" s="316"/>
      <c r="C1670" s="22"/>
      <c r="O1670" s="279"/>
    </row>
    <row r="1671" spans="1:15">
      <c r="A1671" s="316"/>
      <c r="B1671" s="316"/>
      <c r="C1671" s="22"/>
      <c r="O1671" s="279"/>
    </row>
    <row r="1672" spans="1:15">
      <c r="A1672" s="316"/>
      <c r="B1672" s="316"/>
      <c r="C1672" s="22"/>
      <c r="O1672" s="279"/>
    </row>
    <row r="1673" spans="1:15">
      <c r="A1673" s="316"/>
      <c r="B1673" s="316"/>
      <c r="C1673" s="22"/>
      <c r="O1673" s="279"/>
    </row>
    <row r="1674" spans="1:15">
      <c r="A1674" s="316"/>
      <c r="B1674" s="316"/>
      <c r="C1674" s="22"/>
      <c r="O1674" s="279"/>
    </row>
    <row r="1675" spans="1:15">
      <c r="A1675" s="316"/>
      <c r="B1675" s="316"/>
      <c r="C1675" s="22"/>
      <c r="O1675" s="279"/>
    </row>
    <row r="1676" spans="1:15">
      <c r="A1676" s="316"/>
      <c r="B1676" s="316"/>
      <c r="C1676" s="22"/>
      <c r="O1676" s="279"/>
    </row>
    <row r="1677" spans="1:15">
      <c r="A1677" s="316"/>
      <c r="B1677" s="316"/>
      <c r="C1677" s="22"/>
      <c r="O1677" s="279"/>
    </row>
    <row r="1678" spans="1:15">
      <c r="A1678" s="316"/>
      <c r="B1678" s="316"/>
      <c r="C1678" s="22"/>
      <c r="O1678" s="279"/>
    </row>
    <row r="1679" spans="1:15">
      <c r="A1679" s="316"/>
      <c r="B1679" s="316"/>
      <c r="C1679" s="22"/>
      <c r="O1679" s="279"/>
    </row>
    <row r="1680" spans="1:15">
      <c r="A1680" s="316"/>
      <c r="B1680" s="316"/>
      <c r="C1680" s="22"/>
      <c r="O1680" s="279"/>
    </row>
    <row r="1681" spans="1:15">
      <c r="A1681" s="316"/>
      <c r="B1681" s="316"/>
      <c r="C1681" s="22"/>
      <c r="O1681" s="279"/>
    </row>
    <row r="1682" spans="1:15">
      <c r="A1682" s="316"/>
      <c r="B1682" s="316"/>
      <c r="C1682" s="22"/>
      <c r="O1682" s="279"/>
    </row>
    <row r="1683" spans="1:15">
      <c r="A1683" s="316"/>
      <c r="B1683" s="316"/>
      <c r="C1683" s="22"/>
      <c r="O1683" s="279"/>
    </row>
    <row r="1684" spans="1:15">
      <c r="A1684" s="316"/>
      <c r="B1684" s="316"/>
      <c r="C1684" s="22"/>
      <c r="O1684" s="279"/>
    </row>
    <row r="1685" spans="1:15">
      <c r="A1685" s="316"/>
      <c r="B1685" s="316"/>
      <c r="C1685" s="22"/>
      <c r="O1685" s="279"/>
    </row>
    <row r="1686" spans="1:15">
      <c r="A1686" s="316"/>
      <c r="B1686" s="316"/>
      <c r="C1686" s="22"/>
      <c r="O1686" s="279"/>
    </row>
    <row r="1687" spans="1:15">
      <c r="A1687" s="316"/>
      <c r="B1687" s="316"/>
      <c r="C1687" s="22"/>
      <c r="O1687" s="279"/>
    </row>
    <row r="1688" spans="1:15">
      <c r="A1688" s="316"/>
      <c r="B1688" s="316"/>
      <c r="C1688" s="22"/>
      <c r="O1688" s="279"/>
    </row>
    <row r="1689" spans="1:15">
      <c r="A1689" s="316"/>
      <c r="B1689" s="316"/>
      <c r="C1689" s="22"/>
      <c r="O1689" s="279"/>
    </row>
    <row r="1690" spans="1:15">
      <c r="A1690" s="316"/>
      <c r="B1690" s="316"/>
      <c r="C1690" s="22"/>
      <c r="O1690" s="279"/>
    </row>
    <row r="1691" spans="1:15">
      <c r="A1691" s="316"/>
      <c r="B1691" s="316"/>
      <c r="C1691" s="22"/>
      <c r="O1691" s="279"/>
    </row>
    <row r="1692" spans="1:15">
      <c r="A1692" s="316"/>
      <c r="B1692" s="316"/>
      <c r="C1692" s="22"/>
      <c r="O1692" s="279"/>
    </row>
    <row r="1693" spans="1:15">
      <c r="A1693" s="316"/>
      <c r="B1693" s="316"/>
      <c r="C1693" s="22"/>
      <c r="O1693" s="279"/>
    </row>
    <row r="1694" spans="1:15">
      <c r="A1694" s="316"/>
      <c r="B1694" s="316"/>
      <c r="C1694" s="22"/>
      <c r="O1694" s="279"/>
    </row>
    <row r="1695" spans="1:15">
      <c r="A1695" s="316"/>
      <c r="B1695" s="316"/>
      <c r="C1695" s="22"/>
      <c r="O1695" s="279"/>
    </row>
    <row r="1696" spans="1:15">
      <c r="A1696" s="316"/>
      <c r="B1696" s="316"/>
      <c r="C1696" s="22"/>
      <c r="O1696" s="279"/>
    </row>
    <row r="1697" spans="1:15">
      <c r="A1697" s="316"/>
      <c r="B1697" s="316"/>
      <c r="C1697" s="22"/>
      <c r="O1697" s="279"/>
    </row>
    <row r="1698" spans="1:15">
      <c r="A1698" s="316"/>
      <c r="B1698" s="316"/>
      <c r="C1698" s="22"/>
      <c r="O1698" s="279"/>
    </row>
    <row r="1699" spans="1:15">
      <c r="A1699" s="316"/>
      <c r="B1699" s="316"/>
      <c r="C1699" s="22"/>
      <c r="O1699" s="279"/>
    </row>
    <row r="1700" spans="1:15">
      <c r="A1700" s="316"/>
      <c r="B1700" s="316"/>
      <c r="C1700" s="22"/>
      <c r="O1700" s="279"/>
    </row>
    <row r="1701" spans="1:15">
      <c r="A1701" s="316"/>
      <c r="B1701" s="316"/>
      <c r="C1701" s="22"/>
      <c r="O1701" s="279"/>
    </row>
    <row r="1702" spans="1:15">
      <c r="A1702" s="316"/>
      <c r="B1702" s="316"/>
      <c r="C1702" s="22"/>
      <c r="O1702" s="279"/>
    </row>
    <row r="1703" spans="1:15">
      <c r="A1703" s="316"/>
      <c r="B1703" s="316"/>
      <c r="C1703" s="22"/>
      <c r="O1703" s="279"/>
    </row>
    <row r="1704" spans="1:15">
      <c r="A1704" s="316"/>
      <c r="B1704" s="316"/>
      <c r="C1704" s="22"/>
      <c r="O1704" s="279"/>
    </row>
    <row r="1705" spans="1:15">
      <c r="A1705" s="316"/>
      <c r="B1705" s="316"/>
      <c r="C1705" s="22"/>
      <c r="O1705" s="279"/>
    </row>
    <row r="1706" spans="1:15">
      <c r="A1706" s="316"/>
      <c r="B1706" s="316"/>
      <c r="C1706" s="22"/>
      <c r="O1706" s="279"/>
    </row>
    <row r="1707" spans="1:15">
      <c r="A1707" s="316"/>
      <c r="B1707" s="316"/>
      <c r="C1707" s="22"/>
      <c r="O1707" s="279"/>
    </row>
    <row r="1708" spans="1:15">
      <c r="A1708" s="316"/>
      <c r="B1708" s="316"/>
      <c r="C1708" s="22"/>
      <c r="O1708" s="279"/>
    </row>
    <row r="1709" spans="1:15">
      <c r="A1709" s="316"/>
      <c r="B1709" s="316"/>
      <c r="C1709" s="22"/>
      <c r="O1709" s="279"/>
    </row>
    <row r="1710" spans="1:15">
      <c r="A1710" s="316"/>
      <c r="B1710" s="316"/>
      <c r="C1710" s="22"/>
      <c r="O1710" s="279"/>
    </row>
    <row r="1711" spans="1:15">
      <c r="A1711" s="316"/>
      <c r="B1711" s="316"/>
      <c r="C1711" s="22"/>
      <c r="O1711" s="279"/>
    </row>
    <row r="1712" spans="1:15">
      <c r="A1712" s="316"/>
      <c r="B1712" s="316"/>
      <c r="C1712" s="22"/>
      <c r="O1712" s="279"/>
    </row>
    <row r="1713" spans="1:15">
      <c r="A1713" s="316"/>
      <c r="B1713" s="316"/>
      <c r="C1713" s="22"/>
      <c r="O1713" s="279"/>
    </row>
    <row r="1714" spans="1:15">
      <c r="A1714" s="316"/>
      <c r="B1714" s="316"/>
      <c r="C1714" s="22"/>
      <c r="O1714" s="279"/>
    </row>
    <row r="1715" spans="1:15">
      <c r="A1715" s="316"/>
      <c r="B1715" s="316"/>
      <c r="C1715" s="22"/>
      <c r="O1715" s="279"/>
    </row>
    <row r="1716" spans="1:15">
      <c r="A1716" s="316"/>
      <c r="B1716" s="316"/>
      <c r="C1716" s="22"/>
      <c r="O1716" s="279"/>
    </row>
    <row r="1717" spans="1:15">
      <c r="A1717" s="316"/>
      <c r="B1717" s="316"/>
      <c r="C1717" s="22"/>
      <c r="O1717" s="279"/>
    </row>
    <row r="1718" spans="1:15">
      <c r="A1718" s="316"/>
      <c r="B1718" s="316"/>
      <c r="C1718" s="22"/>
      <c r="O1718" s="279"/>
    </row>
    <row r="1719" spans="1:15">
      <c r="A1719" s="316"/>
      <c r="B1719" s="316"/>
      <c r="C1719" s="22"/>
      <c r="O1719" s="279"/>
    </row>
    <row r="1720" spans="1:15">
      <c r="A1720" s="316"/>
      <c r="B1720" s="316"/>
      <c r="C1720" s="22"/>
      <c r="O1720" s="279"/>
    </row>
    <row r="1721" spans="1:15">
      <c r="A1721" s="316"/>
      <c r="B1721" s="316"/>
      <c r="C1721" s="22"/>
      <c r="O1721" s="279"/>
    </row>
    <row r="1722" spans="1:15">
      <c r="A1722" s="316"/>
      <c r="B1722" s="316"/>
      <c r="C1722" s="22"/>
      <c r="O1722" s="279"/>
    </row>
    <row r="1723" spans="1:15">
      <c r="A1723" s="316"/>
      <c r="B1723" s="316"/>
      <c r="C1723" s="22"/>
      <c r="O1723" s="279"/>
    </row>
    <row r="1724" spans="1:15">
      <c r="A1724" s="316"/>
      <c r="B1724" s="316"/>
      <c r="C1724" s="22"/>
      <c r="O1724" s="279"/>
    </row>
    <row r="1725" spans="1:15">
      <c r="A1725" s="316"/>
      <c r="B1725" s="316"/>
      <c r="C1725" s="22"/>
      <c r="O1725" s="279"/>
    </row>
    <row r="1726" spans="1:15">
      <c r="A1726" s="316"/>
      <c r="B1726" s="316"/>
      <c r="C1726" s="22"/>
      <c r="O1726" s="279"/>
    </row>
    <row r="1727" spans="1:15">
      <c r="A1727" s="316"/>
      <c r="B1727" s="316"/>
      <c r="C1727" s="22"/>
      <c r="O1727" s="279"/>
    </row>
    <row r="1728" spans="1:15">
      <c r="A1728" s="316"/>
      <c r="B1728" s="316"/>
      <c r="C1728" s="22"/>
      <c r="O1728" s="279"/>
    </row>
    <row r="1729" spans="1:15">
      <c r="A1729" s="316"/>
      <c r="B1729" s="316"/>
      <c r="C1729" s="22"/>
      <c r="O1729" s="279"/>
    </row>
    <row r="1730" spans="1:15">
      <c r="A1730" s="316"/>
      <c r="B1730" s="316"/>
      <c r="C1730" s="22"/>
      <c r="O1730" s="279"/>
    </row>
    <row r="1731" spans="1:15">
      <c r="A1731" s="316"/>
      <c r="B1731" s="316"/>
      <c r="C1731" s="22"/>
      <c r="O1731" s="279"/>
    </row>
    <row r="1732" spans="1:15">
      <c r="A1732" s="316"/>
      <c r="B1732" s="316"/>
      <c r="C1732" s="22"/>
      <c r="O1732" s="279"/>
    </row>
    <row r="1733" spans="1:15">
      <c r="A1733" s="316"/>
      <c r="B1733" s="316"/>
      <c r="C1733" s="22"/>
      <c r="O1733" s="279"/>
    </row>
    <row r="1734" spans="1:15">
      <c r="A1734" s="316"/>
      <c r="B1734" s="316"/>
      <c r="C1734" s="22"/>
      <c r="O1734" s="279"/>
    </row>
    <row r="1735" spans="1:15">
      <c r="A1735" s="316"/>
      <c r="B1735" s="316"/>
      <c r="C1735" s="22"/>
      <c r="O1735" s="279"/>
    </row>
    <row r="1736" spans="1:15">
      <c r="A1736" s="316"/>
      <c r="B1736" s="316"/>
      <c r="C1736" s="22"/>
      <c r="O1736" s="279"/>
    </row>
    <row r="1737" spans="1:15">
      <c r="A1737" s="316"/>
      <c r="B1737" s="316"/>
      <c r="C1737" s="22"/>
      <c r="O1737" s="279"/>
    </row>
    <row r="1738" spans="1:15">
      <c r="A1738" s="316"/>
      <c r="B1738" s="316"/>
      <c r="C1738" s="22"/>
      <c r="O1738" s="279"/>
    </row>
    <row r="1739" spans="1:15">
      <c r="A1739" s="316"/>
      <c r="B1739" s="316"/>
      <c r="C1739" s="22"/>
      <c r="O1739" s="279"/>
    </row>
    <row r="1740" spans="1:15">
      <c r="A1740" s="316"/>
      <c r="B1740" s="316"/>
      <c r="C1740" s="22"/>
      <c r="O1740" s="279"/>
    </row>
    <row r="1741" spans="1:15">
      <c r="A1741" s="316"/>
      <c r="B1741" s="316"/>
      <c r="C1741" s="22"/>
      <c r="O1741" s="279"/>
    </row>
    <row r="1742" spans="1:15">
      <c r="A1742" s="316"/>
      <c r="B1742" s="316"/>
      <c r="C1742" s="22"/>
      <c r="O1742" s="279"/>
    </row>
    <row r="1743" spans="1:15">
      <c r="A1743" s="316"/>
      <c r="B1743" s="316"/>
      <c r="C1743" s="22"/>
      <c r="O1743" s="279"/>
    </row>
    <row r="1744" spans="1:15">
      <c r="A1744" s="316"/>
      <c r="B1744" s="316"/>
      <c r="C1744" s="22"/>
      <c r="O1744" s="279"/>
    </row>
    <row r="1745" spans="1:15">
      <c r="A1745" s="316"/>
      <c r="B1745" s="316"/>
      <c r="C1745" s="22"/>
      <c r="O1745" s="279"/>
    </row>
    <row r="1746" spans="1:15">
      <c r="A1746" s="316"/>
      <c r="B1746" s="316"/>
      <c r="C1746" s="22"/>
      <c r="O1746" s="279"/>
    </row>
    <row r="1747" spans="1:15">
      <c r="A1747" s="316"/>
      <c r="B1747" s="316"/>
      <c r="C1747" s="22"/>
      <c r="O1747" s="279"/>
    </row>
    <row r="1748" spans="1:15">
      <c r="A1748" s="316"/>
      <c r="B1748" s="316"/>
      <c r="C1748" s="22"/>
      <c r="O1748" s="279"/>
    </row>
    <row r="1749" spans="1:15">
      <c r="A1749" s="316"/>
      <c r="B1749" s="316"/>
      <c r="C1749" s="22"/>
      <c r="O1749" s="279"/>
    </row>
    <row r="1750" spans="1:15">
      <c r="A1750" s="316"/>
      <c r="B1750" s="316"/>
      <c r="C1750" s="22"/>
      <c r="O1750" s="279"/>
    </row>
    <row r="1751" spans="1:15">
      <c r="A1751" s="316"/>
      <c r="B1751" s="316"/>
      <c r="C1751" s="22"/>
      <c r="O1751" s="279"/>
    </row>
    <row r="1752" spans="1:15">
      <c r="A1752" s="316"/>
      <c r="B1752" s="316"/>
      <c r="C1752" s="22"/>
      <c r="O1752" s="279"/>
    </row>
    <row r="1753" spans="1:15">
      <c r="A1753" s="316"/>
      <c r="B1753" s="316"/>
      <c r="C1753" s="22"/>
      <c r="O1753" s="279"/>
    </row>
    <row r="1754" spans="1:15">
      <c r="A1754" s="316"/>
      <c r="B1754" s="316"/>
      <c r="C1754" s="22"/>
      <c r="O1754" s="279"/>
    </row>
    <row r="1755" spans="1:15">
      <c r="A1755" s="316"/>
      <c r="B1755" s="316"/>
      <c r="C1755" s="22"/>
      <c r="O1755" s="279"/>
    </row>
    <row r="1756" spans="1:15">
      <c r="A1756" s="316"/>
      <c r="B1756" s="316"/>
      <c r="C1756" s="22"/>
      <c r="O1756" s="279"/>
    </row>
    <row r="1757" spans="1:15">
      <c r="A1757" s="316"/>
      <c r="B1757" s="316"/>
      <c r="C1757" s="22"/>
      <c r="O1757" s="279"/>
    </row>
    <row r="1758" spans="1:15">
      <c r="A1758" s="316"/>
      <c r="B1758" s="316"/>
      <c r="C1758" s="22"/>
      <c r="O1758" s="279"/>
    </row>
    <row r="1759" spans="1:15">
      <c r="A1759" s="316"/>
      <c r="B1759" s="316"/>
      <c r="C1759" s="22"/>
      <c r="O1759" s="279"/>
    </row>
    <row r="1760" spans="1:15">
      <c r="A1760" s="316"/>
      <c r="B1760" s="316"/>
      <c r="C1760" s="22"/>
      <c r="O1760" s="279"/>
    </row>
    <row r="1761" spans="1:15">
      <c r="A1761" s="316"/>
      <c r="B1761" s="316"/>
      <c r="C1761" s="22"/>
      <c r="O1761" s="279"/>
    </row>
    <row r="1762" spans="1:15">
      <c r="A1762" s="316"/>
      <c r="B1762" s="316"/>
      <c r="C1762" s="22"/>
      <c r="O1762" s="279"/>
    </row>
    <row r="1763" spans="1:15">
      <c r="A1763" s="316"/>
      <c r="B1763" s="316"/>
      <c r="C1763" s="22"/>
      <c r="O1763" s="279"/>
    </row>
    <row r="1764" spans="1:15">
      <c r="A1764" s="316"/>
      <c r="B1764" s="316"/>
      <c r="C1764" s="22"/>
      <c r="O1764" s="279"/>
    </row>
    <row r="1765" spans="1:15">
      <c r="A1765" s="316"/>
      <c r="B1765" s="316"/>
      <c r="C1765" s="22"/>
      <c r="O1765" s="279"/>
    </row>
    <row r="1766" spans="1:15">
      <c r="A1766" s="316"/>
      <c r="B1766" s="316"/>
      <c r="C1766" s="22"/>
      <c r="O1766" s="279"/>
    </row>
    <row r="1767" spans="1:15">
      <c r="A1767" s="316"/>
      <c r="B1767" s="316"/>
      <c r="C1767" s="22"/>
      <c r="O1767" s="279"/>
    </row>
    <row r="1768" spans="1:15">
      <c r="A1768" s="316"/>
      <c r="B1768" s="316"/>
      <c r="C1768" s="22"/>
      <c r="O1768" s="279"/>
    </row>
    <row r="1769" spans="1:15">
      <c r="A1769" s="316"/>
      <c r="B1769" s="316"/>
      <c r="C1769" s="22"/>
      <c r="O1769" s="279"/>
    </row>
    <row r="1770" spans="1:15">
      <c r="A1770" s="316"/>
      <c r="B1770" s="316"/>
      <c r="C1770" s="22"/>
      <c r="O1770" s="279"/>
    </row>
    <row r="1771" spans="1:15">
      <c r="A1771" s="316"/>
      <c r="B1771" s="316"/>
      <c r="C1771" s="22"/>
      <c r="O1771" s="279"/>
    </row>
    <row r="1772" spans="1:15">
      <c r="A1772" s="316"/>
      <c r="B1772" s="316"/>
      <c r="C1772" s="22"/>
      <c r="O1772" s="279"/>
    </row>
    <row r="1773" spans="1:15">
      <c r="A1773" s="316"/>
      <c r="B1773" s="316"/>
      <c r="C1773" s="22"/>
      <c r="O1773" s="279"/>
    </row>
    <row r="1774" spans="1:15">
      <c r="A1774" s="316"/>
      <c r="B1774" s="316"/>
      <c r="C1774" s="22"/>
      <c r="O1774" s="279"/>
    </row>
    <row r="1775" spans="1:15">
      <c r="A1775" s="316"/>
      <c r="B1775" s="316"/>
      <c r="C1775" s="22"/>
      <c r="O1775" s="279"/>
    </row>
    <row r="1776" spans="1:15">
      <c r="A1776" s="316"/>
      <c r="B1776" s="316"/>
      <c r="C1776" s="22"/>
      <c r="O1776" s="279"/>
    </row>
    <row r="1777" spans="1:15">
      <c r="A1777" s="316"/>
      <c r="B1777" s="316"/>
      <c r="C1777" s="22"/>
      <c r="O1777" s="279"/>
    </row>
    <row r="1778" spans="1:15">
      <c r="A1778" s="316"/>
      <c r="B1778" s="316"/>
      <c r="C1778" s="22"/>
      <c r="O1778" s="279"/>
    </row>
    <row r="1779" spans="1:15">
      <c r="A1779" s="316"/>
      <c r="B1779" s="316"/>
      <c r="C1779" s="22"/>
      <c r="O1779" s="279"/>
    </row>
    <row r="1780" spans="1:15">
      <c r="A1780" s="316"/>
      <c r="B1780" s="316"/>
      <c r="C1780" s="22"/>
      <c r="O1780" s="279"/>
    </row>
    <row r="1781" spans="1:15">
      <c r="A1781" s="316"/>
      <c r="B1781" s="316"/>
      <c r="C1781" s="22"/>
      <c r="O1781" s="279"/>
    </row>
    <row r="1782" spans="1:15">
      <c r="A1782" s="316"/>
      <c r="B1782" s="316"/>
      <c r="C1782" s="22"/>
      <c r="O1782" s="279"/>
    </row>
    <row r="1783" spans="1:15">
      <c r="A1783" s="316"/>
      <c r="B1783" s="316"/>
      <c r="C1783" s="22"/>
      <c r="O1783" s="279"/>
    </row>
    <row r="1784" spans="1:15">
      <c r="A1784" s="316"/>
      <c r="B1784" s="316"/>
      <c r="C1784" s="22"/>
      <c r="O1784" s="279"/>
    </row>
    <row r="1785" spans="1:15">
      <c r="A1785" s="316"/>
      <c r="B1785" s="316"/>
      <c r="C1785" s="22"/>
      <c r="O1785" s="279"/>
    </row>
    <row r="1786" spans="1:15">
      <c r="A1786" s="316"/>
      <c r="B1786" s="316"/>
      <c r="C1786" s="22"/>
      <c r="O1786" s="279"/>
    </row>
    <row r="1787" spans="1:15">
      <c r="A1787" s="316"/>
      <c r="B1787" s="316"/>
      <c r="C1787" s="22"/>
      <c r="O1787" s="279"/>
    </row>
    <row r="1788" spans="1:15">
      <c r="A1788" s="316"/>
      <c r="B1788" s="316"/>
      <c r="C1788" s="22"/>
      <c r="O1788" s="279"/>
    </row>
    <row r="1789" spans="1:15">
      <c r="A1789" s="316"/>
      <c r="B1789" s="316"/>
      <c r="C1789" s="22"/>
      <c r="O1789" s="279"/>
    </row>
    <row r="1790" spans="1:15">
      <c r="A1790" s="316"/>
      <c r="B1790" s="316"/>
      <c r="C1790" s="22"/>
      <c r="O1790" s="279"/>
    </row>
    <row r="1791" spans="1:15">
      <c r="A1791" s="316"/>
      <c r="B1791" s="316"/>
      <c r="C1791" s="22"/>
      <c r="O1791" s="279"/>
    </row>
    <row r="1792" spans="1:15">
      <c r="A1792" s="316"/>
      <c r="B1792" s="316"/>
      <c r="C1792" s="22"/>
      <c r="O1792" s="279"/>
    </row>
    <row r="1793" spans="1:15">
      <c r="A1793" s="316"/>
      <c r="B1793" s="316"/>
      <c r="C1793" s="22"/>
      <c r="O1793" s="279"/>
    </row>
    <row r="1794" spans="1:15">
      <c r="A1794" s="316"/>
      <c r="B1794" s="316"/>
      <c r="C1794" s="22"/>
      <c r="O1794" s="279"/>
    </row>
    <row r="1795" spans="1:15">
      <c r="A1795" s="316"/>
      <c r="B1795" s="316"/>
      <c r="C1795" s="22"/>
      <c r="O1795" s="279"/>
    </row>
    <row r="1796" spans="1:15">
      <c r="A1796" s="316"/>
      <c r="B1796" s="316"/>
      <c r="C1796" s="22"/>
      <c r="O1796" s="279"/>
    </row>
    <row r="1797" spans="1:15">
      <c r="A1797" s="316"/>
      <c r="B1797" s="316"/>
      <c r="C1797" s="22"/>
      <c r="O1797" s="279"/>
    </row>
    <row r="1798" spans="1:15">
      <c r="A1798" s="316"/>
      <c r="B1798" s="316"/>
      <c r="C1798" s="22"/>
      <c r="O1798" s="279"/>
    </row>
    <row r="1799" spans="1:15">
      <c r="A1799" s="316"/>
      <c r="B1799" s="316"/>
      <c r="C1799" s="22"/>
      <c r="O1799" s="279"/>
    </row>
    <row r="1800" spans="1:15">
      <c r="A1800" s="316"/>
      <c r="B1800" s="316"/>
      <c r="C1800" s="22"/>
      <c r="O1800" s="279"/>
    </row>
    <row r="1801" spans="1:15">
      <c r="A1801" s="316"/>
      <c r="B1801" s="316"/>
      <c r="C1801" s="22"/>
      <c r="O1801" s="279"/>
    </row>
    <row r="1802" spans="1:15">
      <c r="A1802" s="316"/>
      <c r="B1802" s="316"/>
      <c r="C1802" s="22"/>
      <c r="O1802" s="279"/>
    </row>
    <row r="1803" spans="1:15">
      <c r="A1803" s="316"/>
      <c r="B1803" s="316"/>
      <c r="C1803" s="22"/>
      <c r="O1803" s="279"/>
    </row>
    <row r="1804" spans="1:15">
      <c r="A1804" s="316"/>
      <c r="B1804" s="316"/>
      <c r="C1804" s="22"/>
      <c r="O1804" s="279"/>
    </row>
    <row r="1805" spans="1:15">
      <c r="A1805" s="316"/>
      <c r="B1805" s="316"/>
      <c r="C1805" s="22"/>
      <c r="O1805" s="279"/>
    </row>
    <row r="1806" spans="1:15">
      <c r="A1806" s="316"/>
      <c r="B1806" s="316"/>
      <c r="C1806" s="22"/>
      <c r="O1806" s="279"/>
    </row>
    <row r="1807" spans="1:15">
      <c r="A1807" s="316"/>
      <c r="B1807" s="316"/>
      <c r="C1807" s="22"/>
      <c r="O1807" s="279"/>
    </row>
    <row r="1808" spans="1:15">
      <c r="A1808" s="316"/>
      <c r="B1808" s="316"/>
      <c r="C1808" s="22"/>
      <c r="O1808" s="279"/>
    </row>
    <row r="1809" spans="1:15">
      <c r="A1809" s="316"/>
      <c r="B1809" s="316"/>
      <c r="C1809" s="22"/>
      <c r="O1809" s="279"/>
    </row>
    <row r="1810" spans="1:15">
      <c r="A1810" s="316"/>
      <c r="B1810" s="316"/>
      <c r="C1810" s="22"/>
      <c r="O1810" s="279"/>
    </row>
    <row r="1811" spans="1:15">
      <c r="A1811" s="316"/>
      <c r="B1811" s="316"/>
      <c r="C1811" s="22"/>
      <c r="O1811" s="279"/>
    </row>
    <row r="1812" spans="1:15">
      <c r="A1812" s="316"/>
      <c r="B1812" s="316"/>
      <c r="C1812" s="22"/>
      <c r="O1812" s="279"/>
    </row>
    <row r="1813" spans="1:15">
      <c r="A1813" s="316"/>
      <c r="B1813" s="316"/>
      <c r="C1813" s="22"/>
      <c r="O1813" s="279"/>
    </row>
    <row r="1814" spans="1:15">
      <c r="A1814" s="316"/>
      <c r="B1814" s="316"/>
      <c r="C1814" s="22"/>
      <c r="O1814" s="279"/>
    </row>
    <row r="1815" spans="1:15">
      <c r="A1815" s="316"/>
      <c r="B1815" s="316"/>
      <c r="C1815" s="22"/>
      <c r="O1815" s="279"/>
    </row>
    <row r="1816" spans="1:15">
      <c r="A1816" s="316"/>
      <c r="B1816" s="316"/>
      <c r="C1816" s="22"/>
      <c r="O1816" s="279"/>
    </row>
    <row r="1817" spans="1:15">
      <c r="A1817" s="316"/>
      <c r="B1817" s="316"/>
      <c r="C1817" s="22"/>
      <c r="O1817" s="279"/>
    </row>
    <row r="1818" spans="1:15">
      <c r="A1818" s="316"/>
      <c r="B1818" s="316"/>
      <c r="C1818" s="22"/>
      <c r="O1818" s="279"/>
    </row>
    <row r="1819" spans="1:15">
      <c r="A1819" s="316"/>
      <c r="B1819" s="316"/>
      <c r="C1819" s="22"/>
      <c r="O1819" s="279"/>
    </row>
    <row r="1820" spans="1:15">
      <c r="A1820" s="316"/>
      <c r="B1820" s="316"/>
      <c r="C1820" s="22"/>
      <c r="O1820" s="279"/>
    </row>
    <row r="1821" spans="1:15">
      <c r="A1821" s="316"/>
      <c r="B1821" s="316"/>
      <c r="C1821" s="22"/>
      <c r="O1821" s="279"/>
    </row>
    <row r="1822" spans="1:15">
      <c r="A1822" s="316"/>
      <c r="B1822" s="316"/>
      <c r="C1822" s="22"/>
      <c r="O1822" s="279"/>
    </row>
    <row r="1823" spans="1:15">
      <c r="A1823" s="316"/>
      <c r="B1823" s="316"/>
      <c r="C1823" s="22"/>
      <c r="O1823" s="279"/>
    </row>
    <row r="1824" spans="1:15">
      <c r="A1824" s="316"/>
      <c r="B1824" s="316"/>
      <c r="C1824" s="22"/>
      <c r="O1824" s="279"/>
    </row>
    <row r="1825" spans="1:15">
      <c r="A1825" s="316"/>
      <c r="B1825" s="316"/>
      <c r="C1825" s="22"/>
      <c r="O1825" s="279"/>
    </row>
    <row r="1826" spans="1:15">
      <c r="A1826" s="316"/>
      <c r="B1826" s="316"/>
      <c r="C1826" s="22"/>
      <c r="O1826" s="279"/>
    </row>
    <row r="1827" spans="1:15">
      <c r="A1827" s="316"/>
      <c r="B1827" s="316"/>
      <c r="C1827" s="22"/>
      <c r="O1827" s="279"/>
    </row>
    <row r="1828" spans="1:15">
      <c r="A1828" s="316"/>
      <c r="B1828" s="316"/>
      <c r="C1828" s="22"/>
      <c r="O1828" s="279"/>
    </row>
    <row r="1829" spans="1:15">
      <c r="A1829" s="316"/>
      <c r="B1829" s="316"/>
      <c r="C1829" s="22"/>
      <c r="O1829" s="279"/>
    </row>
    <row r="1830" spans="1:15">
      <c r="A1830" s="316"/>
      <c r="B1830" s="316"/>
      <c r="C1830" s="22"/>
      <c r="O1830" s="279"/>
    </row>
    <row r="1831" spans="1:15">
      <c r="A1831" s="316"/>
      <c r="B1831" s="316"/>
      <c r="C1831" s="22"/>
      <c r="O1831" s="279"/>
    </row>
    <row r="1832" spans="1:15">
      <c r="A1832" s="316"/>
      <c r="B1832" s="316"/>
      <c r="C1832" s="22"/>
      <c r="O1832" s="279"/>
    </row>
    <row r="1833" spans="1:15">
      <c r="A1833" s="316"/>
      <c r="B1833" s="316"/>
      <c r="C1833" s="22"/>
      <c r="O1833" s="279"/>
    </row>
    <row r="1834" spans="1:15">
      <c r="A1834" s="316"/>
      <c r="B1834" s="316"/>
      <c r="C1834" s="22"/>
      <c r="O1834" s="279"/>
    </row>
    <row r="1835" spans="1:15">
      <c r="A1835" s="316"/>
      <c r="B1835" s="316"/>
      <c r="C1835" s="22"/>
      <c r="O1835" s="279"/>
    </row>
    <row r="1836" spans="1:15">
      <c r="A1836" s="316"/>
      <c r="B1836" s="316"/>
      <c r="C1836" s="22"/>
      <c r="O1836" s="279"/>
    </row>
    <row r="1837" spans="1:15">
      <c r="A1837" s="316"/>
      <c r="B1837" s="316"/>
      <c r="C1837" s="22"/>
      <c r="O1837" s="279"/>
    </row>
    <row r="1838" spans="1:15">
      <c r="A1838" s="316"/>
      <c r="B1838" s="316"/>
      <c r="C1838" s="22"/>
      <c r="O1838" s="279"/>
    </row>
    <row r="1839" spans="1:15">
      <c r="A1839" s="316"/>
      <c r="B1839" s="316"/>
      <c r="C1839" s="22"/>
      <c r="O1839" s="279"/>
    </row>
    <row r="1840" spans="1:15">
      <c r="A1840" s="316"/>
      <c r="B1840" s="316"/>
      <c r="C1840" s="22"/>
      <c r="O1840" s="279"/>
    </row>
    <row r="1841" spans="1:15">
      <c r="A1841" s="316"/>
      <c r="B1841" s="316"/>
      <c r="C1841" s="22"/>
      <c r="O1841" s="279"/>
    </row>
    <row r="1842" spans="1:15">
      <c r="A1842" s="316"/>
      <c r="B1842" s="316"/>
      <c r="C1842" s="22"/>
      <c r="O1842" s="279"/>
    </row>
    <row r="1843" spans="1:15">
      <c r="A1843" s="316"/>
      <c r="B1843" s="316"/>
      <c r="C1843" s="22"/>
      <c r="O1843" s="279"/>
    </row>
    <row r="1844" spans="1:15">
      <c r="A1844" s="316"/>
      <c r="B1844" s="316"/>
      <c r="C1844" s="22"/>
      <c r="O1844" s="279"/>
    </row>
    <row r="1845" spans="1:15">
      <c r="A1845" s="316"/>
      <c r="B1845" s="316"/>
      <c r="C1845" s="22"/>
      <c r="O1845" s="279"/>
    </row>
    <row r="1846" spans="1:15">
      <c r="A1846" s="316"/>
      <c r="B1846" s="316"/>
      <c r="C1846" s="22"/>
      <c r="O1846" s="279"/>
    </row>
    <row r="1847" spans="1:15">
      <c r="A1847" s="316"/>
      <c r="B1847" s="316"/>
      <c r="C1847" s="22"/>
      <c r="O1847" s="279"/>
    </row>
    <row r="1848" spans="1:15">
      <c r="A1848" s="316"/>
      <c r="B1848" s="316"/>
      <c r="C1848" s="22"/>
      <c r="O1848" s="279"/>
    </row>
    <row r="1849" spans="1:15">
      <c r="A1849" s="316"/>
      <c r="B1849" s="316"/>
      <c r="C1849" s="22"/>
      <c r="O1849" s="279"/>
    </row>
    <row r="1850" spans="1:15">
      <c r="A1850" s="316"/>
      <c r="B1850" s="316"/>
      <c r="C1850" s="22"/>
      <c r="O1850" s="279"/>
    </row>
    <row r="1851" spans="1:15">
      <c r="A1851" s="316"/>
      <c r="B1851" s="316"/>
      <c r="C1851" s="22"/>
      <c r="O1851" s="279"/>
    </row>
    <row r="1852" spans="1:15">
      <c r="A1852" s="316"/>
      <c r="B1852" s="316"/>
      <c r="C1852" s="22"/>
      <c r="O1852" s="279"/>
    </row>
    <row r="1853" spans="1:15">
      <c r="A1853" s="316"/>
      <c r="B1853" s="316"/>
      <c r="C1853" s="22"/>
      <c r="O1853" s="279"/>
    </row>
    <row r="1854" spans="1:15">
      <c r="A1854" s="316"/>
      <c r="B1854" s="316"/>
      <c r="C1854" s="22"/>
      <c r="O1854" s="279"/>
    </row>
    <row r="1855" spans="1:15">
      <c r="A1855" s="316"/>
      <c r="B1855" s="316"/>
      <c r="C1855" s="22"/>
      <c r="O1855" s="279"/>
    </row>
    <row r="1856" spans="1:15">
      <c r="A1856" s="316"/>
      <c r="B1856" s="316"/>
      <c r="C1856" s="22"/>
      <c r="O1856" s="279"/>
    </row>
    <row r="1857" spans="1:15">
      <c r="A1857" s="316"/>
      <c r="B1857" s="316"/>
      <c r="C1857" s="22"/>
      <c r="O1857" s="279"/>
    </row>
    <row r="1858" spans="1:15">
      <c r="A1858" s="316"/>
      <c r="B1858" s="316"/>
      <c r="C1858" s="22"/>
      <c r="O1858" s="279"/>
    </row>
    <row r="1859" spans="1:15">
      <c r="A1859" s="316"/>
      <c r="B1859" s="316"/>
      <c r="C1859" s="22"/>
      <c r="O1859" s="279"/>
    </row>
    <row r="1860" spans="1:15">
      <c r="A1860" s="316"/>
      <c r="B1860" s="316"/>
      <c r="C1860" s="22"/>
      <c r="O1860" s="279"/>
    </row>
    <row r="1861" spans="1:15">
      <c r="A1861" s="316"/>
      <c r="B1861" s="316"/>
      <c r="C1861" s="22"/>
      <c r="O1861" s="279"/>
    </row>
    <row r="1862" spans="1:15">
      <c r="A1862" s="316"/>
      <c r="B1862" s="316"/>
      <c r="C1862" s="22"/>
      <c r="O1862" s="279"/>
    </row>
    <row r="1863" spans="1:15">
      <c r="A1863" s="316"/>
      <c r="B1863" s="316"/>
      <c r="C1863" s="22"/>
      <c r="O1863" s="279"/>
    </row>
    <row r="1864" spans="1:15">
      <c r="A1864" s="316"/>
      <c r="B1864" s="316"/>
      <c r="C1864" s="22"/>
      <c r="O1864" s="279"/>
    </row>
    <row r="1865" spans="1:15">
      <c r="A1865" s="316"/>
      <c r="B1865" s="316"/>
      <c r="C1865" s="22"/>
      <c r="O1865" s="279"/>
    </row>
    <row r="1866" spans="1:15">
      <c r="A1866" s="316"/>
      <c r="B1866" s="316"/>
      <c r="C1866" s="22"/>
      <c r="O1866" s="279"/>
    </row>
    <row r="1867" spans="1:15">
      <c r="A1867" s="316"/>
      <c r="B1867" s="316"/>
      <c r="C1867" s="22"/>
      <c r="O1867" s="279"/>
    </row>
    <row r="1868" spans="1:15">
      <c r="A1868" s="316"/>
      <c r="B1868" s="316"/>
      <c r="C1868" s="22"/>
      <c r="O1868" s="279"/>
    </row>
    <row r="1869" spans="1:15">
      <c r="A1869" s="316"/>
      <c r="B1869" s="316"/>
      <c r="C1869" s="22"/>
      <c r="O1869" s="279"/>
    </row>
    <row r="1870" spans="1:15">
      <c r="A1870" s="316"/>
      <c r="B1870" s="316"/>
      <c r="C1870" s="22"/>
      <c r="O1870" s="279"/>
    </row>
    <row r="1871" spans="1:15">
      <c r="A1871" s="316"/>
      <c r="B1871" s="316"/>
      <c r="C1871" s="22"/>
      <c r="O1871" s="279"/>
    </row>
    <row r="1872" spans="1:15">
      <c r="A1872" s="316"/>
      <c r="B1872" s="316"/>
      <c r="C1872" s="22"/>
      <c r="O1872" s="279"/>
    </row>
    <row r="1873" spans="1:15">
      <c r="A1873" s="316"/>
      <c r="B1873" s="316"/>
      <c r="C1873" s="22"/>
      <c r="O1873" s="279"/>
    </row>
    <row r="1874" spans="1:15">
      <c r="A1874" s="316"/>
      <c r="B1874" s="316"/>
      <c r="C1874" s="22"/>
      <c r="O1874" s="279"/>
    </row>
    <row r="1875" spans="1:15">
      <c r="A1875" s="316"/>
      <c r="B1875" s="316"/>
      <c r="C1875" s="22"/>
      <c r="O1875" s="279"/>
    </row>
    <row r="1876" spans="1:15">
      <c r="A1876" s="316"/>
      <c r="B1876" s="316"/>
      <c r="C1876" s="22"/>
      <c r="O1876" s="279"/>
    </row>
    <row r="1877" spans="1:15">
      <c r="A1877" s="316"/>
      <c r="B1877" s="316"/>
      <c r="C1877" s="22"/>
      <c r="O1877" s="279"/>
    </row>
    <row r="1878" spans="1:15">
      <c r="A1878" s="316"/>
      <c r="B1878" s="316"/>
      <c r="C1878" s="22"/>
      <c r="O1878" s="279"/>
    </row>
    <row r="1879" spans="1:15">
      <c r="A1879" s="316"/>
      <c r="B1879" s="316"/>
      <c r="C1879" s="22"/>
      <c r="O1879" s="279"/>
    </row>
    <row r="1880" spans="1:15">
      <c r="A1880" s="316"/>
      <c r="B1880" s="316"/>
      <c r="C1880" s="22"/>
      <c r="O1880" s="279"/>
    </row>
    <row r="1881" spans="1:15">
      <c r="A1881" s="316"/>
      <c r="B1881" s="316"/>
      <c r="C1881" s="22"/>
      <c r="O1881" s="279"/>
    </row>
    <row r="1882" spans="1:15">
      <c r="A1882" s="316"/>
      <c r="B1882" s="316"/>
      <c r="C1882" s="22"/>
      <c r="O1882" s="279"/>
    </row>
    <row r="1883" spans="1:15">
      <c r="A1883" s="316"/>
      <c r="B1883" s="316"/>
      <c r="C1883" s="22"/>
      <c r="O1883" s="279"/>
    </row>
    <row r="1884" spans="1:15">
      <c r="A1884" s="316"/>
      <c r="B1884" s="316"/>
      <c r="C1884" s="22"/>
      <c r="O1884" s="279"/>
    </row>
    <row r="1885" spans="1:15">
      <c r="A1885" s="316"/>
      <c r="B1885" s="316"/>
      <c r="C1885" s="22"/>
      <c r="O1885" s="279"/>
    </row>
    <row r="1886" spans="1:15">
      <c r="A1886" s="316"/>
      <c r="B1886" s="316"/>
      <c r="C1886" s="22"/>
      <c r="O1886" s="279"/>
    </row>
    <row r="1887" spans="1:15">
      <c r="A1887" s="316"/>
      <c r="B1887" s="316"/>
      <c r="C1887" s="22"/>
      <c r="O1887" s="279"/>
    </row>
    <row r="1888" spans="1:15">
      <c r="A1888" s="316"/>
      <c r="B1888" s="316"/>
      <c r="C1888" s="22"/>
      <c r="O1888" s="279"/>
    </row>
    <row r="1889" spans="1:15">
      <c r="A1889" s="316"/>
      <c r="B1889" s="316"/>
      <c r="C1889" s="22"/>
      <c r="O1889" s="279"/>
    </row>
    <row r="1890" spans="1:15">
      <c r="A1890" s="316"/>
      <c r="B1890" s="316"/>
      <c r="C1890" s="22"/>
      <c r="O1890" s="279"/>
    </row>
    <row r="1891" spans="1:15">
      <c r="A1891" s="316"/>
      <c r="B1891" s="316"/>
      <c r="C1891" s="22"/>
      <c r="O1891" s="279"/>
    </row>
    <row r="1892" spans="1:15">
      <c r="A1892" s="316"/>
      <c r="B1892" s="316"/>
      <c r="C1892" s="22"/>
      <c r="O1892" s="279"/>
    </row>
    <row r="1893" spans="1:15">
      <c r="A1893" s="316"/>
      <c r="B1893" s="316"/>
      <c r="C1893" s="22"/>
      <c r="O1893" s="279"/>
    </row>
    <row r="1894" spans="1:15">
      <c r="A1894" s="316"/>
      <c r="B1894" s="316"/>
      <c r="C1894" s="22"/>
      <c r="O1894" s="279"/>
    </row>
    <row r="1895" spans="1:15">
      <c r="A1895" s="316"/>
      <c r="B1895" s="316"/>
      <c r="C1895" s="22"/>
      <c r="O1895" s="279"/>
    </row>
    <row r="1896" spans="1:15">
      <c r="A1896" s="316"/>
      <c r="B1896" s="316"/>
      <c r="C1896" s="22"/>
      <c r="O1896" s="279"/>
    </row>
    <row r="1897" spans="1:15">
      <c r="A1897" s="316"/>
      <c r="B1897" s="316"/>
      <c r="C1897" s="22"/>
      <c r="O1897" s="279"/>
    </row>
    <row r="1898" spans="1:15">
      <c r="A1898" s="316"/>
      <c r="B1898" s="316"/>
      <c r="C1898" s="22"/>
      <c r="O1898" s="279"/>
    </row>
    <row r="1899" spans="1:15">
      <c r="A1899" s="316"/>
      <c r="B1899" s="316"/>
      <c r="C1899" s="22"/>
      <c r="O1899" s="279"/>
    </row>
    <row r="1900" spans="1:15">
      <c r="A1900" s="316"/>
      <c r="B1900" s="316"/>
      <c r="C1900" s="22"/>
      <c r="O1900" s="279"/>
    </row>
    <row r="1901" spans="1:15">
      <c r="A1901" s="316"/>
      <c r="B1901" s="316"/>
      <c r="C1901" s="22"/>
      <c r="O1901" s="279"/>
    </row>
    <row r="1902" spans="1:15">
      <c r="A1902" s="316"/>
      <c r="B1902" s="316"/>
      <c r="C1902" s="22"/>
      <c r="O1902" s="279"/>
    </row>
    <row r="1903" spans="1:15">
      <c r="A1903" s="316"/>
      <c r="B1903" s="316"/>
      <c r="C1903" s="22"/>
      <c r="O1903" s="279"/>
    </row>
    <row r="1904" spans="1:15">
      <c r="A1904" s="316"/>
      <c r="B1904" s="316"/>
      <c r="C1904" s="22"/>
      <c r="O1904" s="279"/>
    </row>
    <row r="1905" spans="1:15">
      <c r="A1905" s="316"/>
      <c r="B1905" s="316"/>
      <c r="C1905" s="22"/>
      <c r="O1905" s="279"/>
    </row>
    <row r="1906" spans="1:15">
      <c r="A1906" s="316"/>
      <c r="B1906" s="316"/>
      <c r="C1906" s="22"/>
      <c r="O1906" s="279"/>
    </row>
    <row r="1907" spans="1:15">
      <c r="A1907" s="316"/>
      <c r="B1907" s="316"/>
      <c r="C1907" s="22"/>
      <c r="O1907" s="279"/>
    </row>
    <row r="1908" spans="1:15">
      <c r="A1908" s="316"/>
      <c r="B1908" s="316"/>
      <c r="C1908" s="22"/>
      <c r="O1908" s="279"/>
    </row>
    <row r="1909" spans="1:15">
      <c r="A1909" s="316"/>
      <c r="B1909" s="316"/>
      <c r="C1909" s="22"/>
      <c r="O1909" s="279"/>
    </row>
    <row r="1910" spans="1:15">
      <c r="A1910" s="316"/>
      <c r="B1910" s="316"/>
      <c r="C1910" s="22"/>
      <c r="O1910" s="279"/>
    </row>
    <row r="1911" spans="1:15">
      <c r="A1911" s="316"/>
      <c r="B1911" s="316"/>
      <c r="C1911" s="22"/>
      <c r="O1911" s="279"/>
    </row>
    <row r="1912" spans="1:15">
      <c r="A1912" s="316"/>
      <c r="B1912" s="316"/>
      <c r="C1912" s="22"/>
      <c r="O1912" s="279"/>
    </row>
    <row r="1913" spans="1:15">
      <c r="A1913" s="316"/>
      <c r="B1913" s="316"/>
      <c r="C1913" s="22"/>
      <c r="O1913" s="279"/>
    </row>
    <row r="1914" spans="1:15">
      <c r="A1914" s="316"/>
      <c r="B1914" s="316"/>
      <c r="C1914" s="22"/>
      <c r="O1914" s="279"/>
    </row>
    <row r="1915" spans="1:15">
      <c r="A1915" s="316"/>
      <c r="B1915" s="316"/>
      <c r="C1915" s="22"/>
      <c r="O1915" s="279"/>
    </row>
    <row r="1916" spans="1:15">
      <c r="A1916" s="316"/>
      <c r="B1916" s="316"/>
      <c r="C1916" s="22"/>
      <c r="O1916" s="279"/>
    </row>
    <row r="1917" spans="1:15">
      <c r="A1917" s="316"/>
      <c r="B1917" s="316"/>
      <c r="C1917" s="22"/>
      <c r="O1917" s="279"/>
    </row>
    <row r="1918" spans="1:15">
      <c r="A1918" s="316"/>
      <c r="B1918" s="316"/>
      <c r="C1918" s="22"/>
      <c r="O1918" s="279"/>
    </row>
    <row r="1919" spans="1:15">
      <c r="A1919" s="316"/>
      <c r="B1919" s="316"/>
      <c r="C1919" s="22"/>
      <c r="O1919" s="279"/>
    </row>
    <row r="1920" spans="1:15">
      <c r="A1920" s="316"/>
      <c r="B1920" s="316"/>
      <c r="C1920" s="22"/>
      <c r="O1920" s="279"/>
    </row>
    <row r="1921" spans="1:15">
      <c r="A1921" s="316"/>
      <c r="B1921" s="316"/>
      <c r="C1921" s="22"/>
      <c r="O1921" s="279"/>
    </row>
    <row r="1922" spans="1:15">
      <c r="A1922" s="316"/>
      <c r="B1922" s="316"/>
      <c r="C1922" s="22"/>
      <c r="O1922" s="279"/>
    </row>
    <row r="1923" spans="1:15">
      <c r="A1923" s="316"/>
      <c r="B1923" s="316"/>
      <c r="C1923" s="22"/>
      <c r="O1923" s="279"/>
    </row>
    <row r="1924" spans="1:15">
      <c r="A1924" s="316"/>
      <c r="B1924" s="316"/>
      <c r="C1924" s="22"/>
      <c r="O1924" s="279"/>
    </row>
    <row r="1925" spans="1:15">
      <c r="A1925" s="316"/>
      <c r="B1925" s="316"/>
      <c r="C1925" s="22"/>
      <c r="O1925" s="279"/>
    </row>
    <row r="1926" spans="1:15">
      <c r="A1926" s="316"/>
      <c r="B1926" s="316"/>
      <c r="C1926" s="22"/>
      <c r="O1926" s="279"/>
    </row>
    <row r="1927" spans="1:15">
      <c r="A1927" s="316"/>
      <c r="B1927" s="316"/>
      <c r="C1927" s="22"/>
      <c r="O1927" s="279"/>
    </row>
    <row r="1928" spans="1:15">
      <c r="A1928" s="316"/>
      <c r="B1928" s="316"/>
      <c r="C1928" s="22"/>
      <c r="O1928" s="279"/>
    </row>
    <row r="1929" spans="1:15">
      <c r="A1929" s="316"/>
      <c r="B1929" s="316"/>
      <c r="C1929" s="22"/>
      <c r="O1929" s="279"/>
    </row>
    <row r="1930" spans="1:15">
      <c r="A1930" s="316"/>
      <c r="B1930" s="316"/>
      <c r="C1930" s="22"/>
      <c r="O1930" s="279"/>
    </row>
    <row r="1931" spans="1:15">
      <c r="A1931" s="316"/>
      <c r="B1931" s="316"/>
      <c r="C1931" s="22"/>
      <c r="O1931" s="279"/>
    </row>
    <row r="1932" spans="1:15">
      <c r="A1932" s="316"/>
      <c r="B1932" s="316"/>
      <c r="C1932" s="22"/>
      <c r="O1932" s="279"/>
    </row>
    <row r="1933" spans="1:15">
      <c r="A1933" s="316"/>
      <c r="B1933" s="316"/>
      <c r="C1933" s="22"/>
      <c r="O1933" s="279"/>
    </row>
    <row r="1934" spans="1:15">
      <c r="A1934" s="316"/>
      <c r="B1934" s="316"/>
      <c r="C1934" s="22"/>
      <c r="O1934" s="279"/>
    </row>
    <row r="1935" spans="1:15">
      <c r="A1935" s="316"/>
      <c r="B1935" s="316"/>
      <c r="C1935" s="22"/>
      <c r="O1935" s="279"/>
    </row>
    <row r="1936" spans="1:15">
      <c r="A1936" s="316"/>
      <c r="B1936" s="316"/>
      <c r="C1936" s="22"/>
      <c r="O1936" s="279"/>
    </row>
    <row r="1937" spans="1:15">
      <c r="A1937" s="316"/>
      <c r="B1937" s="316"/>
      <c r="C1937" s="22"/>
      <c r="O1937" s="279"/>
    </row>
    <row r="1938" spans="1:15">
      <c r="A1938" s="316"/>
      <c r="B1938" s="316"/>
      <c r="C1938" s="22"/>
      <c r="O1938" s="279"/>
    </row>
    <row r="1939" spans="1:15">
      <c r="A1939" s="316"/>
      <c r="B1939" s="316"/>
      <c r="C1939" s="22"/>
      <c r="O1939" s="279"/>
    </row>
    <row r="1940" spans="1:15">
      <c r="A1940" s="316"/>
      <c r="B1940" s="316"/>
      <c r="C1940" s="22"/>
      <c r="O1940" s="279"/>
    </row>
    <row r="1941" spans="1:15">
      <c r="A1941" s="316"/>
      <c r="B1941" s="316"/>
      <c r="C1941" s="22"/>
      <c r="O1941" s="279"/>
    </row>
    <row r="1942" spans="1:15">
      <c r="A1942" s="316"/>
      <c r="B1942" s="316"/>
      <c r="C1942" s="22"/>
      <c r="O1942" s="279"/>
    </row>
    <row r="1943" spans="1:15">
      <c r="A1943" s="316"/>
      <c r="B1943" s="316"/>
      <c r="C1943" s="22"/>
      <c r="O1943" s="279"/>
    </row>
    <row r="1944" spans="1:15">
      <c r="A1944" s="316"/>
      <c r="B1944" s="316"/>
      <c r="C1944" s="22"/>
      <c r="O1944" s="279"/>
    </row>
    <row r="1945" spans="1:15">
      <c r="A1945" s="316"/>
      <c r="B1945" s="316"/>
      <c r="C1945" s="22"/>
      <c r="O1945" s="279"/>
    </row>
    <row r="1946" spans="1:15">
      <c r="A1946" s="316"/>
      <c r="B1946" s="316"/>
      <c r="C1946" s="22"/>
      <c r="O1946" s="279"/>
    </row>
    <row r="1947" spans="1:15">
      <c r="A1947" s="316"/>
      <c r="B1947" s="316"/>
      <c r="C1947" s="22"/>
      <c r="O1947" s="279"/>
    </row>
    <row r="1948" spans="1:15">
      <c r="A1948" s="316"/>
      <c r="B1948" s="316"/>
      <c r="C1948" s="22"/>
      <c r="O1948" s="279"/>
    </row>
    <row r="1949" spans="1:15">
      <c r="A1949" s="316"/>
      <c r="B1949" s="316"/>
      <c r="C1949" s="22"/>
      <c r="O1949" s="279"/>
    </row>
    <row r="1950" spans="1:15">
      <c r="A1950" s="316"/>
      <c r="B1950" s="316"/>
      <c r="C1950" s="22"/>
      <c r="O1950" s="279"/>
    </row>
    <row r="1951" spans="1:15">
      <c r="A1951" s="316"/>
      <c r="B1951" s="316"/>
      <c r="C1951" s="22"/>
      <c r="O1951" s="279"/>
    </row>
    <row r="1952" spans="1:15">
      <c r="A1952" s="316"/>
      <c r="B1952" s="316"/>
      <c r="C1952" s="22"/>
      <c r="O1952" s="279"/>
    </row>
    <row r="1953" spans="1:15">
      <c r="A1953" s="316"/>
      <c r="B1953" s="316"/>
      <c r="C1953" s="22"/>
      <c r="O1953" s="279"/>
    </row>
    <row r="1954" spans="1:15">
      <c r="A1954" s="316"/>
      <c r="B1954" s="316"/>
      <c r="C1954" s="22"/>
      <c r="O1954" s="279"/>
    </row>
    <row r="1955" spans="1:15">
      <c r="A1955" s="316"/>
      <c r="B1955" s="316"/>
      <c r="C1955" s="22"/>
      <c r="O1955" s="279"/>
    </row>
    <row r="1956" spans="1:15">
      <c r="A1956" s="316"/>
      <c r="B1956" s="316"/>
      <c r="C1956" s="22"/>
      <c r="O1956" s="279"/>
    </row>
    <row r="1957" spans="1:15">
      <c r="A1957" s="316"/>
      <c r="B1957" s="316"/>
      <c r="C1957" s="22"/>
      <c r="O1957" s="279"/>
    </row>
    <row r="1958" spans="1:15">
      <c r="A1958" s="316"/>
      <c r="B1958" s="316"/>
      <c r="C1958" s="22"/>
      <c r="O1958" s="279"/>
    </row>
    <row r="1959" spans="1:15">
      <c r="A1959" s="316"/>
      <c r="B1959" s="316"/>
      <c r="C1959" s="22"/>
      <c r="O1959" s="279"/>
    </row>
    <row r="1960" spans="1:15">
      <c r="A1960" s="316"/>
      <c r="B1960" s="316"/>
      <c r="C1960" s="22"/>
      <c r="O1960" s="279"/>
    </row>
    <row r="1961" spans="1:15">
      <c r="A1961" s="316"/>
      <c r="B1961" s="316"/>
      <c r="C1961" s="22"/>
      <c r="O1961" s="279"/>
    </row>
    <row r="1962" spans="1:15">
      <c r="A1962" s="316"/>
      <c r="B1962" s="316"/>
      <c r="C1962" s="22"/>
      <c r="O1962" s="279"/>
    </row>
    <row r="1963" spans="1:15">
      <c r="A1963" s="316"/>
      <c r="B1963" s="316"/>
      <c r="C1963" s="22"/>
      <c r="O1963" s="279"/>
    </row>
    <row r="1964" spans="1:15">
      <c r="A1964" s="316"/>
      <c r="B1964" s="316"/>
      <c r="C1964" s="22"/>
      <c r="O1964" s="279"/>
    </row>
    <row r="1965" spans="1:15">
      <c r="A1965" s="316"/>
      <c r="B1965" s="316"/>
      <c r="C1965" s="22"/>
      <c r="O1965" s="279"/>
    </row>
    <row r="1966" spans="1:15">
      <c r="A1966" s="316"/>
      <c r="B1966" s="316"/>
      <c r="C1966" s="22"/>
      <c r="O1966" s="279"/>
    </row>
    <row r="1967" spans="1:15">
      <c r="A1967" s="316"/>
      <c r="B1967" s="316"/>
      <c r="C1967" s="22"/>
      <c r="O1967" s="279"/>
    </row>
    <row r="1968" spans="1:15">
      <c r="A1968" s="316"/>
      <c r="B1968" s="316"/>
      <c r="C1968" s="22"/>
      <c r="O1968" s="279"/>
    </row>
    <row r="1969" spans="1:15">
      <c r="A1969" s="316"/>
      <c r="B1969" s="316"/>
      <c r="C1969" s="22"/>
      <c r="O1969" s="279"/>
    </row>
    <row r="1970" spans="1:15">
      <c r="A1970" s="316"/>
      <c r="B1970" s="316"/>
      <c r="C1970" s="22"/>
      <c r="O1970" s="279"/>
    </row>
    <row r="1971" spans="1:15">
      <c r="A1971" s="316"/>
      <c r="B1971" s="316"/>
      <c r="C1971" s="22"/>
      <c r="O1971" s="279"/>
    </row>
    <row r="1972" spans="1:15">
      <c r="A1972" s="316"/>
      <c r="B1972" s="316"/>
      <c r="C1972" s="22"/>
      <c r="O1972" s="279"/>
    </row>
    <row r="1973" spans="1:15">
      <c r="A1973" s="316"/>
      <c r="B1973" s="316"/>
      <c r="C1973" s="22"/>
      <c r="O1973" s="279"/>
    </row>
    <row r="1974" spans="1:15">
      <c r="A1974" s="316"/>
      <c r="B1974" s="316"/>
      <c r="C1974" s="22"/>
      <c r="O1974" s="279"/>
    </row>
    <row r="1975" spans="1:15">
      <c r="A1975" s="316"/>
      <c r="B1975" s="316"/>
      <c r="C1975" s="22"/>
      <c r="O1975" s="279"/>
    </row>
    <row r="1976" spans="1:15">
      <c r="A1976" s="316"/>
      <c r="B1976" s="316"/>
      <c r="C1976" s="22"/>
      <c r="O1976" s="279"/>
    </row>
    <row r="1977" spans="1:15">
      <c r="A1977" s="316"/>
      <c r="B1977" s="316"/>
      <c r="C1977" s="22"/>
      <c r="O1977" s="279"/>
    </row>
    <row r="1978" spans="1:15">
      <c r="A1978" s="316"/>
      <c r="B1978" s="316"/>
      <c r="C1978" s="22"/>
      <c r="O1978" s="279"/>
    </row>
    <row r="1979" spans="1:15">
      <c r="A1979" s="316"/>
      <c r="B1979" s="316"/>
      <c r="C1979" s="22"/>
      <c r="O1979" s="279"/>
    </row>
    <row r="1980" spans="1:15">
      <c r="A1980" s="316"/>
      <c r="B1980" s="316"/>
      <c r="C1980" s="22"/>
      <c r="O1980" s="279"/>
    </row>
    <row r="1981" spans="1:15">
      <c r="A1981" s="316"/>
      <c r="B1981" s="316"/>
      <c r="C1981" s="22"/>
      <c r="O1981" s="279"/>
    </row>
    <row r="1982" spans="1:15">
      <c r="A1982" s="316"/>
      <c r="B1982" s="316"/>
      <c r="C1982" s="22"/>
      <c r="O1982" s="279"/>
    </row>
    <row r="1983" spans="1:15">
      <c r="A1983" s="316"/>
      <c r="B1983" s="316"/>
      <c r="C1983" s="22"/>
      <c r="O1983" s="279"/>
    </row>
    <row r="1984" spans="1:15">
      <c r="A1984" s="316"/>
      <c r="B1984" s="316"/>
      <c r="C1984" s="22"/>
      <c r="O1984" s="279"/>
    </row>
    <row r="1985" spans="1:15">
      <c r="A1985" s="316"/>
      <c r="B1985" s="316"/>
      <c r="C1985" s="22"/>
      <c r="O1985" s="279"/>
    </row>
    <row r="1986" spans="1:15">
      <c r="A1986" s="316"/>
      <c r="B1986" s="316"/>
      <c r="C1986" s="22"/>
      <c r="O1986" s="279"/>
    </row>
    <row r="1987" spans="1:15">
      <c r="A1987" s="316"/>
      <c r="B1987" s="316"/>
      <c r="C1987" s="22"/>
      <c r="O1987" s="279"/>
    </row>
    <row r="1988" spans="1:15">
      <c r="A1988" s="316"/>
      <c r="B1988" s="316"/>
      <c r="C1988" s="22"/>
      <c r="O1988" s="279"/>
    </row>
    <row r="1989" spans="1:15">
      <c r="A1989" s="316"/>
      <c r="B1989" s="316"/>
      <c r="C1989" s="22"/>
      <c r="O1989" s="279"/>
    </row>
    <row r="1990" spans="1:15">
      <c r="A1990" s="316"/>
      <c r="B1990" s="316"/>
      <c r="C1990" s="22"/>
      <c r="O1990" s="279"/>
    </row>
    <row r="1991" spans="1:15">
      <c r="A1991" s="316"/>
      <c r="B1991" s="316"/>
      <c r="C1991" s="22"/>
      <c r="O1991" s="279"/>
    </row>
    <row r="1992" spans="1:15">
      <c r="A1992" s="316"/>
      <c r="B1992" s="316"/>
      <c r="C1992" s="22"/>
      <c r="O1992" s="279"/>
    </row>
    <row r="1993" spans="1:15">
      <c r="A1993" s="316"/>
      <c r="B1993" s="316"/>
      <c r="C1993" s="22"/>
      <c r="O1993" s="279"/>
    </row>
    <row r="1994" spans="1:15">
      <c r="A1994" s="316"/>
      <c r="B1994" s="316"/>
      <c r="C1994" s="22"/>
      <c r="O1994" s="279"/>
    </row>
    <row r="1995" spans="1:15">
      <c r="A1995" s="316"/>
      <c r="B1995" s="316"/>
      <c r="C1995" s="22"/>
      <c r="O1995" s="279"/>
    </row>
    <row r="1996" spans="1:15">
      <c r="A1996" s="316"/>
      <c r="B1996" s="316"/>
      <c r="C1996" s="22"/>
      <c r="O1996" s="279"/>
    </row>
    <row r="1997" spans="1:15">
      <c r="A1997" s="316"/>
      <c r="B1997" s="316"/>
      <c r="C1997" s="22"/>
      <c r="O1997" s="279"/>
    </row>
    <row r="1998" spans="1:15">
      <c r="A1998" s="316"/>
      <c r="B1998" s="316"/>
      <c r="C1998" s="22"/>
      <c r="O1998" s="279"/>
    </row>
    <row r="1999" spans="1:15">
      <c r="A1999" s="316"/>
      <c r="B1999" s="316"/>
      <c r="C1999" s="22"/>
      <c r="O1999" s="279"/>
    </row>
    <row r="2000" spans="1:15">
      <c r="A2000" s="316"/>
      <c r="B2000" s="316"/>
      <c r="C2000" s="22"/>
      <c r="O2000" s="279"/>
    </row>
    <row r="2001" spans="1:15">
      <c r="A2001" s="316"/>
      <c r="B2001" s="316"/>
      <c r="C2001" s="22"/>
      <c r="O2001" s="279"/>
    </row>
    <row r="2002" spans="1:15">
      <c r="A2002" s="316"/>
      <c r="B2002" s="316"/>
      <c r="C2002" s="22"/>
      <c r="O2002" s="279"/>
    </row>
    <row r="2003" spans="1:15">
      <c r="A2003" s="316"/>
      <c r="B2003" s="316"/>
      <c r="C2003" s="22"/>
      <c r="O2003" s="279"/>
    </row>
    <row r="2004" spans="1:15">
      <c r="A2004" s="316"/>
      <c r="B2004" s="316"/>
      <c r="C2004" s="22"/>
      <c r="O2004" s="279"/>
    </row>
    <row r="2005" spans="1:15">
      <c r="A2005" s="316"/>
      <c r="B2005" s="316"/>
      <c r="C2005" s="22"/>
      <c r="O2005" s="279"/>
    </row>
    <row r="2006" spans="1:15">
      <c r="A2006" s="316"/>
      <c r="B2006" s="316"/>
      <c r="C2006" s="22"/>
      <c r="O2006" s="279"/>
    </row>
    <row r="2007" spans="1:15">
      <c r="A2007" s="316"/>
      <c r="B2007" s="316"/>
      <c r="C2007" s="22"/>
      <c r="O2007" s="279"/>
    </row>
    <row r="2008" spans="1:15">
      <c r="A2008" s="316"/>
      <c r="B2008" s="316"/>
      <c r="C2008" s="22"/>
      <c r="O2008" s="279"/>
    </row>
    <row r="2009" spans="1:15">
      <c r="A2009" s="316"/>
      <c r="B2009" s="316"/>
      <c r="C2009" s="22"/>
      <c r="O2009" s="279"/>
    </row>
    <row r="2010" spans="1:15">
      <c r="A2010" s="316"/>
      <c r="B2010" s="316"/>
      <c r="C2010" s="22"/>
      <c r="O2010" s="279"/>
    </row>
    <row r="2011" spans="1:15">
      <c r="A2011" s="316"/>
      <c r="B2011" s="316"/>
      <c r="C2011" s="22"/>
      <c r="O2011" s="279"/>
    </row>
    <row r="2012" spans="1:15">
      <c r="A2012" s="316"/>
      <c r="B2012" s="316"/>
      <c r="C2012" s="22"/>
      <c r="O2012" s="279"/>
    </row>
    <row r="2013" spans="1:15">
      <c r="A2013" s="316"/>
      <c r="B2013" s="316"/>
      <c r="C2013" s="22"/>
      <c r="O2013" s="279"/>
    </row>
    <row r="2014" spans="1:15">
      <c r="A2014" s="316"/>
      <c r="B2014" s="316"/>
      <c r="C2014" s="22"/>
      <c r="O2014" s="279"/>
    </row>
    <row r="2015" spans="1:15">
      <c r="A2015" s="316"/>
      <c r="B2015" s="316"/>
      <c r="C2015" s="22"/>
      <c r="O2015" s="279"/>
    </row>
    <row r="2016" spans="1:15">
      <c r="A2016" s="316"/>
      <c r="B2016" s="316"/>
      <c r="C2016" s="22"/>
      <c r="O2016" s="279"/>
    </row>
    <row r="2017" spans="1:15">
      <c r="A2017" s="316"/>
      <c r="B2017" s="316"/>
      <c r="C2017" s="22"/>
      <c r="O2017" s="279"/>
    </row>
    <row r="2018" spans="1:15">
      <c r="A2018" s="316"/>
      <c r="B2018" s="316"/>
      <c r="C2018" s="22"/>
      <c r="O2018" s="279"/>
    </row>
    <row r="2019" spans="1:15">
      <c r="A2019" s="316"/>
      <c r="B2019" s="316"/>
      <c r="C2019" s="22"/>
      <c r="O2019" s="279"/>
    </row>
    <row r="2020" spans="1:15">
      <c r="A2020" s="316"/>
      <c r="B2020" s="316"/>
      <c r="C2020" s="22"/>
      <c r="O2020" s="279"/>
    </row>
    <row r="2021" spans="1:15">
      <c r="A2021" s="316"/>
      <c r="B2021" s="316"/>
      <c r="C2021" s="22"/>
      <c r="O2021" s="279"/>
    </row>
    <row r="2022" spans="1:15">
      <c r="A2022" s="316"/>
      <c r="B2022" s="316"/>
      <c r="C2022" s="22"/>
      <c r="O2022" s="279"/>
    </row>
    <row r="2023" spans="1:15">
      <c r="A2023" s="316"/>
      <c r="B2023" s="316"/>
      <c r="C2023" s="22"/>
      <c r="O2023" s="279"/>
    </row>
    <row r="2024" spans="1:15">
      <c r="A2024" s="316"/>
      <c r="B2024" s="316"/>
      <c r="C2024" s="22"/>
      <c r="O2024" s="279"/>
    </row>
    <row r="2025" spans="1:15">
      <c r="A2025" s="316"/>
      <c r="B2025" s="316"/>
      <c r="C2025" s="22"/>
      <c r="O2025" s="279"/>
    </row>
    <row r="2026" spans="1:15">
      <c r="A2026" s="316"/>
      <c r="B2026" s="316"/>
      <c r="C2026" s="22"/>
      <c r="O2026" s="279"/>
    </row>
    <row r="2027" spans="1:15">
      <c r="A2027" s="316"/>
      <c r="B2027" s="316"/>
      <c r="C2027" s="22"/>
      <c r="O2027" s="279"/>
    </row>
    <row r="2028" spans="1:15">
      <c r="A2028" s="316"/>
      <c r="B2028" s="316"/>
      <c r="C2028" s="22"/>
      <c r="O2028" s="279"/>
    </row>
    <row r="2029" spans="1:15">
      <c r="A2029" s="316"/>
      <c r="B2029" s="316"/>
      <c r="C2029" s="22"/>
      <c r="O2029" s="279"/>
    </row>
    <row r="2030" spans="1:15">
      <c r="A2030" s="316"/>
      <c r="B2030" s="316"/>
      <c r="C2030" s="22"/>
      <c r="O2030" s="279"/>
    </row>
    <row r="2031" spans="1:15">
      <c r="A2031" s="316"/>
      <c r="B2031" s="316"/>
      <c r="C2031" s="22"/>
      <c r="O2031" s="279"/>
    </row>
    <row r="2032" spans="1:15">
      <c r="A2032" s="316"/>
      <c r="B2032" s="316"/>
      <c r="C2032" s="22"/>
      <c r="O2032" s="279"/>
    </row>
    <row r="2033" spans="1:15">
      <c r="A2033" s="316"/>
      <c r="B2033" s="316"/>
      <c r="C2033" s="22"/>
      <c r="O2033" s="279"/>
    </row>
    <row r="2034" spans="1:15">
      <c r="A2034" s="316"/>
      <c r="B2034" s="316"/>
      <c r="C2034" s="22"/>
      <c r="O2034" s="279"/>
    </row>
    <row r="2035" spans="1:15">
      <c r="A2035" s="316"/>
      <c r="B2035" s="316"/>
      <c r="C2035" s="22"/>
      <c r="O2035" s="279"/>
    </row>
    <row r="2036" spans="1:15">
      <c r="A2036" s="316"/>
      <c r="B2036" s="316"/>
      <c r="C2036" s="22"/>
      <c r="O2036" s="279"/>
    </row>
    <row r="2037" spans="1:15">
      <c r="A2037" s="316"/>
      <c r="B2037" s="316"/>
      <c r="C2037" s="22"/>
      <c r="O2037" s="279"/>
    </row>
    <row r="2038" spans="1:15">
      <c r="A2038" s="316"/>
      <c r="B2038" s="316"/>
      <c r="C2038" s="22"/>
      <c r="O2038" s="279"/>
    </row>
    <row r="2039" spans="1:15">
      <c r="A2039" s="316"/>
      <c r="B2039" s="316"/>
      <c r="C2039" s="22"/>
      <c r="O2039" s="279"/>
    </row>
    <row r="2040" spans="1:15">
      <c r="A2040" s="316"/>
      <c r="B2040" s="316"/>
      <c r="C2040" s="22"/>
      <c r="O2040" s="279"/>
    </row>
    <row r="2041" spans="1:15">
      <c r="A2041" s="316"/>
      <c r="B2041" s="316"/>
      <c r="C2041" s="22"/>
      <c r="O2041" s="279"/>
    </row>
    <row r="2042" spans="1:15">
      <c r="A2042" s="316"/>
      <c r="B2042" s="316"/>
      <c r="C2042" s="22"/>
      <c r="O2042" s="279"/>
    </row>
    <row r="2043" spans="1:15">
      <c r="A2043" s="316"/>
      <c r="B2043" s="316"/>
      <c r="C2043" s="22"/>
      <c r="O2043" s="279"/>
    </row>
    <row r="2044" spans="1:15">
      <c r="A2044" s="316"/>
      <c r="B2044" s="316"/>
      <c r="C2044" s="22"/>
      <c r="O2044" s="279"/>
    </row>
    <row r="2045" spans="1:15">
      <c r="A2045" s="316"/>
      <c r="B2045" s="316"/>
      <c r="C2045" s="22"/>
      <c r="O2045" s="279"/>
    </row>
    <row r="2046" spans="1:15">
      <c r="A2046" s="316"/>
      <c r="B2046" s="316"/>
      <c r="C2046" s="22"/>
      <c r="O2046" s="279"/>
    </row>
    <row r="2047" spans="1:15">
      <c r="A2047" s="316"/>
      <c r="B2047" s="316"/>
      <c r="C2047" s="22"/>
      <c r="O2047" s="279"/>
    </row>
    <row r="2048" spans="1:15">
      <c r="A2048" s="316"/>
      <c r="B2048" s="316"/>
      <c r="C2048" s="22"/>
      <c r="O2048" s="279"/>
    </row>
    <row r="2049" spans="1:15">
      <c r="A2049" s="316"/>
      <c r="B2049" s="316"/>
      <c r="C2049" s="22"/>
      <c r="O2049" s="279"/>
    </row>
    <row r="2050" spans="1:15">
      <c r="A2050" s="316"/>
      <c r="B2050" s="316"/>
      <c r="C2050" s="22"/>
      <c r="O2050" s="279"/>
    </row>
    <row r="2051" spans="1:15">
      <c r="A2051" s="316"/>
      <c r="B2051" s="316"/>
      <c r="C2051" s="22"/>
      <c r="O2051" s="279"/>
    </row>
    <row r="2052" spans="1:15">
      <c r="A2052" s="316"/>
      <c r="B2052" s="316"/>
      <c r="C2052" s="22"/>
      <c r="O2052" s="279"/>
    </row>
    <row r="2053" spans="1:15">
      <c r="A2053" s="316"/>
      <c r="B2053" s="316"/>
      <c r="C2053" s="22"/>
      <c r="O2053" s="279"/>
    </row>
    <row r="2054" spans="1:15">
      <c r="A2054" s="316"/>
      <c r="B2054" s="316"/>
      <c r="C2054" s="22"/>
      <c r="O2054" s="279"/>
    </row>
    <row r="2055" spans="1:15">
      <c r="A2055" s="316"/>
      <c r="B2055" s="316"/>
      <c r="C2055" s="22"/>
      <c r="O2055" s="279"/>
    </row>
    <row r="2056" spans="1:15">
      <c r="A2056" s="316"/>
      <c r="B2056" s="316"/>
      <c r="C2056" s="22"/>
      <c r="O2056" s="279"/>
    </row>
    <row r="2057" spans="1:15">
      <c r="A2057" s="316"/>
      <c r="B2057" s="316"/>
      <c r="C2057" s="22"/>
      <c r="O2057" s="279"/>
    </row>
    <row r="2058" spans="1:15">
      <c r="A2058" s="316"/>
      <c r="B2058" s="316"/>
      <c r="C2058" s="22"/>
      <c r="O2058" s="279"/>
    </row>
    <row r="2059" spans="1:15">
      <c r="A2059" s="316"/>
      <c r="B2059" s="316"/>
      <c r="C2059" s="22"/>
      <c r="O2059" s="279"/>
    </row>
    <row r="2060" spans="1:15">
      <c r="A2060" s="316"/>
      <c r="B2060" s="316"/>
      <c r="C2060" s="22"/>
      <c r="O2060" s="279"/>
    </row>
    <row r="2061" spans="1:15">
      <c r="A2061" s="316"/>
      <c r="B2061" s="316"/>
      <c r="C2061" s="22"/>
      <c r="O2061" s="279"/>
    </row>
    <row r="2062" spans="1:15">
      <c r="A2062" s="316"/>
      <c r="B2062" s="316"/>
      <c r="C2062" s="22"/>
      <c r="O2062" s="279"/>
    </row>
    <row r="2063" spans="1:15">
      <c r="A2063" s="316"/>
      <c r="B2063" s="316"/>
      <c r="C2063" s="22"/>
      <c r="O2063" s="279"/>
    </row>
    <row r="2064" spans="1:15">
      <c r="A2064" s="316"/>
      <c r="B2064" s="316"/>
      <c r="C2064" s="22"/>
      <c r="O2064" s="279"/>
    </row>
    <row r="2065" spans="1:15">
      <c r="A2065" s="316"/>
      <c r="B2065" s="316"/>
      <c r="C2065" s="22"/>
      <c r="O2065" s="279"/>
    </row>
    <row r="2066" spans="1:15">
      <c r="A2066" s="316"/>
      <c r="B2066" s="316"/>
      <c r="C2066" s="22"/>
      <c r="O2066" s="279"/>
    </row>
    <row r="2067" spans="1:15">
      <c r="A2067" s="316"/>
      <c r="B2067" s="316"/>
      <c r="C2067" s="22"/>
      <c r="O2067" s="279"/>
    </row>
    <row r="2068" spans="1:15">
      <c r="A2068" s="316"/>
      <c r="B2068" s="316"/>
      <c r="C2068" s="22"/>
      <c r="O2068" s="279"/>
    </row>
    <row r="2069" spans="1:15">
      <c r="A2069" s="316"/>
      <c r="B2069" s="316"/>
      <c r="C2069" s="22"/>
      <c r="O2069" s="279"/>
    </row>
    <row r="2070" spans="1:15">
      <c r="A2070" s="316"/>
      <c r="B2070" s="316"/>
      <c r="C2070" s="22"/>
      <c r="O2070" s="279"/>
    </row>
    <row r="2071" spans="1:15">
      <c r="A2071" s="316"/>
      <c r="B2071" s="316"/>
      <c r="C2071" s="22"/>
      <c r="O2071" s="279"/>
    </row>
    <row r="2072" spans="1:15">
      <c r="A2072" s="316"/>
      <c r="B2072" s="316"/>
      <c r="C2072" s="22"/>
      <c r="O2072" s="279"/>
    </row>
    <row r="2073" spans="1:15">
      <c r="A2073" s="316"/>
      <c r="B2073" s="316"/>
      <c r="C2073" s="22"/>
      <c r="O2073" s="279"/>
    </row>
    <row r="2074" spans="1:15">
      <c r="A2074" s="316"/>
      <c r="B2074" s="316"/>
      <c r="C2074" s="22"/>
      <c r="O2074" s="279"/>
    </row>
    <row r="2075" spans="1:15">
      <c r="A2075" s="316"/>
      <c r="B2075" s="316"/>
      <c r="C2075" s="22"/>
      <c r="O2075" s="279"/>
    </row>
    <row r="2076" spans="1:15">
      <c r="A2076" s="316"/>
      <c r="B2076" s="316"/>
      <c r="C2076" s="22"/>
      <c r="O2076" s="279"/>
    </row>
    <row r="2077" spans="1:15">
      <c r="A2077" s="316"/>
      <c r="B2077" s="316"/>
      <c r="C2077" s="22"/>
      <c r="O2077" s="279"/>
    </row>
    <row r="2078" spans="1:15">
      <c r="A2078" s="316"/>
      <c r="B2078" s="316"/>
      <c r="C2078" s="22"/>
      <c r="O2078" s="279"/>
    </row>
    <row r="2079" spans="1:15">
      <c r="A2079" s="316"/>
      <c r="B2079" s="316"/>
      <c r="C2079" s="22"/>
      <c r="O2079" s="279"/>
    </row>
    <row r="2080" spans="1:15">
      <c r="A2080" s="316"/>
      <c r="B2080" s="316"/>
      <c r="C2080" s="22"/>
      <c r="O2080" s="279"/>
    </row>
    <row r="2081" spans="1:15">
      <c r="A2081" s="316"/>
      <c r="B2081" s="316"/>
      <c r="C2081" s="22"/>
      <c r="O2081" s="279"/>
    </row>
    <row r="2082" spans="1:15">
      <c r="A2082" s="316"/>
      <c r="B2082" s="316"/>
      <c r="C2082" s="22"/>
      <c r="O2082" s="279"/>
    </row>
    <row r="2083" spans="1:15">
      <c r="A2083" s="316"/>
      <c r="B2083" s="316"/>
      <c r="C2083" s="22"/>
      <c r="O2083" s="279"/>
    </row>
    <row r="2084" spans="1:15">
      <c r="A2084" s="316"/>
      <c r="B2084" s="316"/>
      <c r="C2084" s="22"/>
      <c r="O2084" s="279"/>
    </row>
    <row r="2085" spans="1:15">
      <c r="A2085" s="316"/>
      <c r="B2085" s="316"/>
      <c r="C2085" s="22"/>
      <c r="O2085" s="279"/>
    </row>
    <row r="2086" spans="1:15">
      <c r="A2086" s="316"/>
      <c r="B2086" s="316"/>
      <c r="C2086" s="22"/>
      <c r="O2086" s="279"/>
    </row>
    <row r="2087" spans="1:15">
      <c r="A2087" s="316"/>
      <c r="B2087" s="316"/>
      <c r="C2087" s="22"/>
      <c r="O2087" s="279"/>
    </row>
    <row r="2088" spans="1:15">
      <c r="A2088" s="316"/>
      <c r="B2088" s="316"/>
      <c r="C2088" s="22"/>
      <c r="O2088" s="279"/>
    </row>
    <row r="2089" spans="1:15">
      <c r="A2089" s="316"/>
      <c r="B2089" s="316"/>
      <c r="C2089" s="22"/>
      <c r="O2089" s="279"/>
    </row>
    <row r="2090" spans="1:15">
      <c r="A2090" s="316"/>
      <c r="B2090" s="316"/>
      <c r="C2090" s="22"/>
      <c r="O2090" s="279"/>
    </row>
    <row r="2091" spans="1:15">
      <c r="A2091" s="316"/>
      <c r="B2091" s="316"/>
      <c r="C2091" s="22"/>
      <c r="O2091" s="279"/>
    </row>
    <row r="2092" spans="1:15">
      <c r="A2092" s="316"/>
      <c r="B2092" s="316"/>
      <c r="C2092" s="22"/>
      <c r="O2092" s="279"/>
    </row>
    <row r="2093" spans="1:15">
      <c r="A2093" s="316"/>
      <c r="B2093" s="316"/>
      <c r="C2093" s="22"/>
      <c r="O2093" s="279"/>
    </row>
    <row r="2094" spans="1:15">
      <c r="A2094" s="316"/>
      <c r="B2094" s="316"/>
      <c r="C2094" s="22"/>
      <c r="O2094" s="279"/>
    </row>
    <row r="2095" spans="1:15">
      <c r="A2095" s="316"/>
      <c r="B2095" s="316"/>
      <c r="C2095" s="22"/>
      <c r="O2095" s="279"/>
    </row>
    <row r="2096" spans="1:15">
      <c r="A2096" s="316"/>
      <c r="B2096" s="316"/>
      <c r="C2096" s="22"/>
      <c r="O2096" s="279"/>
    </row>
    <row r="2097" spans="1:15">
      <c r="A2097" s="316"/>
      <c r="B2097" s="316"/>
      <c r="C2097" s="22"/>
      <c r="O2097" s="279"/>
    </row>
    <row r="2098" spans="1:15">
      <c r="A2098" s="316"/>
      <c r="B2098" s="316"/>
      <c r="C2098" s="22"/>
      <c r="O2098" s="279"/>
    </row>
    <row r="2099" spans="1:15">
      <c r="A2099" s="316"/>
      <c r="B2099" s="316"/>
      <c r="C2099" s="22"/>
      <c r="O2099" s="279"/>
    </row>
    <row r="2100" spans="1:15">
      <c r="A2100" s="316"/>
      <c r="B2100" s="316"/>
      <c r="C2100" s="22"/>
      <c r="O2100" s="279"/>
    </row>
    <row r="2101" spans="1:15">
      <c r="A2101" s="316"/>
      <c r="B2101" s="316"/>
      <c r="C2101" s="22"/>
      <c r="O2101" s="279"/>
    </row>
    <row r="2102" spans="1:15">
      <c r="A2102" s="316"/>
      <c r="B2102" s="316"/>
      <c r="C2102" s="22"/>
      <c r="O2102" s="279"/>
    </row>
    <row r="2103" spans="1:15">
      <c r="A2103" s="316"/>
      <c r="B2103" s="316"/>
      <c r="C2103" s="22"/>
      <c r="O2103" s="279"/>
    </row>
    <row r="2104" spans="1:15">
      <c r="A2104" s="316"/>
      <c r="B2104" s="316"/>
      <c r="C2104" s="22"/>
      <c r="O2104" s="279"/>
    </row>
    <row r="2105" spans="1:15">
      <c r="A2105" s="316"/>
      <c r="B2105" s="316"/>
      <c r="C2105" s="22"/>
      <c r="O2105" s="279"/>
    </row>
    <row r="2106" spans="1:15">
      <c r="A2106" s="316"/>
      <c r="B2106" s="316"/>
      <c r="C2106" s="22"/>
      <c r="O2106" s="279"/>
    </row>
    <row r="2107" spans="1:15">
      <c r="A2107" s="316"/>
      <c r="B2107" s="316"/>
      <c r="C2107" s="22"/>
      <c r="O2107" s="279"/>
    </row>
    <row r="2108" spans="1:15">
      <c r="A2108" s="316"/>
      <c r="B2108" s="316"/>
      <c r="C2108" s="22"/>
      <c r="O2108" s="279"/>
    </row>
    <row r="2109" spans="1:15">
      <c r="A2109" s="316"/>
      <c r="B2109" s="316"/>
      <c r="C2109" s="22"/>
      <c r="O2109" s="279"/>
    </row>
    <row r="2110" spans="1:15">
      <c r="A2110" s="316"/>
      <c r="B2110" s="316"/>
      <c r="C2110" s="22"/>
      <c r="O2110" s="279"/>
    </row>
    <row r="2111" spans="1:15">
      <c r="A2111" s="316"/>
      <c r="B2111" s="316"/>
      <c r="C2111" s="22"/>
      <c r="O2111" s="279"/>
    </row>
    <row r="2112" spans="1:15">
      <c r="A2112" s="316"/>
      <c r="B2112" s="316"/>
      <c r="C2112" s="22"/>
      <c r="O2112" s="279"/>
    </row>
    <row r="2113" spans="1:15">
      <c r="A2113" s="316"/>
      <c r="B2113" s="316"/>
      <c r="C2113" s="22"/>
      <c r="O2113" s="279"/>
    </row>
    <row r="2114" spans="1:15">
      <c r="A2114" s="316"/>
      <c r="B2114" s="316"/>
      <c r="C2114" s="22"/>
      <c r="O2114" s="279"/>
    </row>
    <row r="2115" spans="1:15">
      <c r="A2115" s="316"/>
      <c r="B2115" s="316"/>
      <c r="C2115" s="22"/>
      <c r="O2115" s="279"/>
    </row>
    <row r="2116" spans="1:15">
      <c r="A2116" s="316"/>
      <c r="B2116" s="316"/>
      <c r="C2116" s="22"/>
      <c r="O2116" s="279"/>
    </row>
    <row r="2117" spans="1:15">
      <c r="A2117" s="316"/>
      <c r="B2117" s="316"/>
      <c r="C2117" s="22"/>
      <c r="O2117" s="279"/>
    </row>
    <row r="2118" spans="1:15">
      <c r="A2118" s="316"/>
      <c r="B2118" s="316"/>
      <c r="C2118" s="22"/>
      <c r="O2118" s="279"/>
    </row>
    <row r="2119" spans="1:15">
      <c r="A2119" s="316"/>
      <c r="B2119" s="316"/>
      <c r="C2119" s="22"/>
      <c r="O2119" s="279"/>
    </row>
    <row r="2120" spans="1:15">
      <c r="A2120" s="316"/>
      <c r="B2120" s="316"/>
      <c r="C2120" s="22"/>
      <c r="O2120" s="279"/>
    </row>
    <row r="2121" spans="1:15">
      <c r="A2121" s="316"/>
      <c r="B2121" s="316"/>
      <c r="C2121" s="22"/>
      <c r="O2121" s="279"/>
    </row>
    <row r="2122" spans="1:15">
      <c r="A2122" s="316"/>
      <c r="B2122" s="316"/>
      <c r="C2122" s="22"/>
      <c r="O2122" s="279"/>
    </row>
    <row r="2123" spans="1:15">
      <c r="A2123" s="316"/>
      <c r="B2123" s="316"/>
      <c r="C2123" s="22"/>
      <c r="O2123" s="279"/>
    </row>
    <row r="2124" spans="1:15">
      <c r="A2124" s="316"/>
      <c r="B2124" s="316"/>
      <c r="C2124" s="22"/>
      <c r="O2124" s="279"/>
    </row>
    <row r="2125" spans="1:15">
      <c r="A2125" s="316"/>
      <c r="B2125" s="316"/>
      <c r="C2125" s="22"/>
      <c r="O2125" s="279"/>
    </row>
    <row r="2126" spans="1:15">
      <c r="A2126" s="316"/>
      <c r="B2126" s="316"/>
      <c r="C2126" s="22"/>
      <c r="O2126" s="279"/>
    </row>
    <row r="2127" spans="1:15">
      <c r="A2127" s="316"/>
      <c r="B2127" s="316"/>
      <c r="C2127" s="22"/>
      <c r="O2127" s="279"/>
    </row>
    <row r="2128" spans="1:15">
      <c r="A2128" s="316"/>
      <c r="B2128" s="316"/>
      <c r="C2128" s="22"/>
      <c r="O2128" s="279"/>
    </row>
    <row r="2129" spans="1:15">
      <c r="A2129" s="316"/>
      <c r="B2129" s="316"/>
      <c r="C2129" s="22"/>
      <c r="O2129" s="279"/>
    </row>
    <row r="2130" spans="1:15">
      <c r="A2130" s="316"/>
      <c r="B2130" s="316"/>
      <c r="C2130" s="22"/>
      <c r="O2130" s="279"/>
    </row>
    <row r="2131" spans="1:15">
      <c r="A2131" s="316"/>
      <c r="B2131" s="316"/>
      <c r="C2131" s="22"/>
      <c r="O2131" s="279"/>
    </row>
    <row r="2132" spans="1:15">
      <c r="A2132" s="316"/>
      <c r="B2132" s="316"/>
      <c r="C2132" s="22"/>
      <c r="O2132" s="279"/>
    </row>
    <row r="2133" spans="1:15">
      <c r="A2133" s="316"/>
      <c r="B2133" s="316"/>
      <c r="C2133" s="22"/>
      <c r="O2133" s="279"/>
    </row>
    <row r="2134" spans="1:15">
      <c r="A2134" s="316"/>
      <c r="B2134" s="316"/>
      <c r="C2134" s="22"/>
      <c r="O2134" s="279"/>
    </row>
    <row r="2135" spans="1:15">
      <c r="A2135" s="316"/>
      <c r="B2135" s="316"/>
      <c r="C2135" s="22"/>
      <c r="O2135" s="279"/>
    </row>
    <row r="2136" spans="1:15">
      <c r="A2136" s="316"/>
      <c r="B2136" s="316"/>
      <c r="C2136" s="22"/>
      <c r="O2136" s="279"/>
    </row>
    <row r="2137" spans="1:15">
      <c r="A2137" s="316"/>
      <c r="B2137" s="316"/>
      <c r="C2137" s="22"/>
      <c r="O2137" s="279"/>
    </row>
    <row r="2138" spans="1:15">
      <c r="A2138" s="316"/>
      <c r="B2138" s="316"/>
      <c r="C2138" s="22"/>
      <c r="O2138" s="279"/>
    </row>
    <row r="2139" spans="1:15">
      <c r="A2139" s="316"/>
      <c r="B2139" s="316"/>
      <c r="C2139" s="22"/>
      <c r="O2139" s="279"/>
    </row>
    <row r="2140" spans="1:15">
      <c r="A2140" s="316"/>
      <c r="B2140" s="316"/>
      <c r="C2140" s="22"/>
      <c r="O2140" s="279"/>
    </row>
    <row r="2141" spans="1:15">
      <c r="A2141" s="316"/>
      <c r="B2141" s="316"/>
      <c r="C2141" s="22"/>
      <c r="O2141" s="279"/>
    </row>
    <row r="2142" spans="1:15">
      <c r="A2142" s="316"/>
      <c r="B2142" s="316"/>
      <c r="C2142" s="22"/>
      <c r="O2142" s="279"/>
    </row>
    <row r="2143" spans="1:15">
      <c r="A2143" s="316"/>
      <c r="B2143" s="316"/>
      <c r="C2143" s="22"/>
      <c r="O2143" s="279"/>
    </row>
    <row r="2144" spans="1:15">
      <c r="A2144" s="316"/>
      <c r="B2144" s="316"/>
      <c r="C2144" s="22"/>
      <c r="O2144" s="279"/>
    </row>
    <row r="2145" spans="1:15">
      <c r="A2145" s="316"/>
      <c r="B2145" s="316"/>
      <c r="C2145" s="22"/>
      <c r="O2145" s="279"/>
    </row>
    <row r="2146" spans="1:15">
      <c r="A2146" s="316"/>
      <c r="B2146" s="316"/>
      <c r="C2146" s="22"/>
      <c r="O2146" s="279"/>
    </row>
    <row r="2147" spans="1:15">
      <c r="A2147" s="316"/>
      <c r="B2147" s="316"/>
      <c r="C2147" s="22"/>
      <c r="O2147" s="279"/>
    </row>
    <row r="2148" spans="1:15">
      <c r="A2148" s="316"/>
      <c r="B2148" s="316"/>
      <c r="C2148" s="22"/>
      <c r="O2148" s="279"/>
    </row>
    <row r="2149" spans="1:15">
      <c r="A2149" s="316"/>
      <c r="B2149" s="316"/>
      <c r="C2149" s="22"/>
      <c r="O2149" s="279"/>
    </row>
    <row r="2150" spans="1:15">
      <c r="A2150" s="316"/>
      <c r="B2150" s="316"/>
      <c r="C2150" s="22"/>
      <c r="O2150" s="279"/>
    </row>
    <row r="2151" spans="1:15">
      <c r="A2151" s="316"/>
      <c r="B2151" s="316"/>
      <c r="C2151" s="22"/>
      <c r="O2151" s="279"/>
    </row>
    <row r="2152" spans="1:15">
      <c r="A2152" s="316"/>
      <c r="B2152" s="316"/>
      <c r="C2152" s="22"/>
      <c r="O2152" s="279"/>
    </row>
    <row r="2153" spans="1:15">
      <c r="A2153" s="316"/>
      <c r="B2153" s="316"/>
      <c r="C2153" s="22"/>
      <c r="O2153" s="279"/>
    </row>
    <row r="2154" spans="1:15">
      <c r="A2154" s="316"/>
      <c r="B2154" s="316"/>
      <c r="C2154" s="22"/>
      <c r="O2154" s="279"/>
    </row>
    <row r="2155" spans="1:15">
      <c r="A2155" s="316"/>
      <c r="B2155" s="316"/>
      <c r="C2155" s="22"/>
      <c r="O2155" s="279"/>
    </row>
    <row r="2156" spans="1:15">
      <c r="A2156" s="316"/>
      <c r="B2156" s="316"/>
      <c r="C2156" s="22"/>
      <c r="O2156" s="279"/>
    </row>
    <row r="2157" spans="1:15">
      <c r="A2157" s="316"/>
      <c r="B2157" s="316"/>
      <c r="C2157" s="22"/>
      <c r="O2157" s="279"/>
    </row>
    <row r="2158" spans="1:15">
      <c r="A2158" s="316"/>
      <c r="B2158" s="316"/>
      <c r="C2158" s="22"/>
      <c r="O2158" s="279"/>
    </row>
    <row r="2159" spans="1:15">
      <c r="A2159" s="316"/>
      <c r="B2159" s="316"/>
      <c r="C2159" s="22"/>
      <c r="O2159" s="279"/>
    </row>
    <row r="2160" spans="1:15">
      <c r="A2160" s="316"/>
      <c r="B2160" s="316"/>
      <c r="C2160" s="22"/>
      <c r="O2160" s="279"/>
    </row>
    <row r="2161" spans="1:15">
      <c r="A2161" s="316"/>
      <c r="B2161" s="316"/>
      <c r="C2161" s="22"/>
      <c r="O2161" s="279"/>
    </row>
    <row r="2162" spans="1:15">
      <c r="A2162" s="316"/>
      <c r="B2162" s="316"/>
      <c r="C2162" s="22"/>
      <c r="O2162" s="279"/>
    </row>
    <row r="2163" spans="1:15">
      <c r="A2163" s="316"/>
      <c r="B2163" s="316"/>
      <c r="C2163" s="22"/>
      <c r="O2163" s="279"/>
    </row>
    <row r="2164" spans="1:15">
      <c r="A2164" s="316"/>
      <c r="B2164" s="316"/>
      <c r="C2164" s="22"/>
      <c r="O2164" s="279"/>
    </row>
    <row r="2165" spans="1:15">
      <c r="A2165" s="316"/>
      <c r="B2165" s="316"/>
      <c r="C2165" s="22"/>
      <c r="O2165" s="279"/>
    </row>
    <row r="2166" spans="1:15">
      <c r="A2166" s="316"/>
      <c r="B2166" s="316"/>
      <c r="C2166" s="22"/>
      <c r="O2166" s="279"/>
    </row>
    <row r="2167" spans="1:15">
      <c r="A2167" s="316"/>
      <c r="B2167" s="316"/>
      <c r="C2167" s="22"/>
      <c r="O2167" s="279"/>
    </row>
    <row r="2168" spans="1:15">
      <c r="A2168" s="316"/>
      <c r="B2168" s="316"/>
      <c r="C2168" s="22"/>
      <c r="O2168" s="279"/>
    </row>
    <row r="2169" spans="1:15">
      <c r="A2169" s="316"/>
      <c r="B2169" s="316"/>
      <c r="C2169" s="22"/>
      <c r="O2169" s="279"/>
    </row>
    <row r="2170" spans="1:15">
      <c r="A2170" s="316"/>
      <c r="B2170" s="316"/>
      <c r="C2170" s="22"/>
      <c r="O2170" s="279"/>
    </row>
    <row r="2171" spans="1:15">
      <c r="A2171" s="316"/>
      <c r="B2171" s="316"/>
      <c r="C2171" s="22"/>
      <c r="O2171" s="279"/>
    </row>
    <row r="2172" spans="1:15">
      <c r="A2172" s="316"/>
      <c r="B2172" s="316"/>
      <c r="C2172" s="22"/>
      <c r="O2172" s="279"/>
    </row>
    <row r="2173" spans="1:15">
      <c r="A2173" s="316"/>
      <c r="B2173" s="316"/>
      <c r="C2173" s="22"/>
      <c r="O2173" s="279"/>
    </row>
    <row r="2174" spans="1:15">
      <c r="A2174" s="316"/>
      <c r="B2174" s="316"/>
      <c r="C2174" s="22"/>
      <c r="O2174" s="279"/>
    </row>
    <row r="2175" spans="1:15">
      <c r="A2175" s="316"/>
      <c r="B2175" s="316"/>
      <c r="C2175" s="22"/>
      <c r="O2175" s="279"/>
    </row>
    <row r="2176" spans="1:15">
      <c r="A2176" s="316"/>
      <c r="B2176" s="316"/>
      <c r="C2176" s="22"/>
      <c r="O2176" s="279"/>
    </row>
    <row r="2177" spans="1:15">
      <c r="A2177" s="316"/>
      <c r="B2177" s="316"/>
      <c r="C2177" s="22"/>
      <c r="O2177" s="279"/>
    </row>
    <row r="2178" spans="1:15">
      <c r="A2178" s="316"/>
      <c r="B2178" s="316"/>
      <c r="C2178" s="22"/>
      <c r="O2178" s="279"/>
    </row>
    <row r="2179" spans="1:15">
      <c r="A2179" s="316"/>
      <c r="B2179" s="316"/>
      <c r="C2179" s="22"/>
      <c r="O2179" s="279"/>
    </row>
    <row r="2180" spans="1:15">
      <c r="A2180" s="316"/>
      <c r="B2180" s="316"/>
      <c r="C2180" s="22"/>
      <c r="O2180" s="279"/>
    </row>
    <row r="2181" spans="1:15">
      <c r="A2181" s="316"/>
      <c r="B2181" s="316"/>
      <c r="C2181" s="22"/>
      <c r="O2181" s="279"/>
    </row>
    <row r="2182" spans="1:15">
      <c r="A2182" s="316"/>
      <c r="B2182" s="316"/>
      <c r="C2182" s="22"/>
      <c r="O2182" s="279"/>
    </row>
    <row r="2183" spans="1:15">
      <c r="A2183" s="316"/>
      <c r="B2183" s="316"/>
      <c r="C2183" s="22"/>
      <c r="O2183" s="279"/>
    </row>
    <row r="2184" spans="1:15">
      <c r="A2184" s="316"/>
      <c r="B2184" s="316"/>
      <c r="C2184" s="22"/>
      <c r="O2184" s="279"/>
    </row>
    <row r="2185" spans="1:15">
      <c r="A2185" s="316"/>
      <c r="B2185" s="316"/>
      <c r="C2185" s="22"/>
      <c r="O2185" s="279"/>
    </row>
    <row r="2186" spans="1:15">
      <c r="A2186" s="316"/>
      <c r="B2186" s="316"/>
      <c r="C2186" s="22"/>
      <c r="O2186" s="279"/>
    </row>
    <row r="2187" spans="1:15">
      <c r="A2187" s="316"/>
      <c r="B2187" s="316"/>
      <c r="C2187" s="22"/>
      <c r="O2187" s="279"/>
    </row>
    <row r="2188" spans="1:15">
      <c r="A2188" s="316"/>
      <c r="B2188" s="316"/>
      <c r="C2188" s="22"/>
      <c r="O2188" s="279"/>
    </row>
    <row r="2189" spans="1:15">
      <c r="A2189" s="316"/>
      <c r="B2189" s="316"/>
      <c r="C2189" s="22"/>
      <c r="O2189" s="279"/>
    </row>
    <row r="2190" spans="1:15">
      <c r="A2190" s="316"/>
      <c r="B2190" s="316"/>
      <c r="C2190" s="22"/>
      <c r="O2190" s="279"/>
    </row>
    <row r="2191" spans="1:15">
      <c r="A2191" s="316"/>
      <c r="B2191" s="316"/>
      <c r="C2191" s="22"/>
      <c r="O2191" s="279"/>
    </row>
    <row r="2192" spans="1:15">
      <c r="A2192" s="316"/>
      <c r="B2192" s="316"/>
      <c r="C2192" s="22"/>
      <c r="O2192" s="279"/>
    </row>
    <row r="2193" spans="1:15">
      <c r="A2193" s="316"/>
      <c r="B2193" s="316"/>
      <c r="C2193" s="22"/>
      <c r="O2193" s="279"/>
    </row>
    <row r="2194" spans="1:15">
      <c r="A2194" s="316"/>
      <c r="B2194" s="316"/>
      <c r="C2194" s="22"/>
      <c r="O2194" s="279"/>
    </row>
    <row r="2195" spans="1:15">
      <c r="A2195" s="316"/>
      <c r="B2195" s="316"/>
      <c r="C2195" s="22"/>
      <c r="O2195" s="279"/>
    </row>
    <row r="2196" spans="1:15">
      <c r="A2196" s="316"/>
      <c r="B2196" s="316"/>
      <c r="C2196" s="22"/>
      <c r="O2196" s="279"/>
    </row>
    <row r="2197" spans="1:15">
      <c r="A2197" s="316"/>
      <c r="B2197" s="316"/>
      <c r="C2197" s="22"/>
      <c r="O2197" s="279"/>
    </row>
    <row r="2198" spans="1:15">
      <c r="A2198" s="316"/>
      <c r="B2198" s="316"/>
      <c r="C2198" s="22"/>
      <c r="O2198" s="279"/>
    </row>
    <row r="2199" spans="1:15">
      <c r="A2199" s="316"/>
      <c r="B2199" s="316"/>
      <c r="C2199" s="22"/>
      <c r="O2199" s="279"/>
    </row>
    <row r="2200" spans="1:15">
      <c r="A2200" s="316"/>
      <c r="B2200" s="316"/>
      <c r="C2200" s="22"/>
      <c r="O2200" s="279"/>
    </row>
    <row r="2201" spans="1:15">
      <c r="A2201" s="316"/>
      <c r="B2201" s="316"/>
      <c r="C2201" s="22"/>
      <c r="O2201" s="279"/>
    </row>
    <row r="2202" spans="1:15">
      <c r="A2202" s="316"/>
      <c r="B2202" s="316"/>
      <c r="C2202" s="22"/>
      <c r="O2202" s="279"/>
    </row>
    <row r="2203" spans="1:15">
      <c r="A2203" s="316"/>
      <c r="B2203" s="316"/>
      <c r="C2203" s="22"/>
      <c r="O2203" s="279"/>
    </row>
    <row r="2204" spans="1:15">
      <c r="A2204" s="316"/>
      <c r="B2204" s="316"/>
      <c r="C2204" s="22"/>
      <c r="O2204" s="279"/>
    </row>
    <row r="2205" spans="1:15">
      <c r="A2205" s="316"/>
      <c r="B2205" s="316"/>
      <c r="C2205" s="22"/>
      <c r="O2205" s="279"/>
    </row>
    <row r="2206" spans="1:15">
      <c r="A2206" s="316"/>
      <c r="B2206" s="316"/>
      <c r="C2206" s="22"/>
      <c r="O2206" s="279"/>
    </row>
    <row r="2207" spans="1:15">
      <c r="A2207" s="316"/>
      <c r="B2207" s="316"/>
      <c r="C2207" s="22"/>
      <c r="O2207" s="279"/>
    </row>
    <row r="2208" spans="1:15">
      <c r="A2208" s="316"/>
      <c r="B2208" s="316"/>
      <c r="C2208" s="22"/>
      <c r="O2208" s="279"/>
    </row>
    <row r="2209" spans="1:15">
      <c r="A2209" s="316"/>
      <c r="B2209" s="316"/>
      <c r="C2209" s="22"/>
      <c r="O2209" s="279"/>
    </row>
    <row r="2210" spans="1:15">
      <c r="A2210" s="316"/>
      <c r="B2210" s="316"/>
      <c r="C2210" s="22"/>
      <c r="O2210" s="279"/>
    </row>
    <row r="2211" spans="1:15">
      <c r="A2211" s="316"/>
      <c r="B2211" s="316"/>
      <c r="C2211" s="22"/>
      <c r="O2211" s="279"/>
    </row>
    <row r="2212" spans="1:15">
      <c r="A2212" s="316"/>
      <c r="B2212" s="316"/>
      <c r="C2212" s="22"/>
      <c r="O2212" s="279"/>
    </row>
    <row r="2213" spans="1:15">
      <c r="A2213" s="316"/>
      <c r="B2213" s="316"/>
      <c r="C2213" s="22"/>
      <c r="O2213" s="279"/>
    </row>
    <row r="2214" spans="1:15">
      <c r="A2214" s="316"/>
      <c r="B2214" s="316"/>
      <c r="C2214" s="22"/>
      <c r="O2214" s="279"/>
    </row>
    <row r="2215" spans="1:15">
      <c r="A2215" s="316"/>
      <c r="B2215" s="316"/>
      <c r="C2215" s="22"/>
      <c r="O2215" s="279"/>
    </row>
    <row r="2216" spans="1:15">
      <c r="A2216" s="316"/>
      <c r="B2216" s="316"/>
      <c r="C2216" s="22"/>
      <c r="O2216" s="279"/>
    </row>
    <row r="2217" spans="1:15">
      <c r="A2217" s="316"/>
      <c r="B2217" s="316"/>
      <c r="C2217" s="22"/>
      <c r="O2217" s="279"/>
    </row>
    <row r="2218" spans="1:15">
      <c r="A2218" s="316"/>
      <c r="B2218" s="316"/>
      <c r="C2218" s="22"/>
      <c r="O2218" s="279"/>
    </row>
    <row r="2219" spans="1:15">
      <c r="A2219" s="316"/>
      <c r="B2219" s="316"/>
      <c r="C2219" s="22"/>
      <c r="O2219" s="279"/>
    </row>
    <row r="2220" spans="1:15">
      <c r="A2220" s="316"/>
      <c r="B2220" s="316"/>
      <c r="C2220" s="22"/>
      <c r="O2220" s="279"/>
    </row>
    <row r="2221" spans="1:15">
      <c r="A2221" s="316"/>
      <c r="B2221" s="316"/>
      <c r="C2221" s="22"/>
      <c r="O2221" s="279"/>
    </row>
    <row r="2222" spans="1:15">
      <c r="A2222" s="316"/>
      <c r="B2222" s="316"/>
      <c r="C2222" s="22"/>
      <c r="O2222" s="279"/>
    </row>
    <row r="2223" spans="1:15">
      <c r="A2223" s="316"/>
      <c r="B2223" s="316"/>
      <c r="C2223" s="22"/>
      <c r="O2223" s="279"/>
    </row>
    <row r="2224" spans="1:15">
      <c r="A2224" s="316"/>
      <c r="B2224" s="316"/>
      <c r="C2224" s="22"/>
      <c r="O2224" s="279"/>
    </row>
    <row r="2225" spans="1:15">
      <c r="A2225" s="316"/>
      <c r="B2225" s="316"/>
      <c r="C2225" s="22"/>
      <c r="O2225" s="279"/>
    </row>
    <row r="2226" spans="1:15">
      <c r="A2226" s="316"/>
      <c r="B2226" s="316"/>
      <c r="C2226" s="22"/>
      <c r="O2226" s="279"/>
    </row>
    <row r="2227" spans="1:15">
      <c r="A2227" s="316"/>
      <c r="B2227" s="316"/>
      <c r="C2227" s="22"/>
      <c r="O2227" s="279"/>
    </row>
    <row r="2228" spans="1:15">
      <c r="A2228" s="316"/>
      <c r="B2228" s="316"/>
      <c r="C2228" s="22"/>
      <c r="O2228" s="279"/>
    </row>
    <row r="2229" spans="1:15">
      <c r="A2229" s="316"/>
      <c r="B2229" s="316"/>
      <c r="C2229" s="22"/>
      <c r="O2229" s="279"/>
    </row>
    <row r="2230" spans="1:15">
      <c r="A2230" s="316"/>
      <c r="B2230" s="316"/>
      <c r="C2230" s="22"/>
      <c r="O2230" s="279"/>
    </row>
    <row r="2231" spans="1:15">
      <c r="A2231" s="316"/>
      <c r="B2231" s="316"/>
      <c r="C2231" s="22"/>
      <c r="O2231" s="279"/>
    </row>
    <row r="2232" spans="1:15">
      <c r="A2232" s="316"/>
      <c r="B2232" s="316"/>
      <c r="C2232" s="22"/>
      <c r="O2232" s="279"/>
    </row>
    <row r="2233" spans="1:15">
      <c r="A2233" s="316"/>
      <c r="B2233" s="316"/>
      <c r="C2233" s="22"/>
      <c r="O2233" s="279"/>
    </row>
    <row r="2234" spans="1:15">
      <c r="A2234" s="316"/>
      <c r="B2234" s="316"/>
      <c r="C2234" s="22"/>
      <c r="O2234" s="279"/>
    </row>
    <row r="2235" spans="1:15">
      <c r="A2235" s="316"/>
      <c r="B2235" s="316"/>
      <c r="C2235" s="22"/>
      <c r="O2235" s="279"/>
    </row>
    <row r="2236" spans="1:15">
      <c r="A2236" s="316"/>
      <c r="B2236" s="316"/>
      <c r="C2236" s="22"/>
      <c r="O2236" s="279"/>
    </row>
    <row r="2237" spans="1:15">
      <c r="A2237" s="316"/>
      <c r="B2237" s="316"/>
      <c r="C2237" s="22"/>
      <c r="O2237" s="279"/>
    </row>
    <row r="2238" spans="1:15">
      <c r="A2238" s="316"/>
      <c r="B2238" s="316"/>
      <c r="C2238" s="22"/>
      <c r="O2238" s="279"/>
    </row>
    <row r="2239" spans="1:15">
      <c r="A2239" s="316"/>
      <c r="B2239" s="316"/>
      <c r="C2239" s="22"/>
      <c r="O2239" s="279"/>
    </row>
    <row r="2240" spans="1:15">
      <c r="A2240" s="316"/>
      <c r="B2240" s="316"/>
      <c r="C2240" s="22"/>
      <c r="O2240" s="279"/>
    </row>
    <row r="2241" spans="1:15">
      <c r="A2241" s="316"/>
      <c r="B2241" s="316"/>
      <c r="C2241" s="22"/>
      <c r="O2241" s="279"/>
    </row>
    <row r="2242" spans="1:15">
      <c r="A2242" s="316"/>
      <c r="B2242" s="316"/>
      <c r="C2242" s="22"/>
      <c r="O2242" s="279"/>
    </row>
    <row r="2243" spans="1:15">
      <c r="A2243" s="316"/>
      <c r="B2243" s="316"/>
      <c r="C2243" s="22"/>
      <c r="O2243" s="279"/>
    </row>
    <row r="2244" spans="1:15">
      <c r="A2244" s="316"/>
      <c r="B2244" s="316"/>
      <c r="C2244" s="22"/>
      <c r="O2244" s="279"/>
    </row>
    <row r="2245" spans="1:15">
      <c r="A2245" s="316"/>
      <c r="B2245" s="316"/>
      <c r="C2245" s="22"/>
      <c r="O2245" s="279"/>
    </row>
    <row r="2246" spans="1:15">
      <c r="A2246" s="316"/>
      <c r="B2246" s="316"/>
      <c r="C2246" s="22"/>
      <c r="O2246" s="279"/>
    </row>
    <row r="2247" spans="1:15">
      <c r="A2247" s="316"/>
      <c r="B2247" s="316"/>
      <c r="C2247" s="22"/>
      <c r="O2247" s="279"/>
    </row>
    <row r="2248" spans="1:15">
      <c r="A2248" s="316"/>
      <c r="B2248" s="316"/>
      <c r="C2248" s="22"/>
      <c r="O2248" s="279"/>
    </row>
    <row r="2249" spans="1:15">
      <c r="A2249" s="316"/>
      <c r="B2249" s="316"/>
      <c r="C2249" s="22"/>
      <c r="O2249" s="279"/>
    </row>
    <row r="2250" spans="1:15">
      <c r="A2250" s="316"/>
      <c r="B2250" s="316"/>
      <c r="C2250" s="22"/>
      <c r="O2250" s="279"/>
    </row>
    <row r="2251" spans="1:15">
      <c r="A2251" s="316"/>
      <c r="B2251" s="316"/>
      <c r="C2251" s="22"/>
      <c r="O2251" s="279"/>
    </row>
    <row r="2252" spans="1:15">
      <c r="A2252" s="316"/>
      <c r="B2252" s="316"/>
      <c r="C2252" s="22"/>
      <c r="O2252" s="279"/>
    </row>
    <row r="2253" spans="1:15">
      <c r="A2253" s="316"/>
      <c r="B2253" s="316"/>
      <c r="C2253" s="22"/>
      <c r="O2253" s="279"/>
    </row>
    <row r="2254" spans="1:15">
      <c r="A2254" s="316"/>
      <c r="B2254" s="316"/>
      <c r="C2254" s="22"/>
      <c r="O2254" s="279"/>
    </row>
    <row r="2255" spans="1:15">
      <c r="A2255" s="316"/>
      <c r="B2255" s="316"/>
      <c r="C2255" s="22"/>
      <c r="O2255" s="279"/>
    </row>
    <row r="2256" spans="1:15">
      <c r="A2256" s="316"/>
      <c r="B2256" s="316"/>
      <c r="C2256" s="22"/>
      <c r="O2256" s="279"/>
    </row>
    <row r="2257" spans="1:15">
      <c r="A2257" s="316"/>
      <c r="B2257" s="316"/>
      <c r="C2257" s="22"/>
      <c r="O2257" s="279"/>
    </row>
    <row r="2258" spans="1:15">
      <c r="A2258" s="316"/>
      <c r="B2258" s="316"/>
      <c r="C2258" s="22"/>
      <c r="O2258" s="279"/>
    </row>
    <row r="2259" spans="1:15">
      <c r="A2259" s="316"/>
      <c r="B2259" s="316"/>
      <c r="C2259" s="22"/>
      <c r="O2259" s="279"/>
    </row>
    <row r="2260" spans="1:15">
      <c r="A2260" s="316"/>
      <c r="B2260" s="316"/>
      <c r="C2260" s="22"/>
      <c r="O2260" s="279"/>
    </row>
    <row r="2261" spans="1:15">
      <c r="A2261" s="316"/>
      <c r="B2261" s="316"/>
      <c r="C2261" s="22"/>
      <c r="O2261" s="279"/>
    </row>
    <row r="2262" spans="1:15">
      <c r="A2262" s="316"/>
      <c r="B2262" s="316"/>
      <c r="C2262" s="22"/>
      <c r="O2262" s="279"/>
    </row>
    <row r="2263" spans="1:15">
      <c r="A2263" s="316"/>
      <c r="B2263" s="316"/>
      <c r="C2263" s="22"/>
      <c r="O2263" s="279"/>
    </row>
    <row r="2264" spans="1:15">
      <c r="A2264" s="316"/>
      <c r="B2264" s="316"/>
      <c r="C2264" s="22"/>
      <c r="O2264" s="279"/>
    </row>
    <row r="2265" spans="1:15">
      <c r="A2265" s="316"/>
      <c r="B2265" s="316"/>
      <c r="C2265" s="22"/>
      <c r="O2265" s="279"/>
    </row>
    <row r="2266" spans="1:15">
      <c r="A2266" s="316"/>
      <c r="B2266" s="316"/>
      <c r="C2266" s="22"/>
      <c r="O2266" s="279"/>
    </row>
    <row r="2267" spans="1:15">
      <c r="A2267" s="316"/>
      <c r="B2267" s="316"/>
      <c r="C2267" s="22"/>
      <c r="O2267" s="279"/>
    </row>
    <row r="2268" spans="1:15">
      <c r="A2268" s="316"/>
      <c r="B2268" s="316"/>
      <c r="C2268" s="22"/>
      <c r="O2268" s="279"/>
    </row>
    <row r="2269" spans="1:15">
      <c r="A2269" s="316"/>
      <c r="B2269" s="316"/>
      <c r="C2269" s="22"/>
      <c r="O2269" s="279"/>
    </row>
    <row r="2270" spans="1:15">
      <c r="A2270" s="316"/>
      <c r="B2270" s="316"/>
      <c r="C2270" s="22"/>
      <c r="O2270" s="279"/>
    </row>
    <row r="2271" spans="1:15">
      <c r="A2271" s="316"/>
      <c r="B2271" s="316"/>
      <c r="C2271" s="22"/>
      <c r="O2271" s="279"/>
    </row>
    <row r="2272" spans="1:15">
      <c r="A2272" s="316"/>
      <c r="B2272" s="316"/>
      <c r="C2272" s="22"/>
      <c r="O2272" s="279"/>
    </row>
    <row r="2273" spans="1:15">
      <c r="A2273" s="316"/>
      <c r="B2273" s="316"/>
      <c r="C2273" s="22"/>
      <c r="O2273" s="279"/>
    </row>
    <row r="2274" spans="1:15">
      <c r="A2274" s="316"/>
      <c r="B2274" s="316"/>
      <c r="C2274" s="22"/>
      <c r="O2274" s="279"/>
    </row>
    <row r="2275" spans="1:15">
      <c r="A2275" s="316"/>
      <c r="B2275" s="316"/>
      <c r="C2275" s="22"/>
      <c r="O2275" s="279"/>
    </row>
    <row r="2276" spans="1:15">
      <c r="A2276" s="316"/>
      <c r="B2276" s="316"/>
      <c r="C2276" s="22"/>
      <c r="O2276" s="279"/>
    </row>
    <row r="2277" spans="1:15">
      <c r="A2277" s="316"/>
      <c r="B2277" s="316"/>
      <c r="C2277" s="22"/>
      <c r="O2277" s="279"/>
    </row>
    <row r="2278" spans="1:15">
      <c r="A2278" s="316"/>
      <c r="B2278" s="316"/>
      <c r="C2278" s="22"/>
      <c r="O2278" s="279"/>
    </row>
    <row r="2279" spans="1:15">
      <c r="A2279" s="316"/>
      <c r="B2279" s="316"/>
      <c r="C2279" s="22"/>
      <c r="O2279" s="279"/>
    </row>
    <row r="2280" spans="1:15">
      <c r="A2280" s="316"/>
      <c r="B2280" s="316"/>
      <c r="C2280" s="22"/>
      <c r="O2280" s="279"/>
    </row>
    <row r="2281" spans="1:15">
      <c r="A2281" s="316"/>
      <c r="B2281" s="316"/>
      <c r="C2281" s="22"/>
      <c r="O2281" s="279"/>
    </row>
    <row r="2282" spans="1:15">
      <c r="A2282" s="316"/>
      <c r="B2282" s="316"/>
      <c r="C2282" s="22"/>
      <c r="O2282" s="279"/>
    </row>
    <row r="2283" spans="1:15">
      <c r="A2283" s="316"/>
      <c r="B2283" s="316"/>
      <c r="C2283" s="22"/>
      <c r="O2283" s="279"/>
    </row>
    <row r="2284" spans="1:15">
      <c r="A2284" s="316"/>
      <c r="B2284" s="316"/>
      <c r="C2284" s="22"/>
      <c r="O2284" s="279"/>
    </row>
    <row r="2285" spans="1:15">
      <c r="A2285" s="316"/>
      <c r="B2285" s="316"/>
      <c r="C2285" s="22"/>
      <c r="O2285" s="279"/>
    </row>
    <row r="2286" spans="1:15">
      <c r="A2286" s="316"/>
      <c r="B2286" s="316"/>
      <c r="C2286" s="22"/>
      <c r="O2286" s="279"/>
    </row>
    <row r="2287" spans="1:15">
      <c r="A2287" s="316"/>
      <c r="B2287" s="316"/>
      <c r="C2287" s="22"/>
      <c r="O2287" s="279"/>
    </row>
    <row r="2288" spans="1:15">
      <c r="A2288" s="316"/>
      <c r="B2288" s="316"/>
      <c r="C2288" s="22"/>
      <c r="O2288" s="279"/>
    </row>
    <row r="2289" spans="1:15">
      <c r="A2289" s="316"/>
      <c r="B2289" s="316"/>
      <c r="C2289" s="22"/>
      <c r="O2289" s="279"/>
    </row>
    <row r="2290" spans="1:15">
      <c r="A2290" s="316"/>
      <c r="B2290" s="316"/>
      <c r="C2290" s="22"/>
      <c r="O2290" s="279"/>
    </row>
    <row r="2291" spans="1:15">
      <c r="A2291" s="316"/>
      <c r="B2291" s="316"/>
      <c r="C2291" s="22"/>
      <c r="O2291" s="279"/>
    </row>
    <row r="2292" spans="1:15">
      <c r="A2292" s="316"/>
      <c r="B2292" s="316"/>
      <c r="C2292" s="22"/>
      <c r="O2292" s="279"/>
    </row>
    <row r="2293" spans="1:15">
      <c r="A2293" s="316"/>
      <c r="B2293" s="316"/>
      <c r="C2293" s="22"/>
      <c r="O2293" s="279"/>
    </row>
    <row r="2294" spans="1:15">
      <c r="A2294" s="316"/>
      <c r="B2294" s="316"/>
      <c r="C2294" s="22"/>
      <c r="O2294" s="279"/>
    </row>
    <row r="2295" spans="1:15">
      <c r="A2295" s="316"/>
      <c r="B2295" s="316"/>
      <c r="C2295" s="22"/>
      <c r="O2295" s="279"/>
    </row>
    <row r="2296" spans="1:15">
      <c r="A2296" s="316"/>
      <c r="B2296" s="316"/>
      <c r="C2296" s="22"/>
      <c r="O2296" s="279"/>
    </row>
    <row r="2297" spans="1:15">
      <c r="A2297" s="316"/>
      <c r="B2297" s="316"/>
      <c r="C2297" s="22"/>
      <c r="O2297" s="279"/>
    </row>
    <row r="2298" spans="1:15">
      <c r="A2298" s="316"/>
      <c r="B2298" s="316"/>
      <c r="C2298" s="22"/>
      <c r="O2298" s="279"/>
    </row>
    <row r="2299" spans="1:15">
      <c r="A2299" s="316"/>
      <c r="B2299" s="316"/>
      <c r="C2299" s="22"/>
      <c r="O2299" s="279"/>
    </row>
    <row r="2300" spans="1:15">
      <c r="A2300" s="316"/>
      <c r="B2300" s="316"/>
      <c r="C2300" s="22"/>
      <c r="O2300" s="279"/>
    </row>
    <row r="2301" spans="1:15">
      <c r="A2301" s="316"/>
      <c r="B2301" s="316"/>
      <c r="C2301" s="22"/>
      <c r="O2301" s="279"/>
    </row>
    <row r="2302" spans="1:15">
      <c r="A2302" s="316"/>
      <c r="B2302" s="316"/>
      <c r="C2302" s="22"/>
      <c r="O2302" s="279"/>
    </row>
    <row r="2303" spans="1:15">
      <c r="A2303" s="316"/>
      <c r="B2303" s="316"/>
      <c r="C2303" s="22"/>
      <c r="O2303" s="279"/>
    </row>
    <row r="2304" spans="1:15">
      <c r="A2304" s="316"/>
      <c r="B2304" s="316"/>
      <c r="C2304" s="22"/>
      <c r="O2304" s="279"/>
    </row>
    <row r="2305" spans="1:15">
      <c r="A2305" s="316"/>
      <c r="B2305" s="316"/>
      <c r="C2305" s="22"/>
      <c r="O2305" s="279"/>
    </row>
    <row r="2306" spans="1:15">
      <c r="A2306" s="316"/>
      <c r="B2306" s="316"/>
      <c r="C2306" s="22"/>
      <c r="O2306" s="279"/>
    </row>
    <row r="2307" spans="1:15">
      <c r="A2307" s="316"/>
      <c r="B2307" s="316"/>
      <c r="C2307" s="22"/>
      <c r="O2307" s="279"/>
    </row>
    <row r="2308" spans="1:15">
      <c r="A2308" s="316"/>
      <c r="B2308" s="316"/>
      <c r="C2308" s="22"/>
      <c r="O2308" s="279"/>
    </row>
    <row r="2309" spans="1:15">
      <c r="A2309" s="316"/>
      <c r="B2309" s="316"/>
      <c r="C2309" s="22"/>
      <c r="O2309" s="279"/>
    </row>
    <row r="2310" spans="1:15">
      <c r="A2310" s="316"/>
      <c r="B2310" s="316"/>
      <c r="C2310" s="22"/>
      <c r="O2310" s="279"/>
    </row>
    <row r="2311" spans="1:15">
      <c r="A2311" s="316"/>
      <c r="B2311" s="316"/>
      <c r="C2311" s="22"/>
      <c r="O2311" s="279"/>
    </row>
    <row r="2312" spans="1:15">
      <c r="A2312" s="316"/>
      <c r="B2312" s="316"/>
      <c r="C2312" s="22"/>
      <c r="O2312" s="279"/>
    </row>
    <row r="2313" spans="1:15">
      <c r="A2313" s="316"/>
      <c r="B2313" s="316"/>
      <c r="C2313" s="22"/>
      <c r="O2313" s="279"/>
    </row>
    <row r="2314" spans="1:15">
      <c r="A2314" s="316"/>
      <c r="B2314" s="316"/>
      <c r="C2314" s="22"/>
      <c r="O2314" s="279"/>
    </row>
    <row r="2315" spans="1:15">
      <c r="A2315" s="316"/>
      <c r="B2315" s="316"/>
      <c r="C2315" s="22"/>
      <c r="O2315" s="279"/>
    </row>
    <row r="2316" spans="1:15">
      <c r="A2316" s="316"/>
      <c r="B2316" s="316"/>
      <c r="C2316" s="22"/>
      <c r="O2316" s="279"/>
    </row>
    <row r="2317" spans="1:15">
      <c r="A2317" s="316"/>
      <c r="B2317" s="316"/>
      <c r="C2317" s="22"/>
      <c r="O2317" s="279"/>
    </row>
    <row r="2318" spans="1:15">
      <c r="A2318" s="316"/>
      <c r="B2318" s="316"/>
      <c r="C2318" s="22"/>
      <c r="O2318" s="279"/>
    </row>
    <row r="2319" spans="1:15">
      <c r="A2319" s="316"/>
      <c r="B2319" s="316"/>
      <c r="C2319" s="22"/>
      <c r="O2319" s="279"/>
    </row>
    <row r="2320" spans="1:15">
      <c r="A2320" s="316"/>
      <c r="B2320" s="316"/>
      <c r="C2320" s="22"/>
      <c r="O2320" s="279"/>
    </row>
    <row r="2321" spans="1:15">
      <c r="A2321" s="316"/>
      <c r="B2321" s="316"/>
      <c r="C2321" s="22"/>
      <c r="O2321" s="279"/>
    </row>
    <row r="2322" spans="1:15">
      <c r="A2322" s="316"/>
      <c r="B2322" s="316"/>
      <c r="C2322" s="22"/>
      <c r="O2322" s="279"/>
    </row>
    <row r="2323" spans="1:15">
      <c r="A2323" s="316"/>
      <c r="B2323" s="316"/>
      <c r="C2323" s="22"/>
      <c r="O2323" s="279"/>
    </row>
    <row r="2324" spans="1:15">
      <c r="A2324" s="316"/>
      <c r="B2324" s="316"/>
      <c r="C2324" s="22"/>
      <c r="O2324" s="279"/>
    </row>
    <row r="2325" spans="1:15">
      <c r="A2325" s="316"/>
      <c r="B2325" s="316"/>
      <c r="C2325" s="22"/>
      <c r="O2325" s="279"/>
    </row>
    <row r="2326" spans="1:15">
      <c r="A2326" s="316"/>
      <c r="B2326" s="316"/>
      <c r="C2326" s="22"/>
      <c r="O2326" s="279"/>
    </row>
    <row r="2327" spans="1:15">
      <c r="A2327" s="316"/>
      <c r="B2327" s="316"/>
      <c r="C2327" s="22"/>
      <c r="O2327" s="279"/>
    </row>
    <row r="2328" spans="1:15">
      <c r="A2328" s="316"/>
      <c r="B2328" s="316"/>
      <c r="C2328" s="22"/>
      <c r="O2328" s="279"/>
    </row>
    <row r="2329" spans="1:15">
      <c r="A2329" s="316"/>
      <c r="B2329" s="316"/>
      <c r="C2329" s="22"/>
      <c r="O2329" s="279"/>
    </row>
    <row r="2330" spans="1:15">
      <c r="A2330" s="316"/>
      <c r="B2330" s="316"/>
      <c r="C2330" s="22"/>
      <c r="O2330" s="279"/>
    </row>
    <row r="2331" spans="1:15">
      <c r="A2331" s="316"/>
      <c r="B2331" s="316"/>
      <c r="C2331" s="22"/>
      <c r="O2331" s="279"/>
    </row>
    <row r="2332" spans="1:15">
      <c r="A2332" s="316"/>
      <c r="B2332" s="316"/>
      <c r="C2332" s="22"/>
      <c r="O2332" s="279"/>
    </row>
    <row r="2333" spans="1:15">
      <c r="A2333" s="316"/>
      <c r="B2333" s="316"/>
      <c r="C2333" s="22"/>
      <c r="O2333" s="279"/>
    </row>
    <row r="2334" spans="1:15">
      <c r="A2334" s="316"/>
      <c r="B2334" s="316"/>
      <c r="C2334" s="22"/>
      <c r="O2334" s="279"/>
    </row>
    <row r="2335" spans="1:15">
      <c r="A2335" s="316"/>
      <c r="B2335" s="316"/>
      <c r="C2335" s="22"/>
      <c r="O2335" s="279"/>
    </row>
    <row r="2336" spans="1:15">
      <c r="A2336" s="316"/>
      <c r="B2336" s="316"/>
      <c r="C2336" s="22"/>
      <c r="O2336" s="279"/>
    </row>
    <row r="2337" spans="1:15">
      <c r="A2337" s="316"/>
      <c r="B2337" s="316"/>
      <c r="C2337" s="22"/>
      <c r="O2337" s="279"/>
    </row>
    <row r="2338" spans="1:15">
      <c r="A2338" s="316"/>
      <c r="B2338" s="316"/>
      <c r="C2338" s="22"/>
      <c r="O2338" s="279"/>
    </row>
    <row r="2339" spans="1:15">
      <c r="A2339" s="316"/>
      <c r="B2339" s="316"/>
      <c r="C2339" s="22"/>
      <c r="O2339" s="279"/>
    </row>
    <row r="2340" spans="1:15">
      <c r="A2340" s="316"/>
      <c r="B2340" s="316"/>
      <c r="C2340" s="22"/>
      <c r="O2340" s="279"/>
    </row>
    <row r="2341" spans="1:15">
      <c r="A2341" s="316"/>
      <c r="B2341" s="316"/>
      <c r="C2341" s="22"/>
      <c r="O2341" s="279"/>
    </row>
    <row r="2342" spans="1:15">
      <c r="A2342" s="316"/>
      <c r="B2342" s="316"/>
      <c r="C2342" s="22"/>
      <c r="O2342" s="279"/>
    </row>
    <row r="2343" spans="1:15">
      <c r="A2343" s="316"/>
      <c r="B2343" s="316"/>
      <c r="C2343" s="22"/>
      <c r="O2343" s="279"/>
    </row>
    <row r="2344" spans="1:15">
      <c r="A2344" s="316"/>
      <c r="B2344" s="316"/>
      <c r="C2344" s="22"/>
      <c r="O2344" s="279"/>
    </row>
    <row r="2345" spans="1:15">
      <c r="A2345" s="316"/>
      <c r="B2345" s="316"/>
      <c r="C2345" s="22"/>
      <c r="O2345" s="279"/>
    </row>
    <row r="2346" spans="1:15">
      <c r="A2346" s="316"/>
      <c r="B2346" s="316"/>
      <c r="C2346" s="22"/>
      <c r="O2346" s="279"/>
    </row>
    <row r="2347" spans="1:15">
      <c r="A2347" s="316"/>
      <c r="B2347" s="316"/>
      <c r="C2347" s="22"/>
      <c r="O2347" s="279"/>
    </row>
    <row r="2348" spans="1:15">
      <c r="A2348" s="316"/>
      <c r="B2348" s="316"/>
      <c r="C2348" s="22"/>
      <c r="O2348" s="279"/>
    </row>
    <row r="2349" spans="1:15">
      <c r="A2349" s="316"/>
      <c r="B2349" s="316"/>
      <c r="C2349" s="22"/>
      <c r="O2349" s="279"/>
    </row>
    <row r="2350" spans="1:15">
      <c r="A2350" s="316"/>
      <c r="B2350" s="316"/>
      <c r="C2350" s="22"/>
      <c r="O2350" s="279"/>
    </row>
    <row r="2351" spans="1:15">
      <c r="A2351" s="316"/>
      <c r="B2351" s="316"/>
      <c r="C2351" s="22"/>
      <c r="O2351" s="279"/>
    </row>
    <row r="2352" spans="1:15">
      <c r="A2352" s="316"/>
      <c r="B2352" s="316"/>
      <c r="C2352" s="22"/>
      <c r="O2352" s="279"/>
    </row>
    <row r="2353" spans="1:15">
      <c r="A2353" s="316"/>
      <c r="B2353" s="316"/>
      <c r="C2353" s="22"/>
      <c r="O2353" s="279"/>
    </row>
    <row r="2354" spans="1:15">
      <c r="A2354" s="316"/>
      <c r="B2354" s="316"/>
      <c r="C2354" s="22"/>
      <c r="O2354" s="279"/>
    </row>
    <row r="2355" spans="1:15">
      <c r="A2355" s="316"/>
      <c r="B2355" s="316"/>
      <c r="C2355" s="22"/>
      <c r="O2355" s="279"/>
    </row>
    <row r="2356" spans="1:15">
      <c r="A2356" s="316"/>
      <c r="B2356" s="316"/>
      <c r="C2356" s="22"/>
      <c r="O2356" s="279"/>
    </row>
    <row r="2357" spans="1:15">
      <c r="A2357" s="316"/>
      <c r="B2357" s="316"/>
      <c r="C2357" s="22"/>
      <c r="O2357" s="279"/>
    </row>
    <row r="2358" spans="1:15">
      <c r="A2358" s="316"/>
      <c r="B2358" s="316"/>
      <c r="C2358" s="22"/>
      <c r="O2358" s="279"/>
    </row>
    <row r="2359" spans="1:15">
      <c r="A2359" s="316"/>
      <c r="B2359" s="316"/>
      <c r="C2359" s="22"/>
      <c r="O2359" s="279"/>
    </row>
    <row r="2360" spans="1:15">
      <c r="A2360" s="316"/>
      <c r="B2360" s="316"/>
      <c r="C2360" s="22"/>
      <c r="O2360" s="279"/>
    </row>
    <row r="2361" spans="1:15">
      <c r="A2361" s="316"/>
      <c r="B2361" s="316"/>
      <c r="C2361" s="22"/>
      <c r="O2361" s="279"/>
    </row>
    <row r="2362" spans="1:15">
      <c r="A2362" s="316"/>
      <c r="B2362" s="316"/>
      <c r="C2362" s="22"/>
      <c r="O2362" s="279"/>
    </row>
    <row r="2363" spans="1:15">
      <c r="A2363" s="316"/>
      <c r="B2363" s="316"/>
      <c r="C2363" s="22"/>
      <c r="O2363" s="279"/>
    </row>
    <row r="2364" spans="1:15">
      <c r="A2364" s="316"/>
      <c r="B2364" s="316"/>
      <c r="C2364" s="22"/>
      <c r="O2364" s="279"/>
    </row>
    <row r="2365" spans="1:15">
      <c r="A2365" s="316"/>
      <c r="B2365" s="316"/>
      <c r="C2365" s="22"/>
      <c r="O2365" s="279"/>
    </row>
    <row r="2366" spans="1:15">
      <c r="A2366" s="316"/>
      <c r="B2366" s="316"/>
      <c r="C2366" s="22"/>
      <c r="O2366" s="279"/>
    </row>
    <row r="2367" spans="1:15">
      <c r="A2367" s="316"/>
      <c r="B2367" s="316"/>
      <c r="C2367" s="22"/>
      <c r="O2367" s="279"/>
    </row>
    <row r="2368" spans="1:15">
      <c r="A2368" s="316"/>
      <c r="B2368" s="316"/>
      <c r="C2368" s="22"/>
      <c r="O2368" s="279"/>
    </row>
    <row r="2369" spans="1:15">
      <c r="A2369" s="316"/>
      <c r="B2369" s="316"/>
      <c r="C2369" s="22"/>
      <c r="O2369" s="279"/>
    </row>
    <row r="2370" spans="1:15">
      <c r="A2370" s="316"/>
      <c r="B2370" s="316"/>
      <c r="C2370" s="22"/>
      <c r="O2370" s="279"/>
    </row>
    <row r="2371" spans="1:15">
      <c r="A2371" s="316"/>
      <c r="B2371" s="316"/>
      <c r="C2371" s="22"/>
      <c r="O2371" s="279"/>
    </row>
    <row r="2372" spans="1:15">
      <c r="A2372" s="316"/>
      <c r="B2372" s="316"/>
      <c r="C2372" s="22"/>
      <c r="O2372" s="279"/>
    </row>
    <row r="2373" spans="1:15">
      <c r="A2373" s="316"/>
      <c r="B2373" s="316"/>
      <c r="C2373" s="22"/>
      <c r="O2373" s="279"/>
    </row>
    <row r="2374" spans="1:15">
      <c r="A2374" s="316"/>
      <c r="B2374" s="316"/>
      <c r="C2374" s="22"/>
      <c r="O2374" s="279"/>
    </row>
    <row r="2375" spans="1:15">
      <c r="A2375" s="316"/>
      <c r="B2375" s="316"/>
      <c r="C2375" s="22"/>
      <c r="O2375" s="279"/>
    </row>
    <row r="2376" spans="1:15">
      <c r="A2376" s="316"/>
      <c r="B2376" s="316"/>
      <c r="C2376" s="22"/>
      <c r="O2376" s="279"/>
    </row>
    <row r="2377" spans="1:15">
      <c r="A2377" s="316"/>
      <c r="B2377" s="316"/>
      <c r="C2377" s="22"/>
      <c r="O2377" s="279"/>
    </row>
    <row r="2378" spans="1:15">
      <c r="A2378" s="316"/>
      <c r="B2378" s="316"/>
      <c r="C2378" s="22"/>
      <c r="O2378" s="279"/>
    </row>
    <row r="2379" spans="1:15">
      <c r="A2379" s="316"/>
      <c r="B2379" s="316"/>
      <c r="C2379" s="22"/>
      <c r="O2379" s="279"/>
    </row>
    <row r="2380" spans="1:15">
      <c r="A2380" s="316"/>
      <c r="B2380" s="316"/>
      <c r="C2380" s="22"/>
      <c r="O2380" s="279"/>
    </row>
    <row r="2381" spans="1:15">
      <c r="A2381" s="316"/>
      <c r="B2381" s="316"/>
      <c r="C2381" s="22"/>
      <c r="O2381" s="279"/>
    </row>
    <row r="2382" spans="1:15">
      <c r="A2382" s="316"/>
      <c r="B2382" s="316"/>
      <c r="C2382" s="22"/>
      <c r="O2382" s="279"/>
    </row>
    <row r="2383" spans="1:15">
      <c r="A2383" s="316"/>
      <c r="B2383" s="316"/>
      <c r="C2383" s="22"/>
      <c r="O2383" s="279"/>
    </row>
    <row r="2384" spans="1:15">
      <c r="A2384" s="316"/>
      <c r="B2384" s="316"/>
      <c r="C2384" s="22"/>
      <c r="O2384" s="279"/>
    </row>
    <row r="2385" spans="1:15">
      <c r="A2385" s="316"/>
      <c r="B2385" s="316"/>
      <c r="C2385" s="22"/>
      <c r="O2385" s="279"/>
    </row>
    <row r="2386" spans="1:15">
      <c r="A2386" s="316"/>
      <c r="B2386" s="316"/>
      <c r="C2386" s="22"/>
      <c r="O2386" s="279"/>
    </row>
    <row r="2387" spans="1:15">
      <c r="A2387" s="316"/>
      <c r="B2387" s="316"/>
      <c r="C2387" s="22"/>
      <c r="O2387" s="279"/>
    </row>
    <row r="2388" spans="1:15">
      <c r="A2388" s="316"/>
      <c r="B2388" s="316"/>
      <c r="C2388" s="22"/>
      <c r="O2388" s="279"/>
    </row>
    <row r="2389" spans="1:15">
      <c r="A2389" s="316"/>
      <c r="B2389" s="316"/>
      <c r="C2389" s="22"/>
      <c r="O2389" s="279"/>
    </row>
    <row r="2390" spans="1:15">
      <c r="A2390" s="316"/>
      <c r="B2390" s="316"/>
      <c r="C2390" s="22"/>
      <c r="O2390" s="279"/>
    </row>
    <row r="2391" spans="1:15">
      <c r="A2391" s="316"/>
      <c r="B2391" s="316"/>
      <c r="C2391" s="22"/>
      <c r="O2391" s="279"/>
    </row>
    <row r="2392" spans="1:15">
      <c r="A2392" s="316"/>
      <c r="B2392" s="316"/>
      <c r="C2392" s="22"/>
      <c r="O2392" s="279"/>
    </row>
    <row r="2393" spans="1:15">
      <c r="A2393" s="316"/>
      <c r="B2393" s="316"/>
      <c r="C2393" s="22"/>
      <c r="O2393" s="279"/>
    </row>
    <row r="2394" spans="1:15">
      <c r="A2394" s="316"/>
      <c r="B2394" s="316"/>
      <c r="C2394" s="22"/>
      <c r="O2394" s="279"/>
    </row>
    <row r="2395" spans="1:15">
      <c r="A2395" s="316"/>
      <c r="B2395" s="316"/>
      <c r="C2395" s="22"/>
      <c r="O2395" s="279"/>
    </row>
    <row r="2396" spans="1:15">
      <c r="A2396" s="316"/>
      <c r="B2396" s="316"/>
      <c r="C2396" s="22"/>
      <c r="O2396" s="279"/>
    </row>
    <row r="2397" spans="1:15">
      <c r="A2397" s="316"/>
      <c r="B2397" s="316"/>
      <c r="C2397" s="22"/>
      <c r="O2397" s="279"/>
    </row>
    <row r="2398" spans="1:15">
      <c r="A2398" s="316"/>
      <c r="B2398" s="316"/>
      <c r="C2398" s="22"/>
      <c r="O2398" s="279"/>
    </row>
    <row r="2399" spans="1:15">
      <c r="A2399" s="316"/>
      <c r="B2399" s="316"/>
      <c r="C2399" s="22"/>
      <c r="O2399" s="279"/>
    </row>
    <row r="2400" spans="1:15">
      <c r="A2400" s="316"/>
      <c r="B2400" s="316"/>
      <c r="C2400" s="22"/>
      <c r="O2400" s="279"/>
    </row>
    <row r="2401" spans="1:15">
      <c r="A2401" s="316"/>
      <c r="B2401" s="316"/>
      <c r="C2401" s="22"/>
      <c r="O2401" s="279"/>
    </row>
    <row r="2402" spans="1:15">
      <c r="A2402" s="316"/>
      <c r="B2402" s="316"/>
      <c r="C2402" s="22"/>
      <c r="O2402" s="279"/>
    </row>
    <row r="2403" spans="1:15">
      <c r="A2403" s="316"/>
      <c r="B2403" s="316"/>
      <c r="C2403" s="22"/>
      <c r="O2403" s="279"/>
    </row>
    <row r="2404" spans="1:15">
      <c r="A2404" s="316"/>
      <c r="B2404" s="316"/>
      <c r="C2404" s="22"/>
      <c r="O2404" s="279"/>
    </row>
    <row r="2405" spans="1:15">
      <c r="A2405" s="316"/>
      <c r="B2405" s="316"/>
      <c r="C2405" s="22"/>
      <c r="O2405" s="279"/>
    </row>
    <row r="2406" spans="1:15">
      <c r="A2406" s="316"/>
      <c r="B2406" s="316"/>
      <c r="C2406" s="22"/>
      <c r="O2406" s="279"/>
    </row>
    <row r="2407" spans="1:15">
      <c r="A2407" s="316"/>
      <c r="B2407" s="316"/>
      <c r="C2407" s="22"/>
      <c r="O2407" s="279"/>
    </row>
    <row r="2408" spans="1:15">
      <c r="A2408" s="316"/>
      <c r="B2408" s="316"/>
      <c r="C2408" s="22"/>
      <c r="O2408" s="279"/>
    </row>
    <row r="2409" spans="1:15">
      <c r="A2409" s="316"/>
      <c r="B2409" s="316"/>
      <c r="C2409" s="22"/>
      <c r="O2409" s="279"/>
    </row>
    <row r="2410" spans="1:15">
      <c r="A2410" s="316"/>
      <c r="B2410" s="316"/>
      <c r="C2410" s="22"/>
      <c r="O2410" s="279"/>
    </row>
    <row r="2411" spans="1:15">
      <c r="A2411" s="316"/>
      <c r="B2411" s="316"/>
      <c r="C2411" s="22"/>
      <c r="O2411" s="279"/>
    </row>
    <row r="2412" spans="1:15">
      <c r="A2412" s="316"/>
      <c r="B2412" s="316"/>
      <c r="C2412" s="22"/>
      <c r="O2412" s="279"/>
    </row>
    <row r="2413" spans="1:15">
      <c r="A2413" s="316"/>
      <c r="B2413" s="316"/>
      <c r="C2413" s="22"/>
      <c r="O2413" s="279"/>
    </row>
    <row r="2414" spans="1:15">
      <c r="A2414" s="316"/>
      <c r="B2414" s="316"/>
      <c r="C2414" s="22"/>
      <c r="O2414" s="279"/>
    </row>
    <row r="2415" spans="1:15">
      <c r="A2415" s="316"/>
      <c r="B2415" s="316"/>
      <c r="C2415" s="22"/>
      <c r="O2415" s="279"/>
    </row>
    <row r="2416" spans="1:15">
      <c r="A2416" s="316"/>
      <c r="B2416" s="316"/>
      <c r="C2416" s="22"/>
      <c r="O2416" s="279"/>
    </row>
    <row r="2417" spans="1:15">
      <c r="A2417" s="316"/>
      <c r="B2417" s="316"/>
      <c r="C2417" s="22"/>
      <c r="O2417" s="279"/>
    </row>
    <row r="2418" spans="1:15">
      <c r="A2418" s="316"/>
      <c r="B2418" s="316"/>
      <c r="C2418" s="22"/>
      <c r="O2418" s="279"/>
    </row>
    <row r="2419" spans="1:15">
      <c r="A2419" s="316"/>
      <c r="B2419" s="316"/>
      <c r="C2419" s="22"/>
      <c r="O2419" s="279"/>
    </row>
    <row r="2420" spans="1:15">
      <c r="A2420" s="316"/>
      <c r="B2420" s="316"/>
      <c r="C2420" s="22"/>
      <c r="O2420" s="279"/>
    </row>
    <row r="2421" spans="1:15">
      <c r="A2421" s="316"/>
      <c r="B2421" s="316"/>
      <c r="C2421" s="22"/>
      <c r="O2421" s="279"/>
    </row>
    <row r="2422" spans="1:15">
      <c r="A2422" s="316"/>
      <c r="B2422" s="316"/>
      <c r="C2422" s="22"/>
      <c r="O2422" s="279"/>
    </row>
    <row r="2423" spans="1:15">
      <c r="A2423" s="316"/>
      <c r="B2423" s="316"/>
      <c r="C2423" s="22"/>
      <c r="O2423" s="279"/>
    </row>
    <row r="2424" spans="1:15">
      <c r="A2424" s="316"/>
      <c r="B2424" s="316"/>
      <c r="C2424" s="22"/>
      <c r="O2424" s="279"/>
    </row>
    <row r="2425" spans="1:15">
      <c r="A2425" s="316"/>
      <c r="B2425" s="316"/>
      <c r="C2425" s="22"/>
      <c r="O2425" s="279"/>
    </row>
    <row r="2426" spans="1:15">
      <c r="A2426" s="316"/>
      <c r="B2426" s="316"/>
      <c r="C2426" s="22"/>
      <c r="O2426" s="279"/>
    </row>
    <row r="2427" spans="1:15">
      <c r="A2427" s="316"/>
      <c r="B2427" s="316"/>
      <c r="C2427" s="22"/>
      <c r="O2427" s="279"/>
    </row>
    <row r="2428" spans="1:15">
      <c r="A2428" s="316"/>
      <c r="B2428" s="316"/>
      <c r="C2428" s="22"/>
      <c r="O2428" s="279"/>
    </row>
    <row r="2429" spans="1:15">
      <c r="A2429" s="316"/>
      <c r="B2429" s="316"/>
      <c r="C2429" s="22"/>
      <c r="O2429" s="279"/>
    </row>
    <row r="2430" spans="1:15">
      <c r="A2430" s="316"/>
      <c r="B2430" s="316"/>
      <c r="C2430" s="22"/>
      <c r="O2430" s="279"/>
    </row>
    <row r="2431" spans="1:15">
      <c r="A2431" s="316"/>
      <c r="B2431" s="316"/>
      <c r="C2431" s="22"/>
      <c r="O2431" s="279"/>
    </row>
    <row r="2432" spans="1:15">
      <c r="A2432" s="316"/>
      <c r="B2432" s="316"/>
      <c r="C2432" s="22"/>
      <c r="O2432" s="279"/>
    </row>
    <row r="2433" spans="1:15">
      <c r="A2433" s="316"/>
      <c r="B2433" s="316"/>
      <c r="C2433" s="22"/>
      <c r="O2433" s="279"/>
    </row>
    <row r="2434" spans="1:15">
      <c r="A2434" s="316"/>
      <c r="B2434" s="316"/>
      <c r="C2434" s="22"/>
      <c r="O2434" s="279"/>
    </row>
    <row r="2435" spans="1:15">
      <c r="A2435" s="316"/>
      <c r="B2435" s="316"/>
      <c r="C2435" s="22"/>
      <c r="O2435" s="279"/>
    </row>
    <row r="2436" spans="1:15">
      <c r="A2436" s="316"/>
      <c r="B2436" s="316"/>
      <c r="C2436" s="22"/>
      <c r="O2436" s="279"/>
    </row>
    <row r="2437" spans="1:15">
      <c r="A2437" s="316"/>
      <c r="B2437" s="316"/>
      <c r="C2437" s="22"/>
      <c r="O2437" s="279"/>
    </row>
    <row r="2438" spans="1:15">
      <c r="A2438" s="316"/>
      <c r="B2438" s="316"/>
      <c r="C2438" s="22"/>
      <c r="O2438" s="279"/>
    </row>
    <row r="2439" spans="1:15">
      <c r="A2439" s="316"/>
      <c r="B2439" s="316"/>
      <c r="C2439" s="22"/>
      <c r="O2439" s="279"/>
    </row>
    <row r="2440" spans="1:15">
      <c r="A2440" s="316"/>
      <c r="B2440" s="316"/>
      <c r="C2440" s="22"/>
      <c r="O2440" s="279"/>
    </row>
    <row r="2441" spans="1:15">
      <c r="A2441" s="316"/>
      <c r="B2441" s="316"/>
      <c r="C2441" s="22"/>
      <c r="O2441" s="279"/>
    </row>
    <row r="2442" spans="1:15">
      <c r="A2442" s="316"/>
      <c r="B2442" s="316"/>
      <c r="C2442" s="22"/>
      <c r="O2442" s="279"/>
    </row>
    <row r="2443" spans="1:15">
      <c r="A2443" s="316"/>
      <c r="B2443" s="316"/>
      <c r="C2443" s="22"/>
      <c r="O2443" s="279"/>
    </row>
    <row r="2444" spans="1:15">
      <c r="A2444" s="316"/>
      <c r="B2444" s="316"/>
      <c r="C2444" s="22"/>
      <c r="O2444" s="279"/>
    </row>
    <row r="2445" spans="1:15">
      <c r="A2445" s="316"/>
      <c r="B2445" s="316"/>
      <c r="C2445" s="22"/>
      <c r="O2445" s="279"/>
    </row>
    <row r="2446" spans="1:15">
      <c r="A2446" s="316"/>
      <c r="B2446" s="316"/>
      <c r="C2446" s="22"/>
      <c r="O2446" s="279"/>
    </row>
    <row r="2447" spans="1:15">
      <c r="A2447" s="316"/>
      <c r="B2447" s="316"/>
      <c r="C2447" s="22"/>
      <c r="O2447" s="279"/>
    </row>
    <row r="2448" spans="1:15">
      <c r="A2448" s="316"/>
      <c r="B2448" s="316"/>
      <c r="C2448" s="22"/>
      <c r="O2448" s="279"/>
    </row>
    <row r="2449" spans="1:15">
      <c r="A2449" s="316"/>
      <c r="B2449" s="316"/>
      <c r="C2449" s="22"/>
      <c r="O2449" s="279"/>
    </row>
    <row r="2450" spans="1:15">
      <c r="A2450" s="316"/>
      <c r="B2450" s="316"/>
      <c r="C2450" s="22"/>
      <c r="O2450" s="279"/>
    </row>
    <row r="2451" spans="1:15">
      <c r="A2451" s="316"/>
      <c r="B2451" s="316"/>
      <c r="C2451" s="22"/>
      <c r="O2451" s="279"/>
    </row>
    <row r="2452" spans="1:15">
      <c r="A2452" s="316"/>
      <c r="B2452" s="316"/>
      <c r="C2452" s="22"/>
      <c r="O2452" s="279"/>
    </row>
    <row r="2453" spans="1:15">
      <c r="A2453" s="316"/>
      <c r="B2453" s="316"/>
      <c r="C2453" s="22"/>
      <c r="O2453" s="279"/>
    </row>
    <row r="2454" spans="1:15">
      <c r="A2454" s="316"/>
      <c r="B2454" s="316"/>
      <c r="C2454" s="22"/>
      <c r="O2454" s="279"/>
    </row>
    <row r="2455" spans="1:15">
      <c r="A2455" s="316"/>
      <c r="B2455" s="316"/>
      <c r="C2455" s="22"/>
      <c r="O2455" s="279"/>
    </row>
    <row r="2456" spans="1:15">
      <c r="A2456" s="316"/>
      <c r="B2456" s="316"/>
      <c r="C2456" s="22"/>
      <c r="O2456" s="279"/>
    </row>
    <row r="2457" spans="1:15">
      <c r="A2457" s="316"/>
      <c r="B2457" s="316"/>
      <c r="C2457" s="22"/>
      <c r="O2457" s="279"/>
    </row>
    <row r="2458" spans="1:15">
      <c r="A2458" s="316"/>
      <c r="B2458" s="316"/>
      <c r="C2458" s="22"/>
      <c r="O2458" s="279"/>
    </row>
    <row r="2459" spans="1:15">
      <c r="A2459" s="316"/>
      <c r="B2459" s="316"/>
      <c r="C2459" s="22"/>
      <c r="O2459" s="279"/>
    </row>
    <row r="2460" spans="1:15">
      <c r="A2460" s="316"/>
      <c r="B2460" s="316"/>
      <c r="C2460" s="22"/>
      <c r="O2460" s="279"/>
    </row>
    <row r="2461" spans="1:15">
      <c r="A2461" s="316"/>
      <c r="B2461" s="316"/>
      <c r="C2461" s="22"/>
      <c r="O2461" s="279"/>
    </row>
    <row r="2462" spans="1:15">
      <c r="A2462" s="316"/>
      <c r="B2462" s="316"/>
      <c r="C2462" s="22"/>
      <c r="O2462" s="279"/>
    </row>
    <row r="2463" spans="1:15">
      <c r="A2463" s="316"/>
      <c r="B2463" s="316"/>
      <c r="C2463" s="22"/>
      <c r="O2463" s="279"/>
    </row>
    <row r="2464" spans="1:15">
      <c r="A2464" s="316"/>
      <c r="B2464" s="316"/>
      <c r="C2464" s="22"/>
      <c r="O2464" s="279"/>
    </row>
    <row r="2465" spans="1:15">
      <c r="A2465" s="316"/>
      <c r="B2465" s="316"/>
      <c r="C2465" s="22"/>
      <c r="O2465" s="279"/>
    </row>
    <row r="2466" spans="1:15">
      <c r="A2466" s="316"/>
      <c r="B2466" s="316"/>
      <c r="C2466" s="22"/>
      <c r="O2466" s="279"/>
    </row>
    <row r="2467" spans="1:15">
      <c r="A2467" s="316"/>
      <c r="B2467" s="316"/>
      <c r="C2467" s="22"/>
      <c r="O2467" s="279"/>
    </row>
    <row r="2468" spans="1:15">
      <c r="A2468" s="316"/>
      <c r="B2468" s="316"/>
      <c r="C2468" s="22"/>
      <c r="O2468" s="279"/>
    </row>
    <row r="2469" spans="1:15">
      <c r="A2469" s="316"/>
      <c r="B2469" s="316"/>
      <c r="C2469" s="22"/>
      <c r="O2469" s="279"/>
    </row>
    <row r="2470" spans="1:15">
      <c r="A2470" s="316"/>
      <c r="B2470" s="316"/>
      <c r="C2470" s="22"/>
      <c r="O2470" s="279"/>
    </row>
    <row r="2471" spans="1:15">
      <c r="A2471" s="316"/>
      <c r="B2471" s="316"/>
      <c r="C2471" s="22"/>
      <c r="O2471" s="279"/>
    </row>
    <row r="2472" spans="1:15">
      <c r="A2472" s="316"/>
      <c r="B2472" s="316"/>
      <c r="C2472" s="22"/>
      <c r="O2472" s="279"/>
    </row>
    <row r="2473" spans="1:15">
      <c r="A2473" s="316"/>
      <c r="B2473" s="316"/>
      <c r="C2473" s="22"/>
      <c r="O2473" s="279"/>
    </row>
    <row r="2474" spans="1:15">
      <c r="A2474" s="316"/>
      <c r="B2474" s="316"/>
      <c r="C2474" s="22"/>
      <c r="O2474" s="279"/>
    </row>
    <row r="2475" spans="1:15">
      <c r="A2475" s="316"/>
      <c r="B2475" s="316"/>
      <c r="C2475" s="22"/>
      <c r="O2475" s="279"/>
    </row>
    <row r="2476" spans="1:15">
      <c r="A2476" s="316"/>
      <c r="B2476" s="316"/>
      <c r="C2476" s="22"/>
      <c r="O2476" s="279"/>
    </row>
    <row r="2477" spans="1:15">
      <c r="A2477" s="316"/>
      <c r="B2477" s="316"/>
      <c r="C2477" s="22"/>
      <c r="O2477" s="279"/>
    </row>
    <row r="2478" spans="1:15">
      <c r="A2478" s="316"/>
      <c r="B2478" s="316"/>
      <c r="C2478" s="22"/>
      <c r="O2478" s="279"/>
    </row>
    <row r="2479" spans="1:15">
      <c r="A2479" s="316"/>
      <c r="B2479" s="316"/>
      <c r="C2479" s="22"/>
      <c r="O2479" s="279"/>
    </row>
    <row r="2480" spans="1:15">
      <c r="A2480" s="316"/>
      <c r="B2480" s="316"/>
      <c r="C2480" s="22"/>
      <c r="O2480" s="279"/>
    </row>
    <row r="2481" spans="1:15">
      <c r="A2481" s="316"/>
      <c r="B2481" s="316"/>
      <c r="C2481" s="22"/>
      <c r="O2481" s="279"/>
    </row>
    <row r="2482" spans="1:15">
      <c r="A2482" s="316"/>
      <c r="B2482" s="316"/>
      <c r="C2482" s="22"/>
      <c r="O2482" s="279"/>
    </row>
    <row r="2483" spans="1:15">
      <c r="A2483" s="316"/>
      <c r="B2483" s="316"/>
      <c r="C2483" s="22"/>
      <c r="O2483" s="279"/>
    </row>
    <row r="2484" spans="1:15">
      <c r="A2484" s="316"/>
      <c r="B2484" s="316"/>
      <c r="C2484" s="22"/>
      <c r="O2484" s="279"/>
    </row>
    <row r="2485" spans="1:15">
      <c r="A2485" s="316"/>
      <c r="B2485" s="316"/>
      <c r="C2485" s="22"/>
      <c r="O2485" s="279"/>
    </row>
    <row r="2486" spans="1:15">
      <c r="A2486" s="316"/>
      <c r="B2486" s="316"/>
      <c r="C2486" s="22"/>
      <c r="O2486" s="279"/>
    </row>
    <row r="2487" spans="1:15">
      <c r="A2487" s="316"/>
      <c r="B2487" s="316"/>
      <c r="C2487" s="22"/>
      <c r="O2487" s="279"/>
    </row>
    <row r="2488" spans="1:15">
      <c r="A2488" s="316"/>
      <c r="B2488" s="316"/>
      <c r="C2488" s="22"/>
      <c r="O2488" s="279"/>
    </row>
    <row r="2489" spans="1:15">
      <c r="A2489" s="316"/>
      <c r="B2489" s="316"/>
      <c r="C2489" s="22"/>
      <c r="O2489" s="279"/>
    </row>
    <row r="2490" spans="1:15">
      <c r="A2490" s="316"/>
      <c r="B2490" s="316"/>
      <c r="C2490" s="22"/>
      <c r="O2490" s="279"/>
    </row>
    <row r="2491" spans="1:15">
      <c r="A2491" s="316"/>
      <c r="B2491" s="316"/>
      <c r="C2491" s="22"/>
      <c r="O2491" s="279"/>
    </row>
    <row r="2492" spans="1:15">
      <c r="A2492" s="316"/>
      <c r="B2492" s="316"/>
      <c r="C2492" s="22"/>
      <c r="O2492" s="279"/>
    </row>
    <row r="2493" spans="1:15">
      <c r="A2493" s="316"/>
      <c r="B2493" s="316"/>
      <c r="C2493" s="22"/>
      <c r="O2493" s="279"/>
    </row>
    <row r="2494" spans="1:15">
      <c r="A2494" s="316"/>
      <c r="B2494" s="316"/>
      <c r="C2494" s="22"/>
      <c r="O2494" s="279"/>
    </row>
    <row r="2495" spans="1:15">
      <c r="A2495" s="316"/>
      <c r="B2495" s="316"/>
      <c r="C2495" s="22"/>
      <c r="O2495" s="279"/>
    </row>
    <row r="2496" spans="1:15">
      <c r="A2496" s="316"/>
      <c r="B2496" s="316"/>
      <c r="C2496" s="22"/>
      <c r="O2496" s="279"/>
    </row>
    <row r="2497" spans="1:15">
      <c r="A2497" s="316"/>
      <c r="B2497" s="316"/>
      <c r="C2497" s="22"/>
      <c r="O2497" s="279"/>
    </row>
    <row r="2498" spans="1:15">
      <c r="A2498" s="316"/>
      <c r="B2498" s="316"/>
      <c r="C2498" s="22"/>
      <c r="O2498" s="279"/>
    </row>
    <row r="2499" spans="1:15">
      <c r="A2499" s="316"/>
      <c r="B2499" s="316"/>
      <c r="C2499" s="22"/>
      <c r="O2499" s="279"/>
    </row>
    <row r="2500" spans="1:15">
      <c r="A2500" s="316"/>
      <c r="B2500" s="316"/>
      <c r="C2500" s="22"/>
      <c r="O2500" s="279"/>
    </row>
    <row r="2501" spans="1:15">
      <c r="A2501" s="316"/>
      <c r="B2501" s="316"/>
      <c r="C2501" s="22"/>
      <c r="O2501" s="279"/>
    </row>
    <row r="2502" spans="1:15">
      <c r="A2502" s="316"/>
      <c r="B2502" s="316"/>
      <c r="C2502" s="22"/>
      <c r="O2502" s="279"/>
    </row>
    <row r="2503" spans="1:15">
      <c r="A2503" s="316"/>
      <c r="B2503" s="316"/>
      <c r="C2503" s="22"/>
      <c r="O2503" s="279"/>
    </row>
    <row r="2504" spans="1:15">
      <c r="A2504" s="316"/>
      <c r="B2504" s="316"/>
      <c r="C2504" s="22"/>
      <c r="O2504" s="279"/>
    </row>
    <row r="2505" spans="1:15">
      <c r="A2505" s="316"/>
      <c r="B2505" s="316"/>
      <c r="C2505" s="22"/>
      <c r="O2505" s="279"/>
    </row>
    <row r="2506" spans="1:15">
      <c r="A2506" s="316"/>
      <c r="B2506" s="316"/>
      <c r="C2506" s="22"/>
      <c r="O2506" s="279"/>
    </row>
    <row r="2507" spans="1:15">
      <c r="A2507" s="316"/>
      <c r="B2507" s="316"/>
      <c r="C2507" s="22"/>
      <c r="O2507" s="279"/>
    </row>
    <row r="2508" spans="1:15">
      <c r="A2508" s="316"/>
      <c r="B2508" s="316"/>
      <c r="C2508" s="22"/>
      <c r="O2508" s="279"/>
    </row>
    <row r="2509" spans="1:15">
      <c r="A2509" s="316"/>
      <c r="B2509" s="316"/>
      <c r="C2509" s="22"/>
      <c r="O2509" s="279"/>
    </row>
    <row r="2510" spans="1:15">
      <c r="A2510" s="316"/>
      <c r="B2510" s="316"/>
      <c r="C2510" s="22"/>
      <c r="O2510" s="279"/>
    </row>
    <row r="2511" spans="1:15">
      <c r="A2511" s="316"/>
      <c r="B2511" s="316"/>
      <c r="C2511" s="22"/>
      <c r="O2511" s="279"/>
    </row>
    <row r="2512" spans="1:15">
      <c r="A2512" s="316"/>
      <c r="B2512" s="316"/>
      <c r="C2512" s="22"/>
      <c r="O2512" s="279"/>
    </row>
    <row r="2513" spans="1:15">
      <c r="A2513" s="316"/>
      <c r="B2513" s="316"/>
      <c r="C2513" s="22"/>
      <c r="O2513" s="279"/>
    </row>
    <row r="2514" spans="1:15">
      <c r="A2514" s="316"/>
      <c r="B2514" s="316"/>
      <c r="C2514" s="22"/>
      <c r="O2514" s="279"/>
    </row>
    <row r="2515" spans="1:15">
      <c r="A2515" s="316"/>
      <c r="B2515" s="316"/>
      <c r="C2515" s="22"/>
      <c r="O2515" s="279"/>
    </row>
    <row r="2516" spans="1:15">
      <c r="A2516" s="316"/>
      <c r="B2516" s="316"/>
      <c r="C2516" s="22"/>
      <c r="O2516" s="279"/>
    </row>
    <row r="2517" spans="1:15">
      <c r="A2517" s="316"/>
      <c r="B2517" s="316"/>
      <c r="C2517" s="22"/>
      <c r="O2517" s="279"/>
    </row>
    <row r="2518" spans="1:15">
      <c r="A2518" s="316"/>
      <c r="B2518" s="316"/>
      <c r="C2518" s="22"/>
      <c r="O2518" s="279"/>
    </row>
    <row r="2519" spans="1:15">
      <c r="A2519" s="316"/>
      <c r="B2519" s="316"/>
      <c r="C2519" s="22"/>
      <c r="O2519" s="279"/>
    </row>
    <row r="2520" spans="1:15">
      <c r="A2520" s="316"/>
      <c r="B2520" s="316"/>
      <c r="C2520" s="22"/>
      <c r="O2520" s="279"/>
    </row>
    <row r="2521" spans="1:15">
      <c r="A2521" s="316"/>
      <c r="B2521" s="316"/>
      <c r="C2521" s="22"/>
      <c r="O2521" s="279"/>
    </row>
    <row r="2522" spans="1:15">
      <c r="A2522" s="316"/>
      <c r="B2522" s="316"/>
      <c r="C2522" s="22"/>
      <c r="O2522" s="279"/>
    </row>
    <row r="2523" spans="1:15">
      <c r="A2523" s="316"/>
      <c r="B2523" s="316"/>
      <c r="C2523" s="22"/>
      <c r="O2523" s="279"/>
    </row>
    <row r="2524" spans="1:15">
      <c r="A2524" s="316"/>
      <c r="B2524" s="316"/>
      <c r="C2524" s="22"/>
      <c r="O2524" s="279"/>
    </row>
    <row r="2525" spans="1:15">
      <c r="A2525" s="316"/>
      <c r="B2525" s="316"/>
      <c r="C2525" s="22"/>
      <c r="O2525" s="279"/>
    </row>
    <row r="2526" spans="1:15">
      <c r="A2526" s="316"/>
      <c r="B2526" s="316"/>
      <c r="C2526" s="22"/>
      <c r="O2526" s="279"/>
    </row>
    <row r="2527" spans="1:15">
      <c r="A2527" s="316"/>
      <c r="B2527" s="316"/>
      <c r="C2527" s="22"/>
      <c r="O2527" s="279"/>
    </row>
    <row r="2528" spans="1:15">
      <c r="A2528" s="316"/>
      <c r="B2528" s="316"/>
      <c r="C2528" s="22"/>
      <c r="O2528" s="279"/>
    </row>
    <row r="2529" spans="1:15">
      <c r="A2529" s="316"/>
      <c r="B2529" s="316"/>
      <c r="C2529" s="22"/>
      <c r="O2529" s="279"/>
    </row>
    <row r="2530" spans="1:15">
      <c r="A2530" s="316"/>
      <c r="B2530" s="316"/>
      <c r="C2530" s="22"/>
      <c r="O2530" s="279"/>
    </row>
    <row r="2531" spans="1:15">
      <c r="A2531" s="316"/>
      <c r="B2531" s="316"/>
      <c r="C2531" s="22"/>
      <c r="O2531" s="279"/>
    </row>
    <row r="2532" spans="1:15">
      <c r="A2532" s="316"/>
      <c r="B2532" s="316"/>
      <c r="C2532" s="22"/>
      <c r="O2532" s="279"/>
    </row>
    <row r="2533" spans="1:15">
      <c r="A2533" s="316"/>
      <c r="B2533" s="316"/>
      <c r="C2533" s="22"/>
      <c r="O2533" s="279"/>
    </row>
    <row r="2534" spans="1:15">
      <c r="A2534" s="316"/>
      <c r="B2534" s="316"/>
      <c r="C2534" s="22"/>
      <c r="O2534" s="279"/>
    </row>
    <row r="2535" spans="1:15">
      <c r="A2535" s="316"/>
      <c r="B2535" s="316"/>
      <c r="C2535" s="22"/>
      <c r="O2535" s="279"/>
    </row>
    <row r="2536" spans="1:15">
      <c r="A2536" s="316"/>
      <c r="B2536" s="316"/>
      <c r="C2536" s="22"/>
      <c r="O2536" s="279"/>
    </row>
    <row r="2537" spans="1:15">
      <c r="A2537" s="316"/>
      <c r="B2537" s="316"/>
      <c r="C2537" s="22"/>
      <c r="O2537" s="279"/>
    </row>
    <row r="2538" spans="1:15">
      <c r="A2538" s="316"/>
      <c r="B2538" s="316"/>
      <c r="C2538" s="22"/>
      <c r="O2538" s="279"/>
    </row>
    <row r="2539" spans="1:15">
      <c r="A2539" s="316"/>
      <c r="B2539" s="316"/>
      <c r="C2539" s="22"/>
      <c r="O2539" s="279"/>
    </row>
    <row r="2540" spans="1:15">
      <c r="A2540" s="316"/>
      <c r="B2540" s="316"/>
      <c r="C2540" s="22"/>
      <c r="O2540" s="279"/>
    </row>
    <row r="2541" spans="1:15">
      <c r="A2541" s="316"/>
      <c r="B2541" s="316"/>
      <c r="C2541" s="22"/>
      <c r="O2541" s="279"/>
    </row>
    <row r="2542" spans="1:15">
      <c r="A2542" s="316"/>
      <c r="B2542" s="316"/>
      <c r="C2542" s="22"/>
      <c r="O2542" s="279"/>
    </row>
    <row r="2543" spans="1:15">
      <c r="A2543" s="316"/>
      <c r="B2543" s="316"/>
      <c r="C2543" s="22"/>
      <c r="O2543" s="279"/>
    </row>
    <row r="2544" spans="1:15">
      <c r="A2544" s="316"/>
      <c r="B2544" s="316"/>
      <c r="C2544" s="22"/>
      <c r="O2544" s="279"/>
    </row>
    <row r="2545" spans="1:15">
      <c r="A2545" s="316"/>
      <c r="B2545" s="316"/>
      <c r="C2545" s="22"/>
      <c r="O2545" s="279"/>
    </row>
    <row r="2546" spans="1:15">
      <c r="A2546" s="316"/>
      <c r="B2546" s="316"/>
      <c r="C2546" s="22"/>
      <c r="O2546" s="279"/>
    </row>
    <row r="2547" spans="1:15">
      <c r="A2547" s="316"/>
      <c r="B2547" s="316"/>
      <c r="C2547" s="22"/>
      <c r="O2547" s="279"/>
    </row>
    <row r="2548" spans="1:15">
      <c r="A2548" s="316"/>
      <c r="B2548" s="316"/>
      <c r="C2548" s="22"/>
      <c r="O2548" s="279"/>
    </row>
    <row r="2549" spans="1:15">
      <c r="A2549" s="316"/>
      <c r="B2549" s="316"/>
      <c r="C2549" s="22"/>
      <c r="O2549" s="279"/>
    </row>
    <row r="2550" spans="1:15">
      <c r="A2550" s="316"/>
      <c r="B2550" s="316"/>
      <c r="C2550" s="22"/>
      <c r="O2550" s="279"/>
    </row>
    <row r="2551" spans="1:15">
      <c r="A2551" s="316"/>
      <c r="B2551" s="316"/>
      <c r="C2551" s="22"/>
      <c r="O2551" s="279"/>
    </row>
    <row r="2552" spans="1:15">
      <c r="A2552" s="316"/>
      <c r="B2552" s="316"/>
      <c r="C2552" s="22"/>
      <c r="O2552" s="279"/>
    </row>
    <row r="2553" spans="1:15">
      <c r="A2553" s="316"/>
      <c r="B2553" s="316"/>
      <c r="C2553" s="22"/>
      <c r="O2553" s="279"/>
    </row>
    <row r="2554" spans="1:15">
      <c r="A2554" s="316"/>
      <c r="B2554" s="316"/>
      <c r="C2554" s="22"/>
      <c r="O2554" s="279"/>
    </row>
    <row r="2555" spans="1:15">
      <c r="A2555" s="316"/>
      <c r="B2555" s="316"/>
      <c r="C2555" s="22"/>
      <c r="O2555" s="279"/>
    </row>
    <row r="2556" spans="1:15">
      <c r="A2556" s="316"/>
      <c r="B2556" s="316"/>
      <c r="C2556" s="22"/>
      <c r="O2556" s="279"/>
    </row>
    <row r="2557" spans="1:15">
      <c r="A2557" s="316"/>
      <c r="B2557" s="316"/>
      <c r="C2557" s="22"/>
      <c r="O2557" s="279"/>
    </row>
    <row r="2558" spans="1:15">
      <c r="A2558" s="316"/>
      <c r="B2558" s="316"/>
      <c r="C2558" s="22"/>
      <c r="O2558" s="279"/>
    </row>
    <row r="2559" spans="1:15">
      <c r="A2559" s="316"/>
      <c r="B2559" s="316"/>
      <c r="C2559" s="22"/>
      <c r="O2559" s="279"/>
    </row>
    <row r="2560" spans="1:15">
      <c r="A2560" s="316"/>
      <c r="B2560" s="316"/>
      <c r="C2560" s="22"/>
      <c r="O2560" s="279"/>
    </row>
    <row r="2561" spans="1:15">
      <c r="A2561" s="316"/>
      <c r="B2561" s="316"/>
      <c r="C2561" s="22"/>
      <c r="O2561" s="279"/>
    </row>
    <row r="2562" spans="1:15">
      <c r="A2562" s="316"/>
      <c r="B2562" s="316"/>
      <c r="C2562" s="22"/>
      <c r="O2562" s="279"/>
    </row>
    <row r="2563" spans="1:15">
      <c r="A2563" s="316"/>
      <c r="B2563" s="316"/>
      <c r="C2563" s="22"/>
      <c r="O2563" s="279"/>
    </row>
    <row r="2564" spans="1:15">
      <c r="A2564" s="316"/>
      <c r="B2564" s="316"/>
      <c r="C2564" s="22"/>
      <c r="O2564" s="279"/>
    </row>
    <row r="2565" spans="1:15">
      <c r="A2565" s="316"/>
      <c r="B2565" s="316"/>
      <c r="C2565" s="22"/>
      <c r="O2565" s="279"/>
    </row>
    <row r="2566" spans="1:15">
      <c r="A2566" s="316"/>
      <c r="B2566" s="316"/>
      <c r="C2566" s="22"/>
      <c r="O2566" s="279"/>
    </row>
    <row r="2567" spans="1:15">
      <c r="A2567" s="316"/>
      <c r="B2567" s="316"/>
      <c r="C2567" s="22"/>
      <c r="O2567" s="279"/>
    </row>
    <row r="2568" spans="1:15">
      <c r="A2568" s="316"/>
      <c r="B2568" s="316"/>
      <c r="C2568" s="22"/>
      <c r="O2568" s="279"/>
    </row>
    <row r="2569" spans="1:15">
      <c r="A2569" s="316"/>
      <c r="B2569" s="316"/>
      <c r="C2569" s="22"/>
      <c r="O2569" s="279"/>
    </row>
    <row r="2570" spans="1:15">
      <c r="A2570" s="316"/>
      <c r="B2570" s="316"/>
      <c r="C2570" s="22"/>
      <c r="O2570" s="279"/>
    </row>
    <row r="2571" spans="1:15">
      <c r="A2571" s="316"/>
      <c r="B2571" s="316"/>
      <c r="C2571" s="22"/>
      <c r="O2571" s="279"/>
    </row>
    <row r="2572" spans="1:15">
      <c r="A2572" s="316"/>
      <c r="B2572" s="316"/>
      <c r="C2572" s="22"/>
      <c r="O2572" s="279"/>
    </row>
    <row r="2573" spans="1:15">
      <c r="A2573" s="316"/>
      <c r="B2573" s="316"/>
      <c r="C2573" s="22"/>
      <c r="O2573" s="279"/>
    </row>
    <row r="2574" spans="1:15">
      <c r="A2574" s="316"/>
      <c r="B2574" s="316"/>
      <c r="C2574" s="22"/>
      <c r="O2574" s="279"/>
    </row>
    <row r="2575" spans="1:15">
      <c r="A2575" s="316"/>
      <c r="B2575" s="316"/>
      <c r="C2575" s="22"/>
      <c r="O2575" s="279"/>
    </row>
    <row r="2576" spans="1:15">
      <c r="A2576" s="316"/>
      <c r="B2576" s="316"/>
      <c r="C2576" s="22"/>
      <c r="O2576" s="279"/>
    </row>
    <row r="2577" spans="1:15">
      <c r="A2577" s="316"/>
      <c r="B2577" s="316"/>
      <c r="C2577" s="22"/>
      <c r="O2577" s="279"/>
    </row>
    <row r="2578" spans="1:15">
      <c r="A2578" s="316"/>
      <c r="B2578" s="316"/>
      <c r="C2578" s="22"/>
      <c r="O2578" s="279"/>
    </row>
    <row r="2579" spans="1:15">
      <c r="A2579" s="316"/>
      <c r="B2579" s="316"/>
      <c r="C2579" s="22"/>
      <c r="O2579" s="279"/>
    </row>
    <row r="2580" spans="1:15">
      <c r="A2580" s="316"/>
      <c r="B2580" s="316"/>
      <c r="C2580" s="22"/>
      <c r="O2580" s="279"/>
    </row>
    <row r="2581" spans="1:15">
      <c r="A2581" s="316"/>
      <c r="B2581" s="316"/>
      <c r="C2581" s="22"/>
      <c r="O2581" s="279"/>
    </row>
    <row r="2582" spans="1:15">
      <c r="A2582" s="316"/>
      <c r="B2582" s="316"/>
      <c r="C2582" s="22"/>
      <c r="O2582" s="279"/>
    </row>
    <row r="2583" spans="1:15">
      <c r="A2583" s="316"/>
      <c r="B2583" s="316"/>
      <c r="C2583" s="22"/>
      <c r="O2583" s="279"/>
    </row>
    <row r="2584" spans="1:15">
      <c r="A2584" s="316"/>
      <c r="B2584" s="316"/>
      <c r="C2584" s="22"/>
      <c r="O2584" s="279"/>
    </row>
    <row r="2585" spans="1:15">
      <c r="A2585" s="316"/>
      <c r="B2585" s="316"/>
      <c r="C2585" s="22"/>
      <c r="O2585" s="279"/>
    </row>
    <row r="2586" spans="1:15">
      <c r="A2586" s="316"/>
      <c r="B2586" s="316"/>
      <c r="C2586" s="22"/>
      <c r="O2586" s="279"/>
    </row>
    <row r="2587" spans="1:15">
      <c r="A2587" s="316"/>
      <c r="B2587" s="316"/>
      <c r="C2587" s="22"/>
      <c r="O2587" s="279"/>
    </row>
    <row r="2588" spans="1:15">
      <c r="A2588" s="316"/>
      <c r="B2588" s="316"/>
      <c r="C2588" s="22"/>
      <c r="O2588" s="279"/>
    </row>
    <row r="2589" spans="1:15">
      <c r="A2589" s="316"/>
      <c r="B2589" s="316"/>
      <c r="C2589" s="22"/>
      <c r="O2589" s="279"/>
    </row>
    <row r="2590" spans="1:15">
      <c r="A2590" s="316"/>
      <c r="B2590" s="316"/>
      <c r="C2590" s="22"/>
      <c r="O2590" s="279"/>
    </row>
    <row r="2591" spans="1:15">
      <c r="A2591" s="316"/>
      <c r="B2591" s="316"/>
      <c r="C2591" s="22"/>
      <c r="O2591" s="279"/>
    </row>
    <row r="2592" spans="1:15">
      <c r="A2592" s="316"/>
      <c r="B2592" s="316"/>
      <c r="C2592" s="22"/>
      <c r="O2592" s="279"/>
    </row>
    <row r="2593" spans="1:15">
      <c r="A2593" s="316"/>
      <c r="B2593" s="316"/>
      <c r="C2593" s="22"/>
      <c r="O2593" s="279"/>
    </row>
    <row r="2594" spans="1:15">
      <c r="A2594" s="316"/>
      <c r="B2594" s="316"/>
      <c r="C2594" s="22"/>
      <c r="O2594" s="279"/>
    </row>
    <row r="2595" spans="1:15">
      <c r="A2595" s="316"/>
      <c r="B2595" s="316"/>
      <c r="C2595" s="22"/>
      <c r="O2595" s="279"/>
    </row>
    <row r="2596" spans="1:15">
      <c r="A2596" s="316"/>
      <c r="B2596" s="316"/>
      <c r="C2596" s="22"/>
      <c r="O2596" s="279"/>
    </row>
    <row r="2597" spans="1:15">
      <c r="A2597" s="316"/>
      <c r="B2597" s="316"/>
      <c r="C2597" s="22"/>
      <c r="O2597" s="279"/>
    </row>
    <row r="2598" spans="1:15">
      <c r="A2598" s="316"/>
      <c r="B2598" s="316"/>
      <c r="C2598" s="22"/>
      <c r="O2598" s="279"/>
    </row>
    <row r="2599" spans="1:15">
      <c r="A2599" s="316"/>
      <c r="B2599" s="316"/>
      <c r="C2599" s="22"/>
      <c r="O2599" s="279"/>
    </row>
    <row r="2600" spans="1:15">
      <c r="A2600" s="316"/>
      <c r="B2600" s="316"/>
      <c r="C2600" s="22"/>
      <c r="O2600" s="279"/>
    </row>
    <row r="2601" spans="1:15">
      <c r="A2601" s="316"/>
      <c r="B2601" s="316"/>
      <c r="C2601" s="22"/>
      <c r="O2601" s="279"/>
    </row>
    <row r="2602" spans="1:15">
      <c r="A2602" s="316"/>
      <c r="B2602" s="316"/>
      <c r="C2602" s="22"/>
      <c r="O2602" s="279"/>
    </row>
    <row r="2603" spans="1:15">
      <c r="A2603" s="316"/>
      <c r="B2603" s="316"/>
      <c r="C2603" s="22"/>
      <c r="O2603" s="279"/>
    </row>
    <row r="2604" spans="1:15">
      <c r="A2604" s="316"/>
      <c r="B2604" s="316"/>
      <c r="C2604" s="22"/>
      <c r="O2604" s="279"/>
    </row>
    <row r="2605" spans="1:15">
      <c r="A2605" s="316"/>
      <c r="B2605" s="316"/>
      <c r="C2605" s="22"/>
      <c r="O2605" s="279"/>
    </row>
    <row r="2606" spans="1:15">
      <c r="A2606" s="316"/>
      <c r="B2606" s="316"/>
      <c r="C2606" s="22"/>
      <c r="O2606" s="279"/>
    </row>
    <row r="2607" spans="1:15">
      <c r="A2607" s="316"/>
      <c r="B2607" s="316"/>
      <c r="C2607" s="22"/>
      <c r="O2607" s="279"/>
    </row>
    <row r="2608" spans="1:15">
      <c r="A2608" s="316"/>
      <c r="B2608" s="316"/>
      <c r="C2608" s="22"/>
      <c r="O2608" s="279"/>
    </row>
    <row r="2609" spans="1:15">
      <c r="A2609" s="316"/>
      <c r="B2609" s="316"/>
      <c r="C2609" s="22"/>
      <c r="O2609" s="279"/>
    </row>
    <row r="2610" spans="1:15">
      <c r="A2610" s="316"/>
      <c r="B2610" s="316"/>
      <c r="C2610" s="22"/>
      <c r="O2610" s="279"/>
    </row>
    <row r="2611" spans="1:15">
      <c r="A2611" s="316"/>
      <c r="B2611" s="316"/>
      <c r="C2611" s="22"/>
      <c r="O2611" s="279"/>
    </row>
    <row r="2612" spans="1:15">
      <c r="A2612" s="316"/>
      <c r="B2612" s="316"/>
      <c r="C2612" s="22"/>
      <c r="O2612" s="279"/>
    </row>
    <row r="2613" spans="1:15">
      <c r="A2613" s="316"/>
      <c r="B2613" s="316"/>
      <c r="C2613" s="22"/>
      <c r="O2613" s="279"/>
    </row>
    <row r="2614" spans="1:15">
      <c r="A2614" s="316"/>
      <c r="B2614" s="316"/>
      <c r="C2614" s="22"/>
      <c r="O2614" s="279"/>
    </row>
    <row r="2615" spans="1:15">
      <c r="A2615" s="316"/>
      <c r="B2615" s="316"/>
      <c r="C2615" s="22"/>
      <c r="O2615" s="279"/>
    </row>
    <row r="2616" spans="1:15">
      <c r="A2616" s="316"/>
      <c r="B2616" s="316"/>
      <c r="C2616" s="22"/>
      <c r="O2616" s="279"/>
    </row>
    <row r="2617" spans="1:15">
      <c r="A2617" s="316"/>
      <c r="B2617" s="316"/>
      <c r="C2617" s="22"/>
      <c r="O2617" s="279"/>
    </row>
    <row r="2618" spans="1:15">
      <c r="A2618" s="316"/>
      <c r="B2618" s="316"/>
      <c r="C2618" s="22"/>
      <c r="O2618" s="279"/>
    </row>
    <row r="2619" spans="1:15">
      <c r="A2619" s="316"/>
      <c r="B2619" s="316"/>
      <c r="C2619" s="22"/>
      <c r="O2619" s="279"/>
    </row>
    <row r="2620" spans="1:15">
      <c r="A2620" s="316"/>
      <c r="B2620" s="316"/>
      <c r="C2620" s="22"/>
      <c r="O2620" s="279"/>
    </row>
    <row r="2621" spans="1:15">
      <c r="A2621" s="316"/>
      <c r="B2621" s="316"/>
      <c r="C2621" s="22"/>
      <c r="O2621" s="279"/>
    </row>
    <row r="2622" spans="1:15">
      <c r="A2622" s="316"/>
      <c r="B2622" s="316"/>
      <c r="C2622" s="22"/>
      <c r="O2622" s="279"/>
    </row>
    <row r="2623" spans="1:15">
      <c r="A2623" s="316"/>
      <c r="B2623" s="316"/>
      <c r="C2623" s="22"/>
      <c r="O2623" s="279"/>
    </row>
    <row r="2624" spans="1:15">
      <c r="A2624" s="316"/>
      <c r="B2624" s="316"/>
      <c r="C2624" s="22"/>
      <c r="O2624" s="279"/>
    </row>
    <row r="2625" spans="1:15">
      <c r="A2625" s="316"/>
      <c r="B2625" s="316"/>
      <c r="C2625" s="22"/>
      <c r="O2625" s="279"/>
    </row>
    <row r="2626" spans="1:15">
      <c r="A2626" s="316"/>
      <c r="B2626" s="316"/>
      <c r="C2626" s="22"/>
      <c r="O2626" s="279"/>
    </row>
    <row r="2627" spans="1:15">
      <c r="A2627" s="316"/>
      <c r="B2627" s="316"/>
      <c r="C2627" s="22"/>
      <c r="O2627" s="279"/>
    </row>
    <row r="2628" spans="1:15">
      <c r="A2628" s="316"/>
      <c r="B2628" s="316"/>
      <c r="C2628" s="22"/>
      <c r="O2628" s="279"/>
    </row>
    <row r="2629" spans="1:15">
      <c r="A2629" s="316"/>
      <c r="B2629" s="316"/>
      <c r="C2629" s="22"/>
      <c r="O2629" s="279"/>
    </row>
    <row r="2630" spans="1:15">
      <c r="A2630" s="316"/>
      <c r="B2630" s="316"/>
      <c r="C2630" s="22"/>
      <c r="O2630" s="279"/>
    </row>
    <row r="2631" spans="1:15">
      <c r="A2631" s="316"/>
      <c r="B2631" s="316"/>
      <c r="C2631" s="22"/>
      <c r="O2631" s="279"/>
    </row>
    <row r="2632" spans="1:15">
      <c r="A2632" s="316"/>
      <c r="B2632" s="316"/>
      <c r="C2632" s="22"/>
      <c r="O2632" s="279"/>
    </row>
    <row r="2633" spans="1:15">
      <c r="A2633" s="316"/>
      <c r="B2633" s="316"/>
      <c r="C2633" s="22"/>
      <c r="O2633" s="279"/>
    </row>
    <row r="2634" spans="1:15">
      <c r="A2634" s="316"/>
      <c r="B2634" s="316"/>
      <c r="C2634" s="22"/>
      <c r="O2634" s="279"/>
    </row>
    <row r="2635" spans="1:15">
      <c r="A2635" s="316"/>
      <c r="B2635" s="316"/>
      <c r="C2635" s="22"/>
      <c r="O2635" s="279"/>
    </row>
    <row r="2636" spans="1:15">
      <c r="A2636" s="316"/>
      <c r="B2636" s="316"/>
      <c r="C2636" s="22"/>
      <c r="O2636" s="279"/>
    </row>
    <row r="2637" spans="1:15">
      <c r="A2637" s="316"/>
      <c r="B2637" s="316"/>
      <c r="C2637" s="22"/>
      <c r="O2637" s="279"/>
    </row>
    <row r="2638" spans="1:15">
      <c r="A2638" s="316"/>
      <c r="B2638" s="316"/>
      <c r="C2638" s="22"/>
      <c r="O2638" s="279"/>
    </row>
    <row r="2639" spans="1:15">
      <c r="A2639" s="316"/>
      <c r="B2639" s="316"/>
      <c r="C2639" s="22"/>
      <c r="O2639" s="279"/>
    </row>
    <row r="2640" spans="1:15">
      <c r="A2640" s="316"/>
      <c r="B2640" s="316"/>
      <c r="C2640" s="22"/>
      <c r="O2640" s="279"/>
    </row>
    <row r="2641" spans="1:15">
      <c r="A2641" s="316"/>
      <c r="B2641" s="316"/>
      <c r="C2641" s="22"/>
      <c r="O2641" s="279"/>
    </row>
    <row r="2642" spans="1:15">
      <c r="A2642" s="316"/>
      <c r="B2642" s="316"/>
      <c r="C2642" s="22"/>
      <c r="O2642" s="279"/>
    </row>
    <row r="2643" spans="1:15">
      <c r="A2643" s="316"/>
      <c r="B2643" s="316"/>
      <c r="C2643" s="22"/>
      <c r="O2643" s="279"/>
    </row>
    <row r="2644" spans="1:15">
      <c r="A2644" s="316"/>
      <c r="B2644" s="316"/>
      <c r="C2644" s="22"/>
      <c r="O2644" s="279"/>
    </row>
    <row r="2645" spans="1:15">
      <c r="A2645" s="316"/>
      <c r="B2645" s="316"/>
      <c r="C2645" s="22"/>
      <c r="O2645" s="279"/>
    </row>
    <row r="2646" spans="1:15">
      <c r="A2646" s="316"/>
      <c r="B2646" s="316"/>
      <c r="C2646" s="22"/>
      <c r="O2646" s="279"/>
    </row>
    <row r="2647" spans="1:15">
      <c r="A2647" s="316"/>
      <c r="B2647" s="316"/>
      <c r="C2647" s="22"/>
      <c r="O2647" s="279"/>
    </row>
    <row r="2648" spans="1:15">
      <c r="A2648" s="316"/>
      <c r="B2648" s="316"/>
      <c r="C2648" s="22"/>
      <c r="O2648" s="279"/>
    </row>
    <row r="2649" spans="1:15">
      <c r="A2649" s="316"/>
      <c r="B2649" s="316"/>
      <c r="C2649" s="22"/>
      <c r="O2649" s="279"/>
    </row>
    <row r="2650" spans="1:15">
      <c r="A2650" s="316"/>
      <c r="B2650" s="316"/>
      <c r="C2650" s="22"/>
      <c r="O2650" s="279"/>
    </row>
    <row r="2651" spans="1:15">
      <c r="A2651" s="316"/>
      <c r="B2651" s="316"/>
      <c r="C2651" s="22"/>
      <c r="O2651" s="279"/>
    </row>
    <row r="2652" spans="1:15">
      <c r="A2652" s="316"/>
      <c r="B2652" s="316"/>
      <c r="C2652" s="22"/>
      <c r="O2652" s="279"/>
    </row>
    <row r="2653" spans="1:15">
      <c r="A2653" s="316"/>
      <c r="B2653" s="316"/>
      <c r="C2653" s="22"/>
      <c r="O2653" s="279"/>
    </row>
    <row r="2654" spans="1:15">
      <c r="A2654" s="316"/>
      <c r="B2654" s="316"/>
      <c r="C2654" s="22"/>
      <c r="O2654" s="279"/>
    </row>
    <row r="2655" spans="1:15">
      <c r="A2655" s="316"/>
      <c r="B2655" s="316"/>
      <c r="C2655" s="22"/>
      <c r="O2655" s="279"/>
    </row>
    <row r="2656" spans="1:15">
      <c r="A2656" s="316"/>
      <c r="B2656" s="316"/>
      <c r="C2656" s="22"/>
      <c r="O2656" s="279"/>
    </row>
    <row r="2657" spans="1:15">
      <c r="A2657" s="316"/>
      <c r="B2657" s="316"/>
      <c r="C2657" s="22"/>
      <c r="O2657" s="279"/>
    </row>
    <row r="2658" spans="1:15">
      <c r="A2658" s="316"/>
      <c r="B2658" s="316"/>
      <c r="C2658" s="22"/>
      <c r="O2658" s="279"/>
    </row>
    <row r="2659" spans="1:15">
      <c r="A2659" s="316"/>
      <c r="B2659" s="316"/>
      <c r="C2659" s="22"/>
      <c r="O2659" s="279"/>
    </row>
    <row r="2660" spans="1:15">
      <c r="A2660" s="316"/>
      <c r="B2660" s="316"/>
      <c r="C2660" s="22"/>
      <c r="O2660" s="279"/>
    </row>
    <row r="2661" spans="1:15">
      <c r="A2661" s="316"/>
      <c r="B2661" s="316"/>
      <c r="C2661" s="22"/>
      <c r="O2661" s="279"/>
    </row>
    <row r="2662" spans="1:15">
      <c r="A2662" s="316"/>
      <c r="B2662" s="316"/>
      <c r="C2662" s="22"/>
      <c r="O2662" s="279"/>
    </row>
    <row r="2663" spans="1:15">
      <c r="A2663" s="316"/>
      <c r="B2663" s="316"/>
      <c r="C2663" s="22"/>
      <c r="O2663" s="279"/>
    </row>
    <row r="2664" spans="1:15">
      <c r="A2664" s="316"/>
      <c r="B2664" s="316"/>
      <c r="C2664" s="22"/>
      <c r="O2664" s="279"/>
    </row>
    <row r="2665" spans="1:15">
      <c r="A2665" s="316"/>
      <c r="B2665" s="316"/>
      <c r="C2665" s="22"/>
      <c r="O2665" s="279"/>
    </row>
    <row r="2666" spans="1:15">
      <c r="A2666" s="316"/>
      <c r="B2666" s="316"/>
      <c r="C2666" s="22"/>
      <c r="O2666" s="279"/>
    </row>
    <row r="2667" spans="1:15">
      <c r="A2667" s="316"/>
      <c r="B2667" s="316"/>
      <c r="C2667" s="22"/>
      <c r="O2667" s="279"/>
    </row>
    <row r="2668" spans="1:15">
      <c r="A2668" s="316"/>
      <c r="B2668" s="316"/>
      <c r="C2668" s="22"/>
      <c r="O2668" s="279"/>
    </row>
    <row r="2669" spans="1:15">
      <c r="A2669" s="316"/>
      <c r="B2669" s="316"/>
      <c r="C2669" s="22"/>
      <c r="O2669" s="279"/>
    </row>
    <row r="2670" spans="1:15">
      <c r="A2670" s="316"/>
      <c r="B2670" s="316"/>
      <c r="C2670" s="22"/>
      <c r="O2670" s="279"/>
    </row>
    <row r="2671" spans="1:15">
      <c r="A2671" s="316"/>
      <c r="B2671" s="316"/>
      <c r="C2671" s="22"/>
      <c r="O2671" s="279"/>
    </row>
    <row r="2672" spans="1:15">
      <c r="A2672" s="316"/>
      <c r="B2672" s="316"/>
      <c r="C2672" s="22"/>
      <c r="O2672" s="279"/>
    </row>
    <row r="2673" spans="1:15">
      <c r="A2673" s="316"/>
      <c r="B2673" s="316"/>
      <c r="C2673" s="22"/>
      <c r="O2673" s="279"/>
    </row>
    <row r="2674" spans="1:15">
      <c r="A2674" s="316"/>
      <c r="B2674" s="316"/>
      <c r="C2674" s="22"/>
      <c r="O2674" s="279"/>
    </row>
    <row r="2675" spans="1:15">
      <c r="A2675" s="316"/>
      <c r="B2675" s="316"/>
      <c r="C2675" s="22"/>
      <c r="O2675" s="279"/>
    </row>
    <row r="2676" spans="1:15">
      <c r="A2676" s="316"/>
      <c r="B2676" s="316"/>
      <c r="C2676" s="22"/>
      <c r="O2676" s="279"/>
    </row>
    <row r="2677" spans="1:15">
      <c r="A2677" s="316"/>
      <c r="B2677" s="316"/>
      <c r="C2677" s="22"/>
      <c r="O2677" s="279"/>
    </row>
    <row r="2678" spans="1:15">
      <c r="A2678" s="316"/>
      <c r="B2678" s="316"/>
      <c r="C2678" s="22"/>
      <c r="O2678" s="279"/>
    </row>
    <row r="2679" spans="1:15">
      <c r="A2679" s="316"/>
      <c r="B2679" s="316"/>
      <c r="C2679" s="22"/>
      <c r="O2679" s="279"/>
    </row>
    <row r="2680" spans="1:15">
      <c r="A2680" s="316"/>
      <c r="B2680" s="316"/>
      <c r="C2680" s="22"/>
      <c r="O2680" s="279"/>
    </row>
    <row r="2681" spans="1:15">
      <c r="A2681" s="316"/>
      <c r="B2681" s="316"/>
      <c r="C2681" s="22"/>
      <c r="O2681" s="279"/>
    </row>
    <row r="2682" spans="1:15">
      <c r="A2682" s="316"/>
      <c r="B2682" s="316"/>
      <c r="C2682" s="22"/>
      <c r="O2682" s="279"/>
    </row>
    <row r="2683" spans="1:15">
      <c r="A2683" s="316"/>
      <c r="B2683" s="316"/>
      <c r="C2683" s="22"/>
      <c r="O2683" s="279"/>
    </row>
    <row r="2684" spans="1:15">
      <c r="A2684" s="316"/>
      <c r="B2684" s="316"/>
      <c r="C2684" s="22"/>
      <c r="O2684" s="279"/>
    </row>
    <row r="2685" spans="1:15">
      <c r="A2685" s="316"/>
      <c r="B2685" s="316"/>
      <c r="C2685" s="22"/>
      <c r="O2685" s="279"/>
    </row>
    <row r="2686" spans="1:15">
      <c r="A2686" s="316"/>
      <c r="B2686" s="316"/>
      <c r="C2686" s="22"/>
      <c r="O2686" s="279"/>
    </row>
    <row r="2687" spans="1:15">
      <c r="A2687" s="316"/>
      <c r="B2687" s="316"/>
      <c r="C2687" s="22"/>
      <c r="O2687" s="279"/>
    </row>
    <row r="2688" spans="1:15">
      <c r="A2688" s="316"/>
      <c r="B2688" s="316"/>
      <c r="C2688" s="22"/>
      <c r="O2688" s="279"/>
    </row>
    <row r="2689" spans="1:15">
      <c r="A2689" s="316"/>
      <c r="B2689" s="316"/>
      <c r="C2689" s="22"/>
      <c r="O2689" s="279"/>
    </row>
    <row r="2690" spans="1:15">
      <c r="A2690" s="316"/>
      <c r="B2690" s="316"/>
      <c r="C2690" s="22"/>
      <c r="O2690" s="279"/>
    </row>
    <row r="2691" spans="1:15">
      <c r="A2691" s="316"/>
      <c r="B2691" s="316"/>
      <c r="C2691" s="22"/>
      <c r="O2691" s="279"/>
    </row>
    <row r="2692" spans="1:15">
      <c r="A2692" s="316"/>
      <c r="B2692" s="316"/>
      <c r="C2692" s="22"/>
      <c r="O2692" s="279"/>
    </row>
    <row r="2693" spans="1:15">
      <c r="A2693" s="316"/>
      <c r="B2693" s="316"/>
      <c r="C2693" s="22"/>
      <c r="O2693" s="279"/>
    </row>
    <row r="2694" spans="1:15">
      <c r="A2694" s="316"/>
      <c r="B2694" s="316"/>
      <c r="C2694" s="22"/>
      <c r="O2694" s="279"/>
    </row>
    <row r="2695" spans="1:15">
      <c r="A2695" s="316"/>
      <c r="B2695" s="316"/>
      <c r="C2695" s="22"/>
      <c r="O2695" s="279"/>
    </row>
    <row r="2696" spans="1:15">
      <c r="A2696" s="316"/>
      <c r="B2696" s="316"/>
      <c r="C2696" s="22"/>
      <c r="O2696" s="279"/>
    </row>
    <row r="2697" spans="1:15">
      <c r="A2697" s="316"/>
      <c r="B2697" s="316"/>
      <c r="C2697" s="22"/>
      <c r="O2697" s="279"/>
    </row>
    <row r="2698" spans="1:15">
      <c r="A2698" s="316"/>
      <c r="B2698" s="316"/>
      <c r="C2698" s="22"/>
      <c r="O2698" s="279"/>
    </row>
    <row r="2699" spans="1:15">
      <c r="A2699" s="316"/>
      <c r="B2699" s="316"/>
      <c r="C2699" s="22"/>
      <c r="O2699" s="279"/>
    </row>
    <row r="2700" spans="1:15">
      <c r="A2700" s="316"/>
      <c r="B2700" s="316"/>
      <c r="C2700" s="22"/>
      <c r="O2700" s="279"/>
    </row>
    <row r="2701" spans="1:15">
      <c r="A2701" s="316"/>
      <c r="B2701" s="316"/>
      <c r="C2701" s="22"/>
      <c r="O2701" s="279"/>
    </row>
    <row r="2702" spans="1:15">
      <c r="A2702" s="316"/>
      <c r="B2702" s="316"/>
      <c r="C2702" s="22"/>
      <c r="O2702" s="279"/>
    </row>
    <row r="2703" spans="1:15">
      <c r="A2703" s="316"/>
      <c r="B2703" s="316"/>
      <c r="C2703" s="22"/>
      <c r="O2703" s="279"/>
    </row>
    <row r="2704" spans="1:15">
      <c r="A2704" s="316"/>
      <c r="B2704" s="316"/>
      <c r="C2704" s="22"/>
      <c r="O2704" s="279"/>
    </row>
    <row r="2705" spans="1:15">
      <c r="A2705" s="316"/>
      <c r="B2705" s="316"/>
      <c r="C2705" s="22"/>
      <c r="O2705" s="279"/>
    </row>
    <row r="2706" spans="1:15">
      <c r="A2706" s="316"/>
      <c r="B2706" s="316"/>
      <c r="C2706" s="22"/>
      <c r="O2706" s="279"/>
    </row>
    <row r="2707" spans="1:15">
      <c r="A2707" s="316"/>
      <c r="B2707" s="316"/>
      <c r="C2707" s="22"/>
      <c r="O2707" s="279"/>
    </row>
    <row r="2708" spans="1:15">
      <c r="A2708" s="316"/>
      <c r="B2708" s="316"/>
      <c r="C2708" s="22"/>
      <c r="O2708" s="279"/>
    </row>
    <row r="2709" spans="1:15">
      <c r="A2709" s="316"/>
      <c r="B2709" s="316"/>
      <c r="C2709" s="22"/>
      <c r="O2709" s="279"/>
    </row>
    <row r="2710" spans="1:15">
      <c r="A2710" s="316"/>
      <c r="B2710" s="316"/>
      <c r="C2710" s="22"/>
      <c r="O2710" s="279"/>
    </row>
    <row r="2711" spans="1:15">
      <c r="A2711" s="316"/>
      <c r="B2711" s="316"/>
      <c r="C2711" s="22"/>
      <c r="O2711" s="279"/>
    </row>
    <row r="2712" spans="1:15">
      <c r="A2712" s="316"/>
      <c r="B2712" s="316"/>
      <c r="C2712" s="22"/>
      <c r="O2712" s="279"/>
    </row>
    <row r="2713" spans="1:15">
      <c r="A2713" s="316"/>
      <c r="B2713" s="316"/>
      <c r="C2713" s="22"/>
      <c r="O2713" s="279"/>
    </row>
    <row r="2714" spans="1:15">
      <c r="A2714" s="316"/>
      <c r="B2714" s="316"/>
      <c r="C2714" s="22"/>
      <c r="O2714" s="279"/>
    </row>
    <row r="2715" spans="1:15">
      <c r="A2715" s="316"/>
      <c r="B2715" s="316"/>
      <c r="C2715" s="22"/>
      <c r="O2715" s="279"/>
    </row>
    <row r="2716" spans="1:15">
      <c r="A2716" s="316"/>
      <c r="B2716" s="316"/>
      <c r="C2716" s="22"/>
      <c r="O2716" s="279"/>
    </row>
    <row r="2717" spans="1:15">
      <c r="A2717" s="316"/>
      <c r="B2717" s="316"/>
      <c r="C2717" s="22"/>
      <c r="O2717" s="279"/>
    </row>
    <row r="2718" spans="1:15">
      <c r="A2718" s="316"/>
      <c r="B2718" s="316"/>
      <c r="C2718" s="22"/>
      <c r="O2718" s="279"/>
    </row>
    <row r="2719" spans="1:15">
      <c r="A2719" s="316"/>
      <c r="B2719" s="316"/>
      <c r="C2719" s="22"/>
      <c r="O2719" s="279"/>
    </row>
    <row r="2720" spans="1:15">
      <c r="A2720" s="316"/>
      <c r="B2720" s="316"/>
      <c r="C2720" s="22"/>
      <c r="O2720" s="279"/>
    </row>
    <row r="2721" spans="1:15">
      <c r="A2721" s="316"/>
      <c r="B2721" s="316"/>
      <c r="C2721" s="22"/>
      <c r="O2721" s="279"/>
    </row>
    <row r="2722" spans="1:15">
      <c r="A2722" s="316"/>
      <c r="B2722" s="316"/>
      <c r="C2722" s="22"/>
      <c r="O2722" s="279"/>
    </row>
    <row r="2723" spans="1:15">
      <c r="A2723" s="316"/>
      <c r="B2723" s="316"/>
      <c r="C2723" s="22"/>
      <c r="O2723" s="279"/>
    </row>
    <row r="2724" spans="1:15">
      <c r="A2724" s="316"/>
      <c r="B2724" s="316"/>
      <c r="C2724" s="22"/>
      <c r="O2724" s="279"/>
    </row>
    <row r="2725" spans="1:15">
      <c r="A2725" s="316"/>
      <c r="B2725" s="316"/>
      <c r="C2725" s="22"/>
      <c r="O2725" s="279"/>
    </row>
    <row r="2726" spans="1:15">
      <c r="A2726" s="316"/>
      <c r="B2726" s="316"/>
      <c r="C2726" s="22"/>
      <c r="O2726" s="279"/>
    </row>
    <row r="2727" spans="1:15">
      <c r="A2727" s="316"/>
      <c r="B2727" s="316"/>
      <c r="C2727" s="22"/>
      <c r="O2727" s="279"/>
    </row>
    <row r="2728" spans="1:15">
      <c r="A2728" s="316"/>
      <c r="B2728" s="316"/>
      <c r="C2728" s="22"/>
      <c r="O2728" s="279"/>
    </row>
    <row r="2729" spans="1:15">
      <c r="A2729" s="316"/>
      <c r="B2729" s="316"/>
      <c r="C2729" s="22"/>
      <c r="O2729" s="279"/>
    </row>
    <row r="2730" spans="1:15">
      <c r="A2730" s="316"/>
      <c r="B2730" s="316"/>
      <c r="C2730" s="22"/>
      <c r="O2730" s="279"/>
    </row>
    <row r="2731" spans="1:15">
      <c r="A2731" s="316"/>
      <c r="B2731" s="316"/>
      <c r="C2731" s="22"/>
      <c r="O2731" s="279"/>
    </row>
    <row r="2732" spans="1:15">
      <c r="A2732" s="316"/>
      <c r="B2732" s="316"/>
      <c r="C2732" s="22"/>
      <c r="O2732" s="279"/>
    </row>
    <row r="2733" spans="1:15">
      <c r="A2733" s="316"/>
      <c r="B2733" s="316"/>
      <c r="C2733" s="22"/>
      <c r="O2733" s="279"/>
    </row>
    <row r="2734" spans="1:15">
      <c r="A2734" s="316"/>
      <c r="B2734" s="316"/>
      <c r="C2734" s="22"/>
      <c r="O2734" s="279"/>
    </row>
    <row r="2735" spans="1:15">
      <c r="A2735" s="316"/>
      <c r="B2735" s="316"/>
      <c r="C2735" s="22"/>
      <c r="O2735" s="279"/>
    </row>
    <row r="2736" spans="1:15">
      <c r="A2736" s="316"/>
      <c r="B2736" s="316"/>
      <c r="C2736" s="22"/>
      <c r="O2736" s="279"/>
    </row>
    <row r="2737" spans="1:15">
      <c r="A2737" s="316"/>
      <c r="B2737" s="316"/>
      <c r="C2737" s="22"/>
      <c r="O2737" s="279"/>
    </row>
    <row r="2738" spans="1:15">
      <c r="A2738" s="316"/>
      <c r="B2738" s="316"/>
      <c r="C2738" s="22"/>
      <c r="O2738" s="279"/>
    </row>
    <row r="2739" spans="1:15">
      <c r="A2739" s="316"/>
      <c r="B2739" s="316"/>
      <c r="C2739" s="22"/>
      <c r="O2739" s="279"/>
    </row>
    <row r="2740" spans="1:15">
      <c r="A2740" s="316"/>
      <c r="B2740" s="316"/>
      <c r="C2740" s="22"/>
      <c r="O2740" s="279"/>
    </row>
    <row r="2741" spans="1:15">
      <c r="A2741" s="316"/>
      <c r="B2741" s="316"/>
      <c r="C2741" s="22"/>
      <c r="O2741" s="279"/>
    </row>
    <row r="2742" spans="1:15">
      <c r="A2742" s="316"/>
      <c r="B2742" s="316"/>
      <c r="C2742" s="22"/>
      <c r="O2742" s="279"/>
    </row>
    <row r="2743" spans="1:15">
      <c r="A2743" s="316"/>
      <c r="B2743" s="316"/>
      <c r="C2743" s="22"/>
      <c r="O2743" s="279"/>
    </row>
    <row r="2744" spans="1:15">
      <c r="A2744" s="316"/>
      <c r="B2744" s="316"/>
      <c r="C2744" s="22"/>
      <c r="O2744" s="279"/>
    </row>
    <row r="2745" spans="1:15">
      <c r="A2745" s="316"/>
      <c r="B2745" s="316"/>
      <c r="C2745" s="22"/>
      <c r="O2745" s="279"/>
    </row>
    <row r="2746" spans="1:15">
      <c r="A2746" s="316"/>
      <c r="B2746" s="316"/>
      <c r="C2746" s="22"/>
      <c r="O2746" s="279"/>
    </row>
    <row r="2747" spans="1:15">
      <c r="A2747" s="316"/>
      <c r="B2747" s="316"/>
      <c r="C2747" s="22"/>
      <c r="O2747" s="279"/>
    </row>
    <row r="2748" spans="1:15">
      <c r="A2748" s="316"/>
      <c r="B2748" s="316"/>
      <c r="C2748" s="22"/>
      <c r="O2748" s="279"/>
    </row>
    <row r="2749" spans="1:15">
      <c r="A2749" s="316"/>
      <c r="B2749" s="316"/>
      <c r="C2749" s="22"/>
      <c r="O2749" s="279"/>
    </row>
    <row r="2750" spans="1:15">
      <c r="A2750" s="316"/>
      <c r="B2750" s="316"/>
      <c r="C2750" s="22"/>
      <c r="O2750" s="279"/>
    </row>
    <row r="2751" spans="1:15">
      <c r="A2751" s="316"/>
      <c r="B2751" s="316"/>
      <c r="C2751" s="22"/>
      <c r="O2751" s="279"/>
    </row>
    <row r="2752" spans="1:15">
      <c r="A2752" s="316"/>
      <c r="B2752" s="316"/>
      <c r="C2752" s="22"/>
      <c r="O2752" s="279"/>
    </row>
    <row r="2753" spans="1:15">
      <c r="A2753" s="316"/>
      <c r="B2753" s="316"/>
      <c r="C2753" s="22"/>
      <c r="O2753" s="279"/>
    </row>
    <row r="2754" spans="1:15">
      <c r="A2754" s="316"/>
      <c r="B2754" s="316"/>
      <c r="C2754" s="22"/>
      <c r="O2754" s="279"/>
    </row>
    <row r="2755" spans="1:15">
      <c r="A2755" s="316"/>
      <c r="B2755" s="316"/>
      <c r="C2755" s="22"/>
      <c r="O2755" s="279"/>
    </row>
    <row r="2756" spans="1:15">
      <c r="A2756" s="316"/>
      <c r="B2756" s="316"/>
      <c r="C2756" s="22"/>
      <c r="O2756" s="279"/>
    </row>
    <row r="2757" spans="1:15">
      <c r="A2757" s="316"/>
      <c r="B2757" s="316"/>
      <c r="C2757" s="22"/>
      <c r="O2757" s="279"/>
    </row>
    <row r="2758" spans="1:15">
      <c r="A2758" s="316"/>
      <c r="B2758" s="316"/>
      <c r="C2758" s="22"/>
      <c r="O2758" s="279"/>
    </row>
    <row r="2759" spans="1:15">
      <c r="A2759" s="316"/>
      <c r="B2759" s="316"/>
      <c r="C2759" s="22"/>
      <c r="O2759" s="279"/>
    </row>
    <row r="2760" spans="1:15">
      <c r="A2760" s="316"/>
      <c r="B2760" s="316"/>
      <c r="C2760" s="22"/>
      <c r="O2760" s="279"/>
    </row>
    <row r="2761" spans="1:15">
      <c r="A2761" s="316"/>
      <c r="B2761" s="316"/>
      <c r="C2761" s="22"/>
      <c r="O2761" s="279"/>
    </row>
    <row r="2762" spans="1:15">
      <c r="A2762" s="316"/>
      <c r="B2762" s="316"/>
      <c r="C2762" s="22"/>
      <c r="O2762" s="279"/>
    </row>
    <row r="2763" spans="1:15">
      <c r="A2763" s="316"/>
      <c r="B2763" s="316"/>
      <c r="C2763" s="22"/>
      <c r="O2763" s="279"/>
    </row>
    <row r="2764" spans="1:15">
      <c r="A2764" s="316"/>
      <c r="B2764" s="316"/>
      <c r="C2764" s="22"/>
      <c r="O2764" s="279"/>
    </row>
    <row r="2765" spans="1:15">
      <c r="A2765" s="316"/>
      <c r="B2765" s="316"/>
      <c r="C2765" s="22"/>
      <c r="O2765" s="279"/>
    </row>
    <row r="2766" spans="1:15">
      <c r="A2766" s="316"/>
      <c r="B2766" s="316"/>
      <c r="C2766" s="22"/>
      <c r="O2766" s="279"/>
    </row>
    <row r="2767" spans="1:15">
      <c r="A2767" s="316"/>
      <c r="B2767" s="316"/>
      <c r="C2767" s="22"/>
      <c r="O2767" s="279"/>
    </row>
    <row r="2768" spans="1:15">
      <c r="A2768" s="316"/>
      <c r="B2768" s="316"/>
      <c r="C2768" s="22"/>
      <c r="O2768" s="279"/>
    </row>
    <row r="2769" spans="1:15">
      <c r="A2769" s="316"/>
      <c r="B2769" s="316"/>
      <c r="C2769" s="22"/>
      <c r="O2769" s="279"/>
    </row>
    <row r="2770" spans="1:15">
      <c r="A2770" s="316"/>
      <c r="B2770" s="316"/>
      <c r="C2770" s="22"/>
      <c r="O2770" s="279"/>
    </row>
    <row r="2771" spans="1:15">
      <c r="A2771" s="316"/>
      <c r="B2771" s="316"/>
      <c r="C2771" s="22"/>
      <c r="O2771" s="279"/>
    </row>
    <row r="2772" spans="1:15">
      <c r="A2772" s="316"/>
      <c r="B2772" s="316"/>
      <c r="C2772" s="22"/>
      <c r="O2772" s="279"/>
    </row>
    <row r="2773" spans="1:15">
      <c r="A2773" s="316"/>
      <c r="B2773" s="316"/>
      <c r="C2773" s="22"/>
      <c r="O2773" s="279"/>
    </row>
    <row r="2774" spans="1:15">
      <c r="A2774" s="316"/>
      <c r="B2774" s="316"/>
      <c r="C2774" s="22"/>
      <c r="O2774" s="279"/>
    </row>
    <row r="2775" spans="1:15">
      <c r="A2775" s="316"/>
      <c r="B2775" s="316"/>
      <c r="C2775" s="22"/>
      <c r="O2775" s="279"/>
    </row>
    <row r="2776" spans="1:15">
      <c r="A2776" s="316"/>
      <c r="B2776" s="316"/>
      <c r="C2776" s="22"/>
      <c r="O2776" s="279"/>
    </row>
    <row r="2777" spans="1:15">
      <c r="A2777" s="316"/>
      <c r="B2777" s="316"/>
      <c r="C2777" s="22"/>
      <c r="O2777" s="279"/>
    </row>
    <row r="2778" spans="1:15">
      <c r="A2778" s="316"/>
      <c r="B2778" s="316"/>
      <c r="C2778" s="22"/>
      <c r="O2778" s="279"/>
    </row>
    <row r="2779" spans="1:15">
      <c r="A2779" s="316"/>
      <c r="B2779" s="316"/>
      <c r="C2779" s="22"/>
      <c r="O2779" s="279"/>
    </row>
    <row r="2780" spans="1:15">
      <c r="A2780" s="316"/>
      <c r="B2780" s="316"/>
      <c r="C2780" s="22"/>
      <c r="O2780" s="279"/>
    </row>
    <row r="2781" spans="1:15">
      <c r="A2781" s="316"/>
      <c r="B2781" s="316"/>
      <c r="C2781" s="22"/>
      <c r="O2781" s="279"/>
    </row>
    <row r="2782" spans="1:15">
      <c r="A2782" s="316"/>
      <c r="B2782" s="316"/>
      <c r="C2782" s="22"/>
      <c r="O2782" s="279"/>
    </row>
    <row r="2783" spans="1:15">
      <c r="A2783" s="316"/>
      <c r="B2783" s="316"/>
      <c r="C2783" s="22"/>
      <c r="O2783" s="279"/>
    </row>
    <row r="2784" spans="1:15">
      <c r="A2784" s="316"/>
      <c r="B2784" s="316"/>
      <c r="C2784" s="22"/>
      <c r="O2784" s="279"/>
    </row>
    <row r="2785" spans="1:15">
      <c r="A2785" s="316"/>
      <c r="B2785" s="316"/>
      <c r="C2785" s="22"/>
      <c r="O2785" s="279"/>
    </row>
    <row r="2786" spans="1:15">
      <c r="A2786" s="316"/>
      <c r="B2786" s="316"/>
      <c r="C2786" s="22"/>
      <c r="O2786" s="279"/>
    </row>
    <row r="2787" spans="1:15">
      <c r="A2787" s="316"/>
      <c r="B2787" s="316"/>
      <c r="C2787" s="22"/>
      <c r="O2787" s="279"/>
    </row>
    <row r="2788" spans="1:15">
      <c r="A2788" s="316"/>
      <c r="B2788" s="316"/>
      <c r="C2788" s="22"/>
      <c r="O2788" s="279"/>
    </row>
    <row r="2789" spans="1:15">
      <c r="A2789" s="316"/>
      <c r="B2789" s="316"/>
      <c r="C2789" s="22"/>
      <c r="O2789" s="279"/>
    </row>
    <row r="2790" spans="1:15">
      <c r="A2790" s="316"/>
      <c r="B2790" s="316"/>
      <c r="C2790" s="22"/>
      <c r="O2790" s="279"/>
    </row>
    <row r="2791" spans="1:15">
      <c r="A2791" s="316"/>
      <c r="B2791" s="316"/>
      <c r="C2791" s="22"/>
      <c r="O2791" s="279"/>
    </row>
    <row r="2792" spans="1:15">
      <c r="A2792" s="316"/>
      <c r="B2792" s="316"/>
      <c r="C2792" s="22"/>
      <c r="O2792" s="279"/>
    </row>
    <row r="2793" spans="1:15">
      <c r="A2793" s="316"/>
      <c r="B2793" s="316"/>
      <c r="C2793" s="22"/>
      <c r="O2793" s="279"/>
    </row>
    <row r="2794" spans="1:15">
      <c r="A2794" s="316"/>
      <c r="B2794" s="316"/>
      <c r="C2794" s="22"/>
      <c r="O2794" s="279"/>
    </row>
    <row r="2795" spans="1:15">
      <c r="A2795" s="316"/>
      <c r="B2795" s="316"/>
      <c r="C2795" s="22"/>
      <c r="O2795" s="279"/>
    </row>
    <row r="2796" spans="1:15">
      <c r="A2796" s="316"/>
      <c r="B2796" s="316"/>
      <c r="C2796" s="22"/>
      <c r="O2796" s="279"/>
    </row>
    <row r="2797" spans="1:15">
      <c r="A2797" s="316"/>
      <c r="B2797" s="316"/>
      <c r="C2797" s="22"/>
      <c r="O2797" s="279"/>
    </row>
    <row r="2798" spans="1:15">
      <c r="A2798" s="316"/>
      <c r="B2798" s="316"/>
      <c r="C2798" s="22"/>
      <c r="O2798" s="279"/>
    </row>
    <row r="2799" spans="1:15">
      <c r="A2799" s="316"/>
      <c r="B2799" s="316"/>
      <c r="C2799" s="22"/>
      <c r="O2799" s="279"/>
    </row>
    <row r="2800" spans="1:15">
      <c r="A2800" s="316"/>
      <c r="B2800" s="316"/>
      <c r="C2800" s="22"/>
      <c r="O2800" s="279"/>
    </row>
    <row r="2801" spans="1:15">
      <c r="A2801" s="316"/>
      <c r="B2801" s="316"/>
      <c r="C2801" s="22"/>
      <c r="O2801" s="279"/>
    </row>
    <row r="2802" spans="1:15">
      <c r="A2802" s="316"/>
      <c r="B2802" s="316"/>
      <c r="C2802" s="22"/>
      <c r="O2802" s="279"/>
    </row>
    <row r="2803" spans="1:15">
      <c r="A2803" s="316"/>
      <c r="B2803" s="316"/>
      <c r="C2803" s="22"/>
      <c r="O2803" s="279"/>
    </row>
    <row r="2804" spans="1:15">
      <c r="A2804" s="316"/>
      <c r="B2804" s="316"/>
      <c r="C2804" s="22"/>
      <c r="O2804" s="279"/>
    </row>
    <row r="2805" spans="1:15">
      <c r="A2805" s="316"/>
      <c r="B2805" s="316"/>
      <c r="C2805" s="22"/>
      <c r="O2805" s="279"/>
    </row>
    <row r="2806" spans="1:15">
      <c r="A2806" s="316"/>
      <c r="B2806" s="316"/>
      <c r="C2806" s="22"/>
      <c r="O2806" s="279"/>
    </row>
    <row r="2807" spans="1:15">
      <c r="A2807" s="316"/>
      <c r="B2807" s="316"/>
      <c r="C2807" s="22"/>
      <c r="O2807" s="279"/>
    </row>
    <row r="2808" spans="1:15">
      <c r="A2808" s="316"/>
      <c r="B2808" s="316"/>
      <c r="C2808" s="22"/>
      <c r="O2808" s="279"/>
    </row>
    <row r="2809" spans="1:15">
      <c r="A2809" s="316"/>
      <c r="B2809" s="316"/>
      <c r="C2809" s="22"/>
      <c r="O2809" s="279"/>
    </row>
    <row r="2810" spans="1:15">
      <c r="A2810" s="316"/>
      <c r="B2810" s="316"/>
      <c r="C2810" s="22"/>
      <c r="O2810" s="279"/>
    </row>
    <row r="2811" spans="1:15">
      <c r="A2811" s="316"/>
      <c r="B2811" s="316"/>
      <c r="C2811" s="22"/>
      <c r="O2811" s="279"/>
    </row>
    <row r="2812" spans="1:15">
      <c r="A2812" s="316"/>
      <c r="B2812" s="316"/>
      <c r="C2812" s="22"/>
      <c r="O2812" s="279"/>
    </row>
    <row r="2813" spans="1:15">
      <c r="A2813" s="316"/>
      <c r="B2813" s="316"/>
      <c r="C2813" s="22"/>
      <c r="O2813" s="279"/>
    </row>
    <row r="2814" spans="1:15">
      <c r="A2814" s="316"/>
      <c r="B2814" s="316"/>
      <c r="C2814" s="22"/>
      <c r="O2814" s="279"/>
    </row>
    <row r="2815" spans="1:15">
      <c r="A2815" s="316"/>
      <c r="B2815" s="316"/>
      <c r="C2815" s="22"/>
      <c r="O2815" s="279"/>
    </row>
    <row r="2816" spans="1:15">
      <c r="A2816" s="316"/>
      <c r="B2816" s="316"/>
      <c r="C2816" s="22"/>
      <c r="O2816" s="279"/>
    </row>
    <row r="2817" spans="1:15">
      <c r="A2817" s="316"/>
      <c r="B2817" s="316"/>
      <c r="C2817" s="22"/>
      <c r="O2817" s="279"/>
    </row>
    <row r="2818" spans="1:15">
      <c r="A2818" s="316"/>
      <c r="B2818" s="316"/>
      <c r="C2818" s="22"/>
      <c r="O2818" s="279"/>
    </row>
    <row r="2819" spans="1:15">
      <c r="A2819" s="316"/>
      <c r="B2819" s="316"/>
      <c r="C2819" s="22"/>
      <c r="O2819" s="279"/>
    </row>
    <row r="2820" spans="1:15">
      <c r="A2820" s="316"/>
      <c r="B2820" s="316"/>
      <c r="C2820" s="22"/>
      <c r="O2820" s="279"/>
    </row>
    <row r="2821" spans="1:15">
      <c r="A2821" s="316"/>
      <c r="B2821" s="316"/>
      <c r="C2821" s="22"/>
      <c r="O2821" s="279"/>
    </row>
    <row r="2822" spans="1:15">
      <c r="A2822" s="316"/>
      <c r="B2822" s="316"/>
      <c r="C2822" s="22"/>
      <c r="O2822" s="279"/>
    </row>
    <row r="2823" spans="1:15">
      <c r="A2823" s="316"/>
      <c r="B2823" s="316"/>
      <c r="C2823" s="22"/>
      <c r="O2823" s="279"/>
    </row>
    <row r="2824" spans="1:15">
      <c r="A2824" s="316"/>
      <c r="B2824" s="316"/>
      <c r="C2824" s="22"/>
      <c r="O2824" s="279"/>
    </row>
    <row r="2825" spans="1:15">
      <c r="A2825" s="316"/>
      <c r="B2825" s="316"/>
      <c r="C2825" s="22"/>
      <c r="O2825" s="279"/>
    </row>
    <row r="2826" spans="1:15">
      <c r="A2826" s="316"/>
      <c r="B2826" s="316"/>
      <c r="C2826" s="22"/>
      <c r="O2826" s="279"/>
    </row>
    <row r="2827" spans="1:15">
      <c r="A2827" s="316"/>
      <c r="B2827" s="316"/>
      <c r="C2827" s="22"/>
      <c r="O2827" s="279"/>
    </row>
    <row r="2828" spans="1:15">
      <c r="A2828" s="316"/>
      <c r="B2828" s="316"/>
      <c r="C2828" s="22"/>
      <c r="O2828" s="279"/>
    </row>
    <row r="2829" spans="1:15">
      <c r="A2829" s="316"/>
      <c r="B2829" s="316"/>
      <c r="C2829" s="22"/>
      <c r="O2829" s="279"/>
    </row>
    <row r="2830" spans="1:15">
      <c r="A2830" s="316"/>
      <c r="B2830" s="316"/>
      <c r="C2830" s="22"/>
      <c r="O2830" s="279"/>
    </row>
    <row r="2831" spans="1:15">
      <c r="A2831" s="316"/>
      <c r="B2831" s="316"/>
      <c r="C2831" s="22"/>
      <c r="O2831" s="279"/>
    </row>
    <row r="2832" spans="1:15">
      <c r="A2832" s="316"/>
      <c r="B2832" s="316"/>
      <c r="C2832" s="22"/>
      <c r="O2832" s="279"/>
    </row>
    <row r="2833" spans="1:15">
      <c r="A2833" s="316"/>
      <c r="B2833" s="316"/>
      <c r="C2833" s="22"/>
      <c r="O2833" s="279"/>
    </row>
    <row r="2834" spans="1:15">
      <c r="A2834" s="316"/>
      <c r="B2834" s="316"/>
      <c r="C2834" s="22"/>
      <c r="O2834" s="279"/>
    </row>
    <row r="2835" spans="1:15">
      <c r="A2835" s="316"/>
      <c r="B2835" s="316"/>
      <c r="C2835" s="22"/>
      <c r="O2835" s="279"/>
    </row>
    <row r="2836" spans="1:15">
      <c r="A2836" s="316"/>
      <c r="B2836" s="316"/>
      <c r="C2836" s="22"/>
      <c r="O2836" s="279"/>
    </row>
    <row r="2837" spans="1:15">
      <c r="A2837" s="316"/>
      <c r="B2837" s="316"/>
      <c r="C2837" s="22"/>
      <c r="O2837" s="279"/>
    </row>
    <row r="2838" spans="1:15">
      <c r="A2838" s="316"/>
      <c r="B2838" s="316"/>
      <c r="C2838" s="22"/>
      <c r="O2838" s="279"/>
    </row>
    <row r="2839" spans="1:15">
      <c r="A2839" s="316"/>
      <c r="B2839" s="316"/>
      <c r="C2839" s="22"/>
      <c r="O2839" s="279"/>
    </row>
    <row r="2840" spans="1:15">
      <c r="A2840" s="316"/>
      <c r="B2840" s="316"/>
      <c r="C2840" s="22"/>
      <c r="O2840" s="279"/>
    </row>
    <row r="2841" spans="1:15">
      <c r="A2841" s="316"/>
      <c r="B2841" s="316"/>
      <c r="C2841" s="22"/>
      <c r="O2841" s="279"/>
    </row>
    <row r="2842" spans="1:15">
      <c r="A2842" s="316"/>
      <c r="B2842" s="316"/>
      <c r="C2842" s="22"/>
      <c r="O2842" s="279"/>
    </row>
    <row r="2843" spans="1:15">
      <c r="A2843" s="316"/>
      <c r="B2843" s="316"/>
      <c r="C2843" s="22"/>
      <c r="O2843" s="279"/>
    </row>
    <row r="2844" spans="1:15">
      <c r="A2844" s="316"/>
      <c r="B2844" s="316"/>
      <c r="C2844" s="22"/>
      <c r="O2844" s="279"/>
    </row>
    <row r="2845" spans="1:15">
      <c r="A2845" s="316"/>
      <c r="B2845" s="316"/>
      <c r="C2845" s="22"/>
      <c r="O2845" s="279"/>
    </row>
    <row r="2846" spans="1:15">
      <c r="A2846" s="316"/>
      <c r="B2846" s="316"/>
      <c r="C2846" s="22"/>
      <c r="O2846" s="279"/>
    </row>
    <row r="2847" spans="1:15">
      <c r="A2847" s="316"/>
      <c r="B2847" s="316"/>
      <c r="C2847" s="22"/>
      <c r="O2847" s="279"/>
    </row>
    <row r="2848" spans="1:15">
      <c r="A2848" s="316"/>
      <c r="B2848" s="316"/>
      <c r="C2848" s="22"/>
      <c r="O2848" s="279"/>
    </row>
    <row r="2849" spans="1:15">
      <c r="A2849" s="316"/>
      <c r="B2849" s="316"/>
      <c r="C2849" s="22"/>
      <c r="O2849" s="279"/>
    </row>
    <row r="2850" spans="1:15">
      <c r="A2850" s="316"/>
      <c r="B2850" s="316"/>
      <c r="C2850" s="22"/>
      <c r="O2850" s="279"/>
    </row>
    <row r="2851" spans="1:15">
      <c r="A2851" s="316"/>
      <c r="B2851" s="316"/>
      <c r="C2851" s="22"/>
      <c r="O2851" s="279"/>
    </row>
    <row r="2852" spans="1:15">
      <c r="A2852" s="316"/>
      <c r="B2852" s="316"/>
      <c r="C2852" s="22"/>
      <c r="O2852" s="279"/>
    </row>
    <row r="2853" spans="1:15">
      <c r="A2853" s="316"/>
      <c r="B2853" s="316"/>
      <c r="C2853" s="22"/>
      <c r="O2853" s="279"/>
    </row>
    <row r="2854" spans="1:15">
      <c r="A2854" s="316"/>
      <c r="B2854" s="316"/>
      <c r="C2854" s="22"/>
      <c r="O2854" s="279"/>
    </row>
    <row r="2855" spans="1:15">
      <c r="A2855" s="316"/>
      <c r="B2855" s="316"/>
      <c r="C2855" s="22"/>
      <c r="O2855" s="279"/>
    </row>
    <row r="2856" spans="1:15">
      <c r="A2856" s="316"/>
      <c r="B2856" s="316"/>
      <c r="C2856" s="22"/>
      <c r="O2856" s="279"/>
    </row>
    <row r="2857" spans="1:15">
      <c r="A2857" s="316"/>
      <c r="B2857" s="316"/>
      <c r="C2857" s="22"/>
      <c r="O2857" s="279"/>
    </row>
    <row r="2858" spans="1:15">
      <c r="A2858" s="316"/>
      <c r="B2858" s="316"/>
      <c r="C2858" s="22"/>
      <c r="O2858" s="279"/>
    </row>
    <row r="2859" spans="1:15">
      <c r="A2859" s="316"/>
      <c r="B2859" s="316"/>
      <c r="C2859" s="22"/>
      <c r="O2859" s="279"/>
    </row>
    <row r="2860" spans="1:15">
      <c r="A2860" s="316"/>
      <c r="B2860" s="316"/>
      <c r="C2860" s="22"/>
      <c r="O2860" s="279"/>
    </row>
    <row r="2861" spans="1:15">
      <c r="A2861" s="316"/>
      <c r="B2861" s="316"/>
      <c r="C2861" s="22"/>
      <c r="O2861" s="279"/>
    </row>
    <row r="2862" spans="1:15">
      <c r="A2862" s="316"/>
      <c r="B2862" s="316"/>
      <c r="C2862" s="22"/>
      <c r="O2862" s="279"/>
    </row>
    <row r="2863" spans="1:15">
      <c r="A2863" s="316"/>
      <c r="B2863" s="316"/>
      <c r="C2863" s="22"/>
      <c r="O2863" s="279"/>
    </row>
    <row r="2864" spans="1:15">
      <c r="A2864" s="316"/>
      <c r="B2864" s="316"/>
      <c r="C2864" s="22"/>
      <c r="O2864" s="279"/>
    </row>
    <row r="2865" spans="1:15">
      <c r="A2865" s="316"/>
      <c r="B2865" s="316"/>
      <c r="C2865" s="22"/>
      <c r="O2865" s="279"/>
    </row>
    <row r="2866" spans="1:15">
      <c r="A2866" s="316"/>
      <c r="B2866" s="316"/>
      <c r="C2866" s="22"/>
      <c r="O2866" s="279"/>
    </row>
    <row r="2867" spans="1:15">
      <c r="A2867" s="316"/>
      <c r="B2867" s="316"/>
      <c r="C2867" s="22"/>
      <c r="O2867" s="279"/>
    </row>
    <row r="2868" spans="1:15">
      <c r="A2868" s="316"/>
      <c r="B2868" s="316"/>
      <c r="C2868" s="22"/>
      <c r="O2868" s="279"/>
    </row>
    <row r="2869" spans="1:15">
      <c r="A2869" s="316"/>
      <c r="B2869" s="316"/>
      <c r="C2869" s="22"/>
      <c r="O2869" s="279"/>
    </row>
    <row r="2870" spans="1:15">
      <c r="A2870" s="316"/>
      <c r="B2870" s="316"/>
      <c r="C2870" s="22"/>
      <c r="O2870" s="279"/>
    </row>
    <row r="2871" spans="1:15">
      <c r="A2871" s="316"/>
      <c r="B2871" s="316"/>
      <c r="C2871" s="22"/>
      <c r="O2871" s="279"/>
    </row>
    <row r="2872" spans="1:15">
      <c r="A2872" s="316"/>
      <c r="B2872" s="316"/>
      <c r="C2872" s="22"/>
      <c r="O2872" s="279"/>
    </row>
    <row r="2873" spans="1:15">
      <c r="A2873" s="316"/>
      <c r="B2873" s="316"/>
      <c r="C2873" s="22"/>
      <c r="O2873" s="279"/>
    </row>
    <row r="2874" spans="1:15">
      <c r="A2874" s="316"/>
      <c r="B2874" s="316"/>
      <c r="C2874" s="22"/>
      <c r="O2874" s="279"/>
    </row>
    <row r="2875" spans="1:15">
      <c r="A2875" s="316"/>
      <c r="B2875" s="316"/>
      <c r="C2875" s="22"/>
      <c r="O2875" s="279"/>
    </row>
    <row r="2876" spans="1:15">
      <c r="A2876" s="316"/>
      <c r="B2876" s="316"/>
      <c r="C2876" s="22"/>
      <c r="O2876" s="279"/>
    </row>
    <row r="2877" spans="1:15">
      <c r="A2877" s="316"/>
      <c r="B2877" s="316"/>
      <c r="C2877" s="22"/>
      <c r="O2877" s="279"/>
    </row>
    <row r="2878" spans="1:15">
      <c r="A2878" s="316"/>
      <c r="B2878" s="316"/>
      <c r="C2878" s="22"/>
      <c r="O2878" s="279"/>
    </row>
    <row r="2879" spans="1:15">
      <c r="A2879" s="316"/>
      <c r="B2879" s="316"/>
      <c r="C2879" s="22"/>
      <c r="O2879" s="279"/>
    </row>
    <row r="2880" spans="1:15">
      <c r="A2880" s="316"/>
      <c r="B2880" s="316"/>
      <c r="C2880" s="22"/>
      <c r="O2880" s="279"/>
    </row>
    <row r="2881" spans="1:15">
      <c r="A2881" s="316"/>
      <c r="B2881" s="316"/>
      <c r="C2881" s="22"/>
      <c r="O2881" s="279"/>
    </row>
    <row r="2882" spans="1:15">
      <c r="A2882" s="316"/>
      <c r="B2882" s="316"/>
      <c r="C2882" s="22"/>
      <c r="O2882" s="279"/>
    </row>
    <row r="2883" spans="1:15">
      <c r="A2883" s="316"/>
      <c r="B2883" s="316"/>
      <c r="C2883" s="22"/>
      <c r="O2883" s="279"/>
    </row>
    <row r="2884" spans="1:15">
      <c r="A2884" s="316"/>
      <c r="B2884" s="316"/>
      <c r="C2884" s="22"/>
      <c r="O2884" s="279"/>
    </row>
    <row r="2885" spans="1:15">
      <c r="A2885" s="316"/>
      <c r="B2885" s="316"/>
      <c r="C2885" s="22"/>
      <c r="O2885" s="279"/>
    </row>
    <row r="2886" spans="1:15">
      <c r="A2886" s="316"/>
      <c r="B2886" s="316"/>
      <c r="C2886" s="22"/>
      <c r="O2886" s="279"/>
    </row>
    <row r="2887" spans="1:15">
      <c r="A2887" s="316"/>
      <c r="B2887" s="316"/>
      <c r="C2887" s="22"/>
      <c r="O2887" s="279"/>
    </row>
    <row r="2888" spans="1:15">
      <c r="A2888" s="316"/>
      <c r="B2888" s="316"/>
      <c r="C2888" s="22"/>
      <c r="O2888" s="279"/>
    </row>
    <row r="2889" spans="1:15">
      <c r="A2889" s="316"/>
      <c r="B2889" s="316"/>
      <c r="C2889" s="22"/>
      <c r="O2889" s="279"/>
    </row>
    <row r="2890" spans="1:15">
      <c r="A2890" s="316"/>
      <c r="B2890" s="316"/>
      <c r="C2890" s="22"/>
      <c r="O2890" s="279"/>
    </row>
    <row r="2891" spans="1:15">
      <c r="A2891" s="316"/>
      <c r="B2891" s="316"/>
      <c r="C2891" s="22"/>
      <c r="O2891" s="279"/>
    </row>
    <row r="2892" spans="1:15">
      <c r="A2892" s="316"/>
      <c r="B2892" s="316"/>
      <c r="C2892" s="22"/>
      <c r="O2892" s="279"/>
    </row>
    <row r="2893" spans="1:15">
      <c r="A2893" s="316"/>
      <c r="B2893" s="316"/>
      <c r="C2893" s="22"/>
      <c r="O2893" s="279"/>
    </row>
    <row r="2894" spans="1:15">
      <c r="A2894" s="316"/>
      <c r="B2894" s="316"/>
      <c r="C2894" s="22"/>
      <c r="O2894" s="279"/>
    </row>
    <row r="2895" spans="1:15">
      <c r="A2895" s="316"/>
      <c r="B2895" s="316"/>
      <c r="C2895" s="22"/>
      <c r="O2895" s="279"/>
    </row>
    <row r="2896" spans="1:15">
      <c r="A2896" s="316"/>
      <c r="B2896" s="316"/>
      <c r="C2896" s="22"/>
      <c r="O2896" s="279"/>
    </row>
    <row r="2897" spans="1:15">
      <c r="A2897" s="316"/>
      <c r="B2897" s="316"/>
      <c r="C2897" s="22"/>
      <c r="O2897" s="279"/>
    </row>
    <row r="2898" spans="1:15">
      <c r="A2898" s="316"/>
      <c r="B2898" s="316"/>
      <c r="C2898" s="22"/>
      <c r="O2898" s="279"/>
    </row>
    <row r="2899" spans="1:15">
      <c r="A2899" s="316"/>
      <c r="B2899" s="316"/>
      <c r="C2899" s="22"/>
      <c r="O2899" s="279"/>
    </row>
    <row r="2900" spans="1:15">
      <c r="A2900" s="316"/>
      <c r="B2900" s="316"/>
      <c r="C2900" s="22"/>
      <c r="O2900" s="279"/>
    </row>
    <row r="2901" spans="1:15">
      <c r="A2901" s="316"/>
      <c r="B2901" s="316"/>
      <c r="C2901" s="22"/>
      <c r="O2901" s="279"/>
    </row>
    <row r="2902" spans="1:15">
      <c r="A2902" s="316"/>
      <c r="B2902" s="316"/>
      <c r="C2902" s="22"/>
      <c r="O2902" s="279"/>
    </row>
    <row r="2903" spans="1:15">
      <c r="A2903" s="316"/>
      <c r="B2903" s="316"/>
      <c r="C2903" s="22"/>
      <c r="O2903" s="279"/>
    </row>
    <row r="2904" spans="1:15">
      <c r="A2904" s="316"/>
      <c r="B2904" s="316"/>
      <c r="C2904" s="22"/>
      <c r="O2904" s="279"/>
    </row>
    <row r="2905" spans="1:15">
      <c r="A2905" s="316"/>
      <c r="B2905" s="316"/>
      <c r="C2905" s="22"/>
      <c r="O2905" s="279"/>
    </row>
    <row r="2906" spans="1:15">
      <c r="A2906" s="316"/>
      <c r="B2906" s="316"/>
      <c r="C2906" s="22"/>
      <c r="O2906" s="279"/>
    </row>
    <row r="2907" spans="1:15">
      <c r="A2907" s="316"/>
      <c r="B2907" s="316"/>
      <c r="C2907" s="22"/>
      <c r="O2907" s="279"/>
    </row>
    <row r="2908" spans="1:15">
      <c r="A2908" s="316"/>
      <c r="B2908" s="316"/>
      <c r="C2908" s="22"/>
      <c r="O2908" s="279"/>
    </row>
    <row r="2909" spans="1:15">
      <c r="A2909" s="316"/>
      <c r="B2909" s="316"/>
      <c r="C2909" s="22"/>
      <c r="O2909" s="279"/>
    </row>
    <row r="2910" spans="1:15">
      <c r="A2910" s="316"/>
      <c r="B2910" s="316"/>
      <c r="C2910" s="22"/>
      <c r="O2910" s="279"/>
    </row>
    <row r="2911" spans="1:15">
      <c r="A2911" s="316"/>
      <c r="B2911" s="316"/>
      <c r="C2911" s="22"/>
      <c r="O2911" s="279"/>
    </row>
    <row r="2912" spans="1:15">
      <c r="A2912" s="316"/>
      <c r="B2912" s="316"/>
      <c r="C2912" s="22"/>
      <c r="O2912" s="279"/>
    </row>
    <row r="2913" spans="1:15">
      <c r="A2913" s="316"/>
      <c r="B2913" s="316"/>
      <c r="C2913" s="22"/>
      <c r="O2913" s="279"/>
    </row>
    <row r="2914" spans="1:15">
      <c r="A2914" s="316"/>
      <c r="B2914" s="316"/>
      <c r="C2914" s="22"/>
      <c r="O2914" s="279"/>
    </row>
    <row r="2915" spans="1:15">
      <c r="A2915" s="316"/>
      <c r="B2915" s="316"/>
      <c r="C2915" s="22"/>
      <c r="O2915" s="279"/>
    </row>
    <row r="2916" spans="1:15">
      <c r="A2916" s="316"/>
      <c r="B2916" s="316"/>
      <c r="C2916" s="22"/>
      <c r="O2916" s="279"/>
    </row>
    <row r="2917" spans="1:15">
      <c r="A2917" s="316"/>
      <c r="B2917" s="316"/>
      <c r="C2917" s="22"/>
      <c r="O2917" s="279"/>
    </row>
    <row r="2918" spans="1:15">
      <c r="A2918" s="316"/>
      <c r="B2918" s="316"/>
      <c r="C2918" s="22"/>
      <c r="O2918" s="279"/>
    </row>
    <row r="2919" spans="1:15">
      <c r="A2919" s="316"/>
      <c r="B2919" s="316"/>
      <c r="C2919" s="22"/>
      <c r="O2919" s="279"/>
    </row>
    <row r="2920" spans="1:15">
      <c r="A2920" s="316"/>
      <c r="B2920" s="316"/>
      <c r="C2920" s="22"/>
      <c r="O2920" s="279"/>
    </row>
    <row r="2921" spans="1:15">
      <c r="A2921" s="316"/>
      <c r="B2921" s="316"/>
      <c r="C2921" s="22"/>
      <c r="O2921" s="279"/>
    </row>
    <row r="2922" spans="1:15">
      <c r="A2922" s="316"/>
      <c r="B2922" s="316"/>
      <c r="C2922" s="22"/>
      <c r="O2922" s="279"/>
    </row>
    <row r="2923" spans="1:15">
      <c r="A2923" s="316"/>
      <c r="B2923" s="316"/>
      <c r="C2923" s="22"/>
      <c r="O2923" s="279"/>
    </row>
    <row r="2924" spans="1:15">
      <c r="A2924" s="316"/>
      <c r="B2924" s="316"/>
      <c r="C2924" s="22"/>
      <c r="O2924" s="279"/>
    </row>
    <row r="2925" spans="1:15">
      <c r="A2925" s="316"/>
      <c r="B2925" s="316"/>
      <c r="C2925" s="22"/>
      <c r="O2925" s="279"/>
    </row>
    <row r="2926" spans="1:15">
      <c r="A2926" s="316"/>
      <c r="B2926" s="316"/>
      <c r="C2926" s="22"/>
      <c r="O2926" s="279"/>
    </row>
    <row r="2927" spans="1:15">
      <c r="A2927" s="316"/>
      <c r="B2927" s="316"/>
      <c r="C2927" s="22"/>
      <c r="O2927" s="279"/>
    </row>
    <row r="2928" spans="1:15">
      <c r="A2928" s="316"/>
      <c r="B2928" s="316"/>
      <c r="C2928" s="22"/>
      <c r="O2928" s="279"/>
    </row>
    <row r="2929" spans="1:15">
      <c r="A2929" s="316"/>
      <c r="B2929" s="316"/>
      <c r="C2929" s="22"/>
      <c r="O2929" s="279"/>
    </row>
    <row r="2930" spans="1:15">
      <c r="A2930" s="316"/>
      <c r="B2930" s="316"/>
      <c r="C2930" s="22"/>
      <c r="O2930" s="279"/>
    </row>
    <row r="2931" spans="1:15">
      <c r="A2931" s="316"/>
      <c r="B2931" s="316"/>
      <c r="C2931" s="22"/>
      <c r="O2931" s="279"/>
    </row>
    <row r="2932" spans="1:15">
      <c r="A2932" s="316"/>
      <c r="B2932" s="316"/>
      <c r="C2932" s="22"/>
      <c r="O2932" s="279"/>
    </row>
    <row r="2933" spans="1:15">
      <c r="A2933" s="316"/>
      <c r="B2933" s="316"/>
      <c r="C2933" s="22"/>
      <c r="O2933" s="279"/>
    </row>
    <row r="2934" spans="1:15">
      <c r="A2934" s="316"/>
      <c r="B2934" s="316"/>
      <c r="C2934" s="22"/>
      <c r="O2934" s="279"/>
    </row>
    <row r="2935" spans="1:15">
      <c r="A2935" s="316"/>
      <c r="B2935" s="316"/>
      <c r="C2935" s="22"/>
      <c r="O2935" s="279"/>
    </row>
    <row r="2936" spans="1:15">
      <c r="A2936" s="316"/>
      <c r="B2936" s="316"/>
      <c r="C2936" s="22"/>
      <c r="O2936" s="279"/>
    </row>
    <row r="2937" spans="1:15">
      <c r="A2937" s="316"/>
      <c r="B2937" s="316"/>
      <c r="C2937" s="22"/>
      <c r="O2937" s="279"/>
    </row>
    <row r="2938" spans="1:15">
      <c r="A2938" s="316"/>
      <c r="B2938" s="316"/>
      <c r="C2938" s="22"/>
      <c r="O2938" s="279"/>
    </row>
    <row r="2939" spans="1:15">
      <c r="A2939" s="316"/>
      <c r="B2939" s="316"/>
      <c r="C2939" s="22"/>
      <c r="O2939" s="279"/>
    </row>
    <row r="2940" spans="1:15">
      <c r="A2940" s="316"/>
      <c r="B2940" s="316"/>
      <c r="C2940" s="22"/>
      <c r="O2940" s="279"/>
    </row>
    <row r="2941" spans="1:15">
      <c r="A2941" s="316"/>
      <c r="B2941" s="316"/>
      <c r="C2941" s="22"/>
      <c r="O2941" s="279"/>
    </row>
    <row r="2942" spans="1:15">
      <c r="A2942" s="316"/>
      <c r="B2942" s="316"/>
      <c r="C2942" s="22"/>
      <c r="O2942" s="279"/>
    </row>
    <row r="2943" spans="1:15">
      <c r="A2943" s="316"/>
      <c r="B2943" s="316"/>
      <c r="C2943" s="22"/>
      <c r="O2943" s="279"/>
    </row>
    <row r="2944" spans="1:15">
      <c r="A2944" s="316"/>
      <c r="B2944" s="316"/>
      <c r="C2944" s="22"/>
      <c r="O2944" s="279"/>
    </row>
    <row r="2945" spans="1:15">
      <c r="A2945" s="316"/>
      <c r="B2945" s="316"/>
      <c r="C2945" s="22"/>
      <c r="O2945" s="279"/>
    </row>
    <row r="2946" spans="1:15">
      <c r="A2946" s="316"/>
      <c r="B2946" s="316"/>
      <c r="C2946" s="22"/>
      <c r="O2946" s="279"/>
    </row>
    <row r="2947" spans="1:15">
      <c r="A2947" s="316"/>
      <c r="B2947" s="316"/>
      <c r="C2947" s="22"/>
      <c r="O2947" s="279"/>
    </row>
    <row r="2948" spans="1:15">
      <c r="A2948" s="316"/>
      <c r="B2948" s="316"/>
      <c r="C2948" s="22"/>
      <c r="O2948" s="279"/>
    </row>
    <row r="2949" spans="1:15">
      <c r="A2949" s="316"/>
      <c r="B2949" s="316"/>
      <c r="C2949" s="22"/>
      <c r="O2949" s="279"/>
    </row>
    <row r="2950" spans="1:15">
      <c r="A2950" s="316"/>
      <c r="B2950" s="316"/>
      <c r="C2950" s="22"/>
      <c r="O2950" s="279"/>
    </row>
    <row r="2951" spans="1:15">
      <c r="A2951" s="316"/>
      <c r="B2951" s="316"/>
      <c r="C2951" s="22"/>
      <c r="O2951" s="279"/>
    </row>
    <row r="2952" spans="1:15">
      <c r="A2952" s="316"/>
      <c r="B2952" s="316"/>
      <c r="C2952" s="22"/>
      <c r="O2952" s="279"/>
    </row>
    <row r="2953" spans="1:15">
      <c r="A2953" s="316"/>
      <c r="B2953" s="316"/>
      <c r="C2953" s="22"/>
      <c r="O2953" s="279"/>
    </row>
    <row r="2954" spans="1:15">
      <c r="A2954" s="316"/>
      <c r="B2954" s="316"/>
      <c r="C2954" s="22"/>
      <c r="O2954" s="279"/>
    </row>
    <row r="2955" spans="1:15">
      <c r="A2955" s="316"/>
      <c r="B2955" s="316"/>
      <c r="C2955" s="22"/>
      <c r="O2955" s="279"/>
    </row>
    <row r="2956" spans="1:15">
      <c r="A2956" s="316"/>
      <c r="B2956" s="316"/>
      <c r="C2956" s="22"/>
      <c r="O2956" s="279"/>
    </row>
    <row r="2957" spans="1:15">
      <c r="A2957" s="316"/>
      <c r="B2957" s="316"/>
      <c r="C2957" s="22"/>
      <c r="O2957" s="279"/>
    </row>
    <row r="2958" spans="1:15">
      <c r="A2958" s="316"/>
      <c r="B2958" s="316"/>
      <c r="C2958" s="22"/>
      <c r="O2958" s="279"/>
    </row>
    <row r="2959" spans="1:15">
      <c r="A2959" s="316"/>
      <c r="B2959" s="316"/>
      <c r="C2959" s="22"/>
      <c r="O2959" s="279"/>
    </row>
    <row r="2960" spans="1:15">
      <c r="A2960" s="316"/>
      <c r="B2960" s="316"/>
      <c r="C2960" s="22"/>
      <c r="O2960" s="279"/>
    </row>
    <row r="2961" spans="1:15">
      <c r="A2961" s="316"/>
      <c r="B2961" s="316"/>
      <c r="C2961" s="22"/>
      <c r="O2961" s="279"/>
    </row>
    <row r="2962" spans="1:15">
      <c r="A2962" s="316"/>
      <c r="B2962" s="316"/>
      <c r="C2962" s="22"/>
      <c r="O2962" s="279"/>
    </row>
    <row r="2963" spans="1:15">
      <c r="A2963" s="316"/>
      <c r="B2963" s="316"/>
      <c r="C2963" s="22"/>
      <c r="O2963" s="279"/>
    </row>
    <row r="2964" spans="1:15">
      <c r="A2964" s="316"/>
      <c r="B2964" s="316"/>
      <c r="C2964" s="22"/>
      <c r="O2964" s="279"/>
    </row>
    <row r="2965" spans="1:15">
      <c r="A2965" s="316"/>
      <c r="B2965" s="316"/>
      <c r="C2965" s="22"/>
      <c r="O2965" s="279"/>
    </row>
    <row r="2966" spans="1:15">
      <c r="A2966" s="316"/>
      <c r="B2966" s="316"/>
      <c r="C2966" s="22"/>
      <c r="O2966" s="279"/>
    </row>
    <row r="2967" spans="1:15">
      <c r="A2967" s="316"/>
      <c r="B2967" s="316"/>
      <c r="C2967" s="22"/>
      <c r="O2967" s="279"/>
    </row>
    <row r="2968" spans="1:15">
      <c r="A2968" s="316"/>
      <c r="B2968" s="316"/>
      <c r="C2968" s="22"/>
      <c r="O2968" s="279"/>
    </row>
    <row r="2969" spans="1:15">
      <c r="A2969" s="316"/>
      <c r="B2969" s="316"/>
      <c r="C2969" s="22"/>
      <c r="O2969" s="279"/>
    </row>
    <row r="2970" spans="1:15">
      <c r="A2970" s="316"/>
      <c r="B2970" s="316"/>
      <c r="C2970" s="22"/>
      <c r="O2970" s="279"/>
    </row>
    <row r="2971" spans="1:15">
      <c r="A2971" s="316"/>
      <c r="B2971" s="316"/>
      <c r="C2971" s="22"/>
      <c r="O2971" s="279"/>
    </row>
    <row r="2972" spans="1:15">
      <c r="A2972" s="316"/>
      <c r="B2972" s="316"/>
      <c r="C2972" s="22"/>
      <c r="O2972" s="279"/>
    </row>
    <row r="2973" spans="1:15">
      <c r="A2973" s="316"/>
      <c r="B2973" s="316"/>
      <c r="C2973" s="22"/>
      <c r="O2973" s="279"/>
    </row>
    <row r="2974" spans="1:15">
      <c r="A2974" s="316"/>
      <c r="B2974" s="316"/>
      <c r="C2974" s="22"/>
      <c r="O2974" s="279"/>
    </row>
    <row r="2975" spans="1:15">
      <c r="A2975" s="316"/>
      <c r="B2975" s="316"/>
      <c r="C2975" s="22"/>
      <c r="O2975" s="279"/>
    </row>
    <row r="2976" spans="1:15">
      <c r="A2976" s="316"/>
      <c r="B2976" s="316"/>
      <c r="C2976" s="22"/>
      <c r="O2976" s="279"/>
    </row>
    <row r="2977" spans="1:15">
      <c r="A2977" s="316"/>
      <c r="B2977" s="316"/>
      <c r="C2977" s="22"/>
      <c r="O2977" s="279"/>
    </row>
    <row r="2978" spans="1:15">
      <c r="A2978" s="316"/>
      <c r="B2978" s="316"/>
      <c r="C2978" s="22"/>
      <c r="O2978" s="279"/>
    </row>
    <row r="2979" spans="1:15">
      <c r="A2979" s="316"/>
      <c r="B2979" s="316"/>
      <c r="C2979" s="22"/>
      <c r="O2979" s="279"/>
    </row>
    <row r="2980" spans="1:15">
      <c r="A2980" s="316"/>
      <c r="B2980" s="316"/>
      <c r="C2980" s="22"/>
      <c r="O2980" s="279"/>
    </row>
    <row r="2981" spans="1:15">
      <c r="A2981" s="316"/>
      <c r="B2981" s="316"/>
      <c r="C2981" s="22"/>
      <c r="O2981" s="279"/>
    </row>
    <row r="2982" spans="1:15">
      <c r="A2982" s="316"/>
      <c r="B2982" s="316"/>
      <c r="C2982" s="22"/>
      <c r="O2982" s="279"/>
    </row>
    <row r="2983" spans="1:15">
      <c r="A2983" s="316"/>
      <c r="B2983" s="316"/>
      <c r="C2983" s="22"/>
      <c r="O2983" s="279"/>
    </row>
    <row r="2984" spans="1:15">
      <c r="A2984" s="316"/>
      <c r="B2984" s="316"/>
      <c r="C2984" s="22"/>
      <c r="O2984" s="279"/>
    </row>
    <row r="2985" spans="1:15">
      <c r="A2985" s="316"/>
      <c r="B2985" s="316"/>
      <c r="C2985" s="22"/>
      <c r="O2985" s="279"/>
    </row>
    <row r="2986" spans="1:15">
      <c r="A2986" s="316"/>
      <c r="B2986" s="316"/>
      <c r="C2986" s="22"/>
      <c r="O2986" s="279"/>
    </row>
    <row r="2987" spans="1:15">
      <c r="A2987" s="316"/>
      <c r="B2987" s="316"/>
      <c r="C2987" s="22"/>
      <c r="O2987" s="279"/>
    </row>
    <row r="2988" spans="1:15">
      <c r="A2988" s="316"/>
      <c r="B2988" s="316"/>
      <c r="C2988" s="22"/>
      <c r="O2988" s="279"/>
    </row>
    <row r="2989" spans="1:15">
      <c r="A2989" s="316"/>
      <c r="B2989" s="316"/>
      <c r="C2989" s="22"/>
      <c r="O2989" s="279"/>
    </row>
    <row r="2990" spans="1:15">
      <c r="A2990" s="316"/>
      <c r="B2990" s="316"/>
      <c r="C2990" s="22"/>
      <c r="O2990" s="279"/>
    </row>
    <row r="2991" spans="1:15">
      <c r="A2991" s="316"/>
      <c r="B2991" s="316"/>
      <c r="C2991" s="22"/>
      <c r="O2991" s="279"/>
    </row>
    <row r="2992" spans="1:15">
      <c r="A2992" s="316"/>
      <c r="B2992" s="316"/>
      <c r="C2992" s="22"/>
      <c r="O2992" s="279"/>
    </row>
    <row r="2993" spans="1:15">
      <c r="A2993" s="316"/>
      <c r="B2993" s="316"/>
      <c r="C2993" s="22"/>
      <c r="O2993" s="279"/>
    </row>
    <row r="2994" spans="1:15">
      <c r="A2994" s="316"/>
      <c r="B2994" s="316"/>
      <c r="C2994" s="22"/>
      <c r="O2994" s="279"/>
    </row>
    <row r="2995" spans="1:15">
      <c r="A2995" s="316"/>
      <c r="B2995" s="316"/>
      <c r="C2995" s="22"/>
      <c r="O2995" s="279"/>
    </row>
    <row r="2996" spans="1:15">
      <c r="A2996" s="316"/>
      <c r="B2996" s="316"/>
      <c r="C2996" s="22"/>
      <c r="O2996" s="279"/>
    </row>
    <row r="2997" spans="1:15">
      <c r="A2997" s="316"/>
      <c r="B2997" s="316"/>
      <c r="C2997" s="22"/>
      <c r="O2997" s="279"/>
    </row>
    <row r="2998" spans="1:15">
      <c r="A2998" s="316"/>
      <c r="B2998" s="316"/>
      <c r="C2998" s="22"/>
      <c r="O2998" s="279"/>
    </row>
    <row r="2999" spans="1:15">
      <c r="A2999" s="316"/>
      <c r="B2999" s="316"/>
      <c r="C2999" s="22"/>
      <c r="O2999" s="279"/>
    </row>
    <row r="3000" spans="1:15">
      <c r="A3000" s="316"/>
      <c r="B3000" s="316"/>
      <c r="C3000" s="22"/>
      <c r="O3000" s="279"/>
    </row>
    <row r="3001" spans="1:15">
      <c r="A3001" s="316"/>
      <c r="B3001" s="316"/>
      <c r="C3001" s="22"/>
      <c r="O3001" s="279"/>
    </row>
    <row r="3002" spans="1:15">
      <c r="A3002" s="316"/>
      <c r="B3002" s="316"/>
      <c r="C3002" s="22"/>
      <c r="O3002" s="279"/>
    </row>
    <row r="3003" spans="1:15">
      <c r="A3003" s="316"/>
      <c r="B3003" s="316"/>
      <c r="C3003" s="22"/>
      <c r="O3003" s="279"/>
    </row>
    <row r="3004" spans="1:15">
      <c r="A3004" s="316"/>
      <c r="B3004" s="316"/>
      <c r="C3004" s="22"/>
      <c r="O3004" s="279"/>
    </row>
    <row r="3005" spans="1:15">
      <c r="A3005" s="316"/>
      <c r="B3005" s="316"/>
      <c r="C3005" s="22"/>
      <c r="O3005" s="279"/>
    </row>
    <row r="3006" spans="1:15">
      <c r="A3006" s="316"/>
      <c r="B3006" s="316"/>
      <c r="C3006" s="22"/>
      <c r="O3006" s="279"/>
    </row>
    <row r="3007" spans="1:15">
      <c r="A3007" s="316"/>
      <c r="B3007" s="316"/>
      <c r="C3007" s="22"/>
      <c r="O3007" s="279"/>
    </row>
    <row r="3008" spans="1:15">
      <c r="A3008" s="316"/>
      <c r="B3008" s="316"/>
      <c r="C3008" s="22"/>
      <c r="O3008" s="279"/>
    </row>
    <row r="3009" spans="1:15">
      <c r="A3009" s="316"/>
      <c r="B3009" s="316"/>
      <c r="C3009" s="22"/>
      <c r="O3009" s="279"/>
    </row>
    <row r="3010" spans="1:15">
      <c r="A3010" s="316"/>
      <c r="B3010" s="316"/>
      <c r="C3010" s="22"/>
      <c r="O3010" s="279"/>
    </row>
    <row r="3011" spans="1:15">
      <c r="A3011" s="316"/>
      <c r="B3011" s="316"/>
      <c r="C3011" s="22"/>
      <c r="O3011" s="279"/>
    </row>
    <row r="3012" spans="1:15">
      <c r="A3012" s="316"/>
      <c r="B3012" s="316"/>
      <c r="C3012" s="22"/>
      <c r="O3012" s="279"/>
    </row>
    <row r="3013" spans="1:15">
      <c r="A3013" s="316"/>
      <c r="B3013" s="316"/>
      <c r="C3013" s="22"/>
      <c r="O3013" s="279"/>
    </row>
    <row r="3014" spans="1:15">
      <c r="A3014" s="316"/>
      <c r="B3014" s="316"/>
      <c r="C3014" s="22"/>
      <c r="O3014" s="279"/>
    </row>
    <row r="3015" spans="1:15">
      <c r="A3015" s="316"/>
      <c r="B3015" s="316"/>
      <c r="C3015" s="22"/>
      <c r="O3015" s="279"/>
    </row>
    <row r="3016" spans="1:15">
      <c r="A3016" s="316"/>
      <c r="B3016" s="316"/>
      <c r="C3016" s="22"/>
      <c r="O3016" s="279"/>
    </row>
    <row r="3017" spans="1:15">
      <c r="A3017" s="316"/>
      <c r="B3017" s="316"/>
      <c r="C3017" s="22"/>
      <c r="O3017" s="279"/>
    </row>
    <row r="3018" spans="1:15">
      <c r="A3018" s="316"/>
      <c r="B3018" s="316"/>
      <c r="C3018" s="22"/>
      <c r="O3018" s="279"/>
    </row>
    <row r="3019" spans="1:15">
      <c r="A3019" s="316"/>
      <c r="B3019" s="316"/>
      <c r="C3019" s="22"/>
      <c r="O3019" s="279"/>
    </row>
    <row r="3020" spans="1:15">
      <c r="A3020" s="316"/>
      <c r="B3020" s="316"/>
      <c r="C3020" s="22"/>
      <c r="O3020" s="279"/>
    </row>
    <row r="3021" spans="1:15">
      <c r="A3021" s="316"/>
      <c r="B3021" s="316"/>
      <c r="C3021" s="22"/>
      <c r="O3021" s="279"/>
    </row>
    <row r="3022" spans="1:15">
      <c r="A3022" s="316"/>
      <c r="B3022" s="316"/>
      <c r="C3022" s="22"/>
      <c r="O3022" s="279"/>
    </row>
    <row r="3023" spans="1:15">
      <c r="A3023" s="316"/>
      <c r="B3023" s="316"/>
      <c r="C3023" s="22"/>
      <c r="O3023" s="279"/>
    </row>
    <row r="3024" spans="1:15">
      <c r="A3024" s="316"/>
      <c r="B3024" s="316"/>
      <c r="C3024" s="22"/>
      <c r="O3024" s="279"/>
    </row>
    <row r="3025" spans="1:15">
      <c r="A3025" s="316"/>
      <c r="B3025" s="316"/>
      <c r="C3025" s="22"/>
      <c r="O3025" s="279"/>
    </row>
    <row r="3026" spans="1:15">
      <c r="A3026" s="316"/>
      <c r="B3026" s="316"/>
      <c r="C3026" s="22"/>
      <c r="O3026" s="279"/>
    </row>
    <row r="3027" spans="1:15">
      <c r="A3027" s="316"/>
      <c r="B3027" s="316"/>
      <c r="C3027" s="22"/>
      <c r="O3027" s="279"/>
    </row>
    <row r="3028" spans="1:15">
      <c r="A3028" s="316"/>
      <c r="B3028" s="316"/>
      <c r="C3028" s="22"/>
      <c r="O3028" s="279"/>
    </row>
    <row r="3029" spans="1:15">
      <c r="A3029" s="316"/>
      <c r="B3029" s="316"/>
      <c r="C3029" s="22"/>
      <c r="O3029" s="279"/>
    </row>
    <row r="3030" spans="1:15">
      <c r="A3030" s="316"/>
      <c r="B3030" s="316"/>
      <c r="C3030" s="22"/>
      <c r="O3030" s="279"/>
    </row>
    <row r="3031" spans="1:15">
      <c r="A3031" s="316"/>
      <c r="B3031" s="316"/>
      <c r="C3031" s="22"/>
      <c r="O3031" s="279"/>
    </row>
    <row r="3032" spans="1:15">
      <c r="A3032" s="316"/>
      <c r="B3032" s="316"/>
      <c r="C3032" s="22"/>
      <c r="O3032" s="279"/>
    </row>
    <row r="3033" spans="1:15">
      <c r="A3033" s="316"/>
      <c r="B3033" s="316"/>
      <c r="C3033" s="22"/>
      <c r="O3033" s="279"/>
    </row>
    <row r="3034" spans="1:15">
      <c r="A3034" s="316"/>
      <c r="B3034" s="316"/>
      <c r="C3034" s="22"/>
      <c r="O3034" s="279"/>
    </row>
    <row r="3035" spans="1:15">
      <c r="A3035" s="316"/>
      <c r="B3035" s="316"/>
      <c r="C3035" s="22"/>
      <c r="O3035" s="279"/>
    </row>
    <row r="3036" spans="1:15">
      <c r="A3036" s="316"/>
      <c r="B3036" s="316"/>
      <c r="C3036" s="22"/>
      <c r="O3036" s="279"/>
    </row>
    <row r="3037" spans="1:15">
      <c r="A3037" s="316"/>
      <c r="B3037" s="316"/>
      <c r="C3037" s="22"/>
      <c r="O3037" s="279"/>
    </row>
    <row r="3038" spans="1:15">
      <c r="A3038" s="316"/>
      <c r="B3038" s="316"/>
      <c r="C3038" s="22"/>
      <c r="O3038" s="279"/>
    </row>
    <row r="3039" spans="1:15">
      <c r="A3039" s="316"/>
      <c r="B3039" s="316"/>
      <c r="C3039" s="22"/>
      <c r="O3039" s="279"/>
    </row>
    <row r="3040" spans="1:15">
      <c r="A3040" s="316"/>
      <c r="B3040" s="316"/>
      <c r="C3040" s="22"/>
      <c r="O3040" s="279"/>
    </row>
    <row r="3041" spans="1:15">
      <c r="A3041" s="316"/>
      <c r="B3041" s="316"/>
      <c r="C3041" s="22"/>
      <c r="O3041" s="279"/>
    </row>
    <row r="3042" spans="1:15">
      <c r="A3042" s="316"/>
      <c r="B3042" s="316"/>
      <c r="C3042" s="22"/>
      <c r="O3042" s="279"/>
    </row>
    <row r="3043" spans="1:15">
      <c r="A3043" s="316"/>
      <c r="B3043" s="316"/>
      <c r="C3043" s="22"/>
      <c r="O3043" s="279"/>
    </row>
    <row r="3044" spans="1:15">
      <c r="A3044" s="316"/>
      <c r="B3044" s="316"/>
      <c r="C3044" s="22"/>
      <c r="O3044" s="279"/>
    </row>
    <row r="3045" spans="1:15">
      <c r="A3045" s="316"/>
      <c r="B3045" s="316"/>
      <c r="C3045" s="22"/>
      <c r="O3045" s="279"/>
    </row>
    <row r="3046" spans="1:15">
      <c r="A3046" s="316"/>
      <c r="B3046" s="316"/>
      <c r="C3046" s="22"/>
      <c r="O3046" s="279"/>
    </row>
    <row r="3047" spans="1:15">
      <c r="A3047" s="316"/>
      <c r="B3047" s="316"/>
      <c r="C3047" s="22"/>
      <c r="O3047" s="279"/>
    </row>
    <row r="3048" spans="1:15">
      <c r="A3048" s="316"/>
      <c r="B3048" s="316"/>
      <c r="C3048" s="22"/>
      <c r="O3048" s="279"/>
    </row>
    <row r="3049" spans="1:15">
      <c r="A3049" s="316"/>
      <c r="B3049" s="316"/>
      <c r="C3049" s="22"/>
      <c r="O3049" s="279"/>
    </row>
    <row r="3050" spans="1:15">
      <c r="A3050" s="316"/>
      <c r="B3050" s="316"/>
      <c r="C3050" s="22"/>
      <c r="O3050" s="279"/>
    </row>
    <row r="3051" spans="1:15">
      <c r="A3051" s="316"/>
      <c r="B3051" s="316"/>
      <c r="C3051" s="22"/>
      <c r="O3051" s="279"/>
    </row>
    <row r="3052" spans="1:15">
      <c r="A3052" s="316"/>
      <c r="B3052" s="316"/>
      <c r="C3052" s="22"/>
      <c r="O3052" s="279"/>
    </row>
    <row r="3053" spans="1:15">
      <c r="A3053" s="316"/>
      <c r="B3053" s="316"/>
      <c r="C3053" s="22"/>
      <c r="O3053" s="279"/>
    </row>
    <row r="3054" spans="1:15">
      <c r="A3054" s="316"/>
      <c r="B3054" s="316"/>
      <c r="C3054" s="22"/>
      <c r="O3054" s="279"/>
    </row>
    <row r="3055" spans="1:15">
      <c r="A3055" s="316"/>
      <c r="B3055" s="316"/>
      <c r="C3055" s="22"/>
      <c r="O3055" s="279"/>
    </row>
    <row r="3056" spans="1:15">
      <c r="A3056" s="316"/>
      <c r="B3056" s="316"/>
      <c r="C3056" s="22"/>
      <c r="O3056" s="279"/>
    </row>
    <row r="3057" spans="1:15">
      <c r="A3057" s="316"/>
      <c r="B3057" s="316"/>
      <c r="C3057" s="22"/>
      <c r="O3057" s="279"/>
    </row>
    <row r="3058" spans="1:15">
      <c r="A3058" s="316"/>
      <c r="B3058" s="316"/>
      <c r="C3058" s="22"/>
      <c r="O3058" s="279"/>
    </row>
    <row r="3059" spans="1:15">
      <c r="A3059" s="316"/>
      <c r="B3059" s="316"/>
      <c r="C3059" s="22"/>
      <c r="O3059" s="279"/>
    </row>
    <row r="3060" spans="1:15">
      <c r="A3060" s="316"/>
      <c r="B3060" s="316"/>
      <c r="C3060" s="22"/>
      <c r="O3060" s="279"/>
    </row>
    <row r="3061" spans="1:15">
      <c r="A3061" s="316"/>
      <c r="B3061" s="316"/>
      <c r="C3061" s="22"/>
      <c r="O3061" s="279"/>
    </row>
    <row r="3062" spans="1:15">
      <c r="A3062" s="316"/>
      <c r="B3062" s="316"/>
      <c r="C3062" s="22"/>
      <c r="O3062" s="279"/>
    </row>
    <row r="3063" spans="1:15">
      <c r="A3063" s="316"/>
      <c r="B3063" s="316"/>
      <c r="C3063" s="22"/>
      <c r="O3063" s="279"/>
    </row>
    <row r="3064" spans="1:15">
      <c r="A3064" s="316"/>
      <c r="B3064" s="316"/>
      <c r="C3064" s="22"/>
      <c r="O3064" s="279"/>
    </row>
    <row r="3065" spans="1:15">
      <c r="A3065" s="316"/>
      <c r="B3065" s="316"/>
      <c r="C3065" s="22"/>
      <c r="O3065" s="279"/>
    </row>
    <row r="3066" spans="1:15">
      <c r="A3066" s="316"/>
      <c r="B3066" s="316"/>
      <c r="C3066" s="22"/>
      <c r="O3066" s="279"/>
    </row>
    <row r="3067" spans="1:15">
      <c r="A3067" s="316"/>
      <c r="B3067" s="316"/>
      <c r="C3067" s="22"/>
      <c r="O3067" s="279"/>
    </row>
    <row r="3068" spans="1:15">
      <c r="A3068" s="316"/>
      <c r="B3068" s="316"/>
      <c r="C3068" s="22"/>
      <c r="O3068" s="279"/>
    </row>
    <row r="3069" spans="1:15">
      <c r="A3069" s="316"/>
      <c r="B3069" s="316"/>
      <c r="C3069" s="22"/>
      <c r="O3069" s="279"/>
    </row>
    <row r="3070" spans="1:15">
      <c r="A3070" s="316"/>
      <c r="B3070" s="316"/>
      <c r="C3070" s="22"/>
      <c r="O3070" s="279"/>
    </row>
    <row r="3071" spans="1:15">
      <c r="A3071" s="316"/>
      <c r="B3071" s="316"/>
      <c r="C3071" s="22"/>
      <c r="O3071" s="279"/>
    </row>
    <row r="3072" spans="1:15">
      <c r="A3072" s="316"/>
      <c r="B3072" s="316"/>
      <c r="C3072" s="22"/>
      <c r="O3072" s="279"/>
    </row>
    <row r="3073" spans="1:15">
      <c r="A3073" s="316"/>
      <c r="B3073" s="316"/>
      <c r="C3073" s="22"/>
      <c r="O3073" s="279"/>
    </row>
    <row r="3074" spans="1:15">
      <c r="A3074" s="316"/>
      <c r="B3074" s="316"/>
      <c r="C3074" s="22"/>
      <c r="O3074" s="279"/>
    </row>
    <row r="3075" spans="1:15">
      <c r="A3075" s="316"/>
      <c r="B3075" s="316"/>
      <c r="C3075" s="22"/>
      <c r="O3075" s="279"/>
    </row>
    <row r="3076" spans="1:15">
      <c r="A3076" s="316"/>
      <c r="B3076" s="316"/>
      <c r="C3076" s="22"/>
      <c r="O3076" s="279"/>
    </row>
    <row r="3077" spans="1:15">
      <c r="A3077" s="316"/>
      <c r="B3077" s="316"/>
      <c r="C3077" s="22"/>
      <c r="O3077" s="279"/>
    </row>
    <row r="3078" spans="1:15">
      <c r="A3078" s="316"/>
      <c r="B3078" s="316"/>
      <c r="C3078" s="22"/>
      <c r="O3078" s="279"/>
    </row>
    <row r="3079" spans="1:15">
      <c r="A3079" s="316"/>
      <c r="B3079" s="316"/>
      <c r="C3079" s="22"/>
      <c r="O3079" s="279"/>
    </row>
    <row r="3080" spans="1:15">
      <c r="A3080" s="316"/>
      <c r="B3080" s="316"/>
      <c r="C3080" s="22"/>
      <c r="O3080" s="279"/>
    </row>
    <row r="3081" spans="1:15">
      <c r="A3081" s="316"/>
      <c r="B3081" s="316"/>
      <c r="C3081" s="22"/>
      <c r="O3081" s="279"/>
    </row>
    <row r="3082" spans="1:15">
      <c r="A3082" s="316"/>
      <c r="B3082" s="316"/>
      <c r="C3082" s="22"/>
      <c r="O3082" s="279"/>
    </row>
    <row r="3083" spans="1:15">
      <c r="A3083" s="316"/>
      <c r="B3083" s="316"/>
      <c r="C3083" s="22"/>
      <c r="O3083" s="279"/>
    </row>
    <row r="3084" spans="1:15">
      <c r="A3084" s="316"/>
      <c r="B3084" s="316"/>
      <c r="C3084" s="22"/>
      <c r="O3084" s="279"/>
    </row>
    <row r="3085" spans="1:15">
      <c r="A3085" s="316"/>
      <c r="B3085" s="316"/>
      <c r="C3085" s="22"/>
      <c r="O3085" s="279"/>
    </row>
    <row r="3086" spans="1:15">
      <c r="A3086" s="316"/>
      <c r="B3086" s="316"/>
      <c r="C3086" s="22"/>
      <c r="O3086" s="279"/>
    </row>
    <row r="3087" spans="1:15">
      <c r="A3087" s="316"/>
      <c r="B3087" s="316"/>
      <c r="C3087" s="22"/>
      <c r="O3087" s="279"/>
    </row>
    <row r="3088" spans="1:15">
      <c r="A3088" s="316"/>
      <c r="B3088" s="316"/>
      <c r="C3088" s="22"/>
      <c r="O3088" s="279"/>
    </row>
    <row r="3089" spans="1:15">
      <c r="A3089" s="316"/>
      <c r="B3089" s="316"/>
      <c r="C3089" s="22"/>
      <c r="O3089" s="279"/>
    </row>
    <row r="3090" spans="1:15">
      <c r="A3090" s="316"/>
      <c r="B3090" s="316"/>
      <c r="C3090" s="22"/>
      <c r="O3090" s="279"/>
    </row>
    <row r="3091" spans="1:15">
      <c r="A3091" s="316"/>
      <c r="B3091" s="316"/>
      <c r="C3091" s="22"/>
      <c r="O3091" s="279"/>
    </row>
    <row r="3092" spans="1:15">
      <c r="A3092" s="316"/>
      <c r="B3092" s="316"/>
      <c r="C3092" s="22"/>
      <c r="O3092" s="279"/>
    </row>
    <row r="3093" spans="1:15">
      <c r="A3093" s="316"/>
      <c r="B3093" s="316"/>
      <c r="C3093" s="22"/>
      <c r="O3093" s="279"/>
    </row>
    <row r="3094" spans="1:15">
      <c r="A3094" s="316"/>
      <c r="B3094" s="316"/>
      <c r="C3094" s="22"/>
      <c r="O3094" s="279"/>
    </row>
    <row r="3095" spans="1:15">
      <c r="A3095" s="316"/>
      <c r="B3095" s="316"/>
      <c r="C3095" s="22"/>
      <c r="O3095" s="279"/>
    </row>
    <row r="3096" spans="1:15">
      <c r="A3096" s="316"/>
      <c r="B3096" s="316"/>
      <c r="C3096" s="22"/>
      <c r="O3096" s="279"/>
    </row>
    <row r="3097" spans="1:15">
      <c r="A3097" s="316"/>
      <c r="B3097" s="316"/>
      <c r="C3097" s="22"/>
      <c r="O3097" s="279"/>
    </row>
    <row r="3098" spans="1:15">
      <c r="A3098" s="316"/>
      <c r="B3098" s="316"/>
      <c r="C3098" s="22"/>
      <c r="O3098" s="279"/>
    </row>
    <row r="3099" spans="1:15">
      <c r="A3099" s="316"/>
      <c r="B3099" s="316"/>
      <c r="C3099" s="22"/>
      <c r="O3099" s="279"/>
    </row>
    <row r="3100" spans="1:15">
      <c r="A3100" s="316"/>
      <c r="B3100" s="316"/>
      <c r="C3100" s="22"/>
      <c r="O3100" s="279"/>
    </row>
    <row r="3101" spans="1:15">
      <c r="A3101" s="316"/>
      <c r="B3101" s="316"/>
      <c r="C3101" s="22"/>
      <c r="O3101" s="279"/>
    </row>
    <row r="3102" spans="1:15">
      <c r="A3102" s="316"/>
      <c r="B3102" s="316"/>
      <c r="C3102" s="22"/>
      <c r="O3102" s="279"/>
    </row>
    <row r="3103" spans="1:15">
      <c r="A3103" s="316"/>
      <c r="B3103" s="316"/>
      <c r="C3103" s="22"/>
      <c r="O3103" s="279"/>
    </row>
    <row r="3104" spans="1:15">
      <c r="A3104" s="316"/>
      <c r="B3104" s="316"/>
      <c r="C3104" s="22"/>
      <c r="O3104" s="279"/>
    </row>
    <row r="3105" spans="1:15">
      <c r="A3105" s="316"/>
      <c r="B3105" s="316"/>
      <c r="C3105" s="22"/>
      <c r="O3105" s="279"/>
    </row>
    <row r="3106" spans="1:15">
      <c r="A3106" s="316"/>
      <c r="B3106" s="316"/>
      <c r="C3106" s="22"/>
      <c r="O3106" s="279"/>
    </row>
    <row r="3107" spans="1:15">
      <c r="A3107" s="316"/>
      <c r="B3107" s="316"/>
      <c r="C3107" s="22"/>
      <c r="O3107" s="279"/>
    </row>
    <row r="3108" spans="1:15">
      <c r="A3108" s="316"/>
      <c r="B3108" s="316"/>
      <c r="C3108" s="22"/>
      <c r="O3108" s="279"/>
    </row>
    <row r="3109" spans="1:15">
      <c r="A3109" s="316"/>
      <c r="B3109" s="316"/>
      <c r="C3109" s="22"/>
      <c r="O3109" s="279"/>
    </row>
    <row r="3110" spans="1:15">
      <c r="A3110" s="316"/>
      <c r="B3110" s="316"/>
      <c r="C3110" s="22"/>
      <c r="O3110" s="279"/>
    </row>
    <row r="3111" spans="1:15">
      <c r="A3111" s="316"/>
      <c r="B3111" s="316"/>
      <c r="C3111" s="22"/>
      <c r="O3111" s="279"/>
    </row>
    <row r="3112" spans="1:15">
      <c r="A3112" s="316"/>
      <c r="B3112" s="316"/>
      <c r="C3112" s="22"/>
      <c r="O3112" s="279"/>
    </row>
    <row r="3113" spans="1:15">
      <c r="A3113" s="316"/>
      <c r="B3113" s="316"/>
      <c r="C3113" s="22"/>
      <c r="O3113" s="279"/>
    </row>
    <row r="3114" spans="1:15">
      <c r="A3114" s="316"/>
      <c r="B3114" s="316"/>
      <c r="C3114" s="22"/>
      <c r="O3114" s="279"/>
    </row>
    <row r="3115" spans="1:15">
      <c r="A3115" s="316"/>
      <c r="B3115" s="316"/>
      <c r="C3115" s="22"/>
      <c r="O3115" s="279"/>
    </row>
    <row r="3116" spans="1:15">
      <c r="A3116" s="316"/>
      <c r="B3116" s="316"/>
      <c r="C3116" s="22"/>
      <c r="O3116" s="279"/>
    </row>
    <row r="3117" spans="1:15">
      <c r="A3117" s="316"/>
      <c r="B3117" s="316"/>
      <c r="C3117" s="22"/>
      <c r="O3117" s="279"/>
    </row>
    <row r="3118" spans="1:15">
      <c r="A3118" s="316"/>
      <c r="B3118" s="316"/>
      <c r="C3118" s="22"/>
      <c r="O3118" s="279"/>
    </row>
    <row r="3119" spans="1:15">
      <c r="A3119" s="316"/>
      <c r="B3119" s="316"/>
      <c r="C3119" s="22"/>
      <c r="O3119" s="279"/>
    </row>
    <row r="3120" spans="1:15">
      <c r="A3120" s="316"/>
      <c r="B3120" s="316"/>
      <c r="C3120" s="22"/>
      <c r="O3120" s="279"/>
    </row>
    <row r="3121" spans="1:15">
      <c r="A3121" s="316"/>
      <c r="B3121" s="316"/>
      <c r="C3121" s="22"/>
      <c r="O3121" s="279"/>
    </row>
    <row r="3122" spans="1:15">
      <c r="A3122" s="316"/>
      <c r="B3122" s="316"/>
      <c r="C3122" s="22"/>
      <c r="O3122" s="279"/>
    </row>
    <row r="3123" spans="1:15">
      <c r="A3123" s="316"/>
      <c r="B3123" s="316"/>
      <c r="C3123" s="22"/>
      <c r="O3123" s="279"/>
    </row>
    <row r="3124" spans="1:15">
      <c r="A3124" s="316"/>
      <c r="B3124" s="316"/>
      <c r="C3124" s="22"/>
      <c r="O3124" s="279"/>
    </row>
    <row r="3125" spans="1:15">
      <c r="A3125" s="316"/>
      <c r="B3125" s="316"/>
      <c r="C3125" s="22"/>
      <c r="O3125" s="279"/>
    </row>
    <row r="3126" spans="1:15">
      <c r="A3126" s="316"/>
      <c r="B3126" s="316"/>
      <c r="C3126" s="22"/>
      <c r="O3126" s="279"/>
    </row>
    <row r="3127" spans="1:15">
      <c r="A3127" s="316"/>
      <c r="B3127" s="316"/>
      <c r="C3127" s="22"/>
      <c r="O3127" s="279"/>
    </row>
    <row r="3128" spans="1:15">
      <c r="A3128" s="316"/>
      <c r="B3128" s="316"/>
      <c r="C3128" s="22"/>
      <c r="O3128" s="279"/>
    </row>
    <row r="3129" spans="1:15">
      <c r="A3129" s="316"/>
      <c r="B3129" s="316"/>
      <c r="C3129" s="22"/>
      <c r="O3129" s="279"/>
    </row>
    <row r="3130" spans="1:15">
      <c r="A3130" s="316"/>
      <c r="B3130" s="316"/>
      <c r="C3130" s="22"/>
      <c r="O3130" s="279"/>
    </row>
    <row r="3131" spans="1:15">
      <c r="A3131" s="316"/>
      <c r="B3131" s="316"/>
      <c r="C3131" s="22"/>
      <c r="O3131" s="279"/>
    </row>
    <row r="3132" spans="1:15">
      <c r="A3132" s="316"/>
      <c r="B3132" s="316"/>
      <c r="C3132" s="22"/>
      <c r="O3132" s="279"/>
    </row>
    <row r="3133" spans="1:15">
      <c r="A3133" s="316"/>
      <c r="B3133" s="316"/>
      <c r="C3133" s="22"/>
      <c r="O3133" s="279"/>
    </row>
    <row r="3134" spans="1:15">
      <c r="A3134" s="316"/>
      <c r="B3134" s="316"/>
      <c r="C3134" s="22"/>
      <c r="O3134" s="279"/>
    </row>
    <row r="3135" spans="1:15">
      <c r="A3135" s="316"/>
      <c r="B3135" s="316"/>
      <c r="C3135" s="22"/>
      <c r="O3135" s="279"/>
    </row>
    <row r="3136" spans="1:15">
      <c r="A3136" s="316"/>
      <c r="B3136" s="316"/>
      <c r="C3136" s="22"/>
      <c r="O3136" s="279"/>
    </row>
    <row r="3137" spans="1:15">
      <c r="A3137" s="316"/>
      <c r="B3137" s="316"/>
      <c r="C3137" s="22"/>
      <c r="O3137" s="279"/>
    </row>
    <row r="3138" spans="1:15">
      <c r="A3138" s="316"/>
      <c r="B3138" s="316"/>
      <c r="C3138" s="22"/>
      <c r="O3138" s="279"/>
    </row>
    <row r="3139" spans="1:15">
      <c r="A3139" s="316"/>
      <c r="B3139" s="316"/>
      <c r="C3139" s="22"/>
      <c r="O3139" s="279"/>
    </row>
    <row r="3140" spans="1:15">
      <c r="A3140" s="316"/>
      <c r="B3140" s="316"/>
      <c r="C3140" s="22"/>
      <c r="O3140" s="279"/>
    </row>
    <row r="3141" spans="1:15">
      <c r="A3141" s="316"/>
      <c r="B3141" s="316"/>
      <c r="C3141" s="22"/>
      <c r="O3141" s="279"/>
    </row>
    <row r="3142" spans="1:15">
      <c r="A3142" s="316"/>
      <c r="B3142" s="316"/>
      <c r="C3142" s="22"/>
      <c r="O3142" s="279"/>
    </row>
    <row r="3143" spans="1:15">
      <c r="A3143" s="316"/>
      <c r="B3143" s="316"/>
      <c r="C3143" s="22"/>
      <c r="O3143" s="279"/>
    </row>
    <row r="3144" spans="1:15">
      <c r="A3144" s="316"/>
      <c r="B3144" s="316"/>
      <c r="C3144" s="22"/>
      <c r="O3144" s="279"/>
    </row>
    <row r="3145" spans="1:15">
      <c r="A3145" s="316"/>
      <c r="B3145" s="316"/>
      <c r="C3145" s="22"/>
      <c r="O3145" s="279"/>
    </row>
    <row r="3146" spans="1:15">
      <c r="A3146" s="316"/>
      <c r="B3146" s="316"/>
      <c r="C3146" s="22"/>
      <c r="O3146" s="279"/>
    </row>
    <row r="3147" spans="1:15">
      <c r="A3147" s="316"/>
      <c r="B3147" s="316"/>
      <c r="C3147" s="22"/>
      <c r="O3147" s="279"/>
    </row>
    <row r="3148" spans="1:15">
      <c r="A3148" s="316"/>
      <c r="B3148" s="316"/>
      <c r="C3148" s="22"/>
      <c r="O3148" s="279"/>
    </row>
    <row r="3149" spans="1:15">
      <c r="A3149" s="316"/>
      <c r="B3149" s="316"/>
      <c r="C3149" s="22"/>
      <c r="O3149" s="279"/>
    </row>
    <row r="3150" spans="1:15">
      <c r="A3150" s="316"/>
      <c r="B3150" s="316"/>
      <c r="C3150" s="22"/>
      <c r="O3150" s="279"/>
    </row>
    <row r="3151" spans="1:15">
      <c r="A3151" s="316"/>
      <c r="B3151" s="316"/>
      <c r="C3151" s="22"/>
      <c r="O3151" s="279"/>
    </row>
    <row r="3152" spans="1:15">
      <c r="A3152" s="316"/>
      <c r="B3152" s="316"/>
      <c r="C3152" s="22"/>
      <c r="O3152" s="279"/>
    </row>
    <row r="3153" spans="1:15">
      <c r="A3153" s="316"/>
      <c r="B3153" s="316"/>
      <c r="C3153" s="22"/>
      <c r="O3153" s="279"/>
    </row>
    <row r="3154" spans="1:15">
      <c r="A3154" s="316"/>
      <c r="B3154" s="316"/>
      <c r="C3154" s="22"/>
      <c r="O3154" s="279"/>
    </row>
    <row r="3155" spans="1:15">
      <c r="A3155" s="316"/>
      <c r="B3155" s="316"/>
      <c r="C3155" s="22"/>
      <c r="O3155" s="279"/>
    </row>
    <row r="3156" spans="1:15">
      <c r="A3156" s="316"/>
      <c r="B3156" s="316"/>
      <c r="C3156" s="22"/>
      <c r="O3156" s="279"/>
    </row>
    <row r="3157" spans="1:15">
      <c r="A3157" s="316"/>
      <c r="B3157" s="316"/>
      <c r="C3157" s="22"/>
      <c r="O3157" s="279"/>
    </row>
    <row r="3158" spans="1:15">
      <c r="A3158" s="316"/>
      <c r="B3158" s="316"/>
      <c r="C3158" s="22"/>
      <c r="O3158" s="279"/>
    </row>
    <row r="3159" spans="1:15">
      <c r="A3159" s="316"/>
      <c r="B3159" s="316"/>
      <c r="C3159" s="22"/>
      <c r="O3159" s="279"/>
    </row>
    <row r="3160" spans="1:15">
      <c r="A3160" s="316"/>
      <c r="B3160" s="316"/>
      <c r="C3160" s="22"/>
      <c r="O3160" s="279"/>
    </row>
    <row r="3161" spans="1:15">
      <c r="A3161" s="316"/>
      <c r="B3161" s="316"/>
      <c r="C3161" s="22"/>
      <c r="O3161" s="279"/>
    </row>
    <row r="3162" spans="1:15">
      <c r="A3162" s="316"/>
      <c r="B3162" s="316"/>
      <c r="C3162" s="22"/>
      <c r="O3162" s="279"/>
    </row>
    <row r="3163" spans="1:15">
      <c r="A3163" s="316"/>
      <c r="B3163" s="316"/>
      <c r="C3163" s="22"/>
      <c r="O3163" s="279"/>
    </row>
    <row r="3164" spans="1:15">
      <c r="A3164" s="316"/>
      <c r="B3164" s="316"/>
      <c r="C3164" s="22"/>
      <c r="O3164" s="279"/>
    </row>
    <row r="3165" spans="1:15">
      <c r="A3165" s="316"/>
      <c r="B3165" s="316"/>
      <c r="C3165" s="22"/>
      <c r="O3165" s="279"/>
    </row>
    <row r="3166" spans="1:15">
      <c r="A3166" s="316"/>
      <c r="B3166" s="316"/>
      <c r="C3166" s="22"/>
      <c r="O3166" s="279"/>
    </row>
    <row r="3167" spans="1:15">
      <c r="A3167" s="316"/>
      <c r="B3167" s="316"/>
      <c r="C3167" s="22"/>
      <c r="O3167" s="279"/>
    </row>
    <row r="3168" spans="1:15">
      <c r="A3168" s="316"/>
      <c r="B3168" s="316"/>
      <c r="C3168" s="22"/>
      <c r="O3168" s="279"/>
    </row>
    <row r="3169" spans="1:15">
      <c r="A3169" s="316"/>
      <c r="B3169" s="316"/>
      <c r="C3169" s="22"/>
      <c r="O3169" s="279"/>
    </row>
    <row r="3170" spans="1:15">
      <c r="A3170" s="316"/>
      <c r="B3170" s="316"/>
      <c r="C3170" s="22"/>
      <c r="O3170" s="279"/>
    </row>
    <row r="3171" spans="1:15">
      <c r="A3171" s="316"/>
      <c r="B3171" s="316"/>
      <c r="C3171" s="22"/>
      <c r="O3171" s="279"/>
    </row>
    <row r="3172" spans="1:15">
      <c r="A3172" s="316"/>
      <c r="B3172" s="316"/>
      <c r="C3172" s="22"/>
      <c r="O3172" s="279"/>
    </row>
    <row r="3173" spans="1:15">
      <c r="A3173" s="316"/>
      <c r="B3173" s="316"/>
      <c r="C3173" s="22"/>
      <c r="O3173" s="279"/>
    </row>
    <row r="3174" spans="1:15">
      <c r="A3174" s="316"/>
      <c r="B3174" s="316"/>
      <c r="C3174" s="22"/>
      <c r="O3174" s="279"/>
    </row>
    <row r="3175" spans="1:15">
      <c r="A3175" s="316"/>
      <c r="B3175" s="316"/>
      <c r="C3175" s="22"/>
      <c r="O3175" s="279"/>
    </row>
    <row r="3176" spans="1:15">
      <c r="A3176" s="316"/>
      <c r="B3176" s="316"/>
      <c r="C3176" s="22"/>
      <c r="O3176" s="279"/>
    </row>
    <row r="3177" spans="1:15">
      <c r="A3177" s="316"/>
      <c r="B3177" s="316"/>
      <c r="C3177" s="22"/>
      <c r="O3177" s="279"/>
    </row>
    <row r="3178" spans="1:15">
      <c r="A3178" s="316"/>
      <c r="B3178" s="316"/>
      <c r="C3178" s="22"/>
      <c r="O3178" s="279"/>
    </row>
    <row r="3179" spans="1:15">
      <c r="A3179" s="316"/>
      <c r="B3179" s="316"/>
      <c r="C3179" s="22"/>
      <c r="O3179" s="279"/>
    </row>
    <row r="3180" spans="1:15">
      <c r="A3180" s="316"/>
      <c r="B3180" s="316"/>
      <c r="C3180" s="22"/>
      <c r="O3180" s="279"/>
    </row>
    <row r="3181" spans="1:15">
      <c r="A3181" s="316"/>
      <c r="B3181" s="316"/>
      <c r="C3181" s="22"/>
      <c r="O3181" s="279"/>
    </row>
    <row r="3182" spans="1:15">
      <c r="A3182" s="316"/>
      <c r="B3182" s="316"/>
      <c r="C3182" s="22"/>
      <c r="O3182" s="279"/>
    </row>
    <row r="3183" spans="1:15">
      <c r="A3183" s="316"/>
      <c r="B3183" s="316"/>
      <c r="C3183" s="22"/>
      <c r="O3183" s="279"/>
    </row>
    <row r="3184" spans="1:15">
      <c r="A3184" s="316"/>
      <c r="B3184" s="316"/>
      <c r="C3184" s="22"/>
      <c r="O3184" s="279"/>
    </row>
    <row r="3185" spans="1:15">
      <c r="A3185" s="316"/>
      <c r="B3185" s="316"/>
      <c r="C3185" s="22"/>
      <c r="O3185" s="279"/>
    </row>
    <row r="3186" spans="1:15">
      <c r="A3186" s="316"/>
      <c r="B3186" s="316"/>
      <c r="C3186" s="22"/>
      <c r="O3186" s="279"/>
    </row>
    <row r="3187" spans="1:15">
      <c r="A3187" s="316"/>
      <c r="B3187" s="316"/>
      <c r="C3187" s="22"/>
      <c r="O3187" s="279"/>
    </row>
    <row r="3188" spans="1:15">
      <c r="A3188" s="316"/>
      <c r="B3188" s="316"/>
      <c r="C3188" s="22"/>
      <c r="O3188" s="279"/>
    </row>
    <row r="3189" spans="1:15">
      <c r="A3189" s="316"/>
      <c r="B3189" s="316"/>
      <c r="C3189" s="22"/>
      <c r="O3189" s="279"/>
    </row>
    <row r="3190" spans="1:15">
      <c r="A3190" s="316"/>
      <c r="B3190" s="316"/>
      <c r="C3190" s="22"/>
      <c r="O3190" s="279"/>
    </row>
    <row r="3191" spans="1:15">
      <c r="A3191" s="316"/>
      <c r="B3191" s="316"/>
      <c r="C3191" s="22"/>
      <c r="O3191" s="279"/>
    </row>
    <row r="3192" spans="1:15">
      <c r="A3192" s="316"/>
      <c r="B3192" s="316"/>
      <c r="C3192" s="22"/>
      <c r="O3192" s="279"/>
    </row>
    <row r="3193" spans="1:15">
      <c r="A3193" s="316"/>
      <c r="B3193" s="316"/>
      <c r="C3193" s="22"/>
      <c r="O3193" s="279"/>
    </row>
    <row r="3194" spans="1:15">
      <c r="A3194" s="316"/>
      <c r="B3194" s="316"/>
      <c r="C3194" s="22"/>
      <c r="O3194" s="279"/>
    </row>
    <row r="3195" spans="1:15">
      <c r="A3195" s="316"/>
      <c r="B3195" s="316"/>
      <c r="C3195" s="22"/>
      <c r="O3195" s="279"/>
    </row>
    <row r="3196" spans="1:15">
      <c r="A3196" s="316"/>
      <c r="B3196" s="316"/>
      <c r="C3196" s="22"/>
      <c r="O3196" s="279"/>
    </row>
    <row r="3197" spans="1:15">
      <c r="A3197" s="316"/>
      <c r="B3197" s="316"/>
      <c r="C3197" s="22"/>
      <c r="O3197" s="279"/>
    </row>
    <row r="3198" spans="1:15">
      <c r="A3198" s="316"/>
      <c r="B3198" s="316"/>
      <c r="C3198" s="22"/>
      <c r="O3198" s="279"/>
    </row>
    <row r="3199" spans="1:15">
      <c r="A3199" s="316"/>
      <c r="B3199" s="316"/>
      <c r="C3199" s="22"/>
      <c r="O3199" s="279"/>
    </row>
    <row r="3200" spans="1:15">
      <c r="A3200" s="316"/>
      <c r="B3200" s="316"/>
      <c r="C3200" s="22"/>
      <c r="O3200" s="279"/>
    </row>
    <row r="3201" spans="1:15">
      <c r="A3201" s="316"/>
      <c r="B3201" s="316"/>
      <c r="C3201" s="22"/>
      <c r="O3201" s="279"/>
    </row>
    <row r="3202" spans="1:15">
      <c r="A3202" s="316"/>
      <c r="B3202" s="316"/>
      <c r="C3202" s="22"/>
      <c r="O3202" s="279"/>
    </row>
    <row r="3203" spans="1:15">
      <c r="A3203" s="316"/>
      <c r="B3203" s="316"/>
      <c r="C3203" s="22"/>
      <c r="O3203" s="279"/>
    </row>
    <row r="3204" spans="1:15">
      <c r="A3204" s="316"/>
      <c r="B3204" s="316"/>
      <c r="C3204" s="22"/>
      <c r="O3204" s="279"/>
    </row>
    <row r="3205" spans="1:15">
      <c r="A3205" s="316"/>
      <c r="B3205" s="316"/>
      <c r="C3205" s="22"/>
      <c r="O3205" s="279"/>
    </row>
    <row r="3206" spans="1:15">
      <c r="A3206" s="316"/>
      <c r="B3206" s="316"/>
      <c r="C3206" s="22"/>
      <c r="O3206" s="279"/>
    </row>
    <row r="3207" spans="1:15">
      <c r="A3207" s="316"/>
      <c r="B3207" s="316"/>
      <c r="C3207" s="22"/>
      <c r="O3207" s="279"/>
    </row>
    <row r="3208" spans="1:15">
      <c r="A3208" s="316"/>
      <c r="B3208" s="316"/>
      <c r="C3208" s="22"/>
      <c r="O3208" s="279"/>
    </row>
    <row r="3209" spans="1:15">
      <c r="A3209" s="316"/>
      <c r="B3209" s="316"/>
      <c r="C3209" s="22"/>
      <c r="O3209" s="279"/>
    </row>
    <row r="3210" spans="1:15">
      <c r="A3210" s="316"/>
      <c r="B3210" s="316"/>
      <c r="C3210" s="22"/>
      <c r="O3210" s="279"/>
    </row>
    <row r="3211" spans="1:15">
      <c r="A3211" s="316"/>
      <c r="B3211" s="316"/>
      <c r="C3211" s="22"/>
      <c r="O3211" s="279"/>
    </row>
    <row r="3212" spans="1:15">
      <c r="A3212" s="316"/>
      <c r="B3212" s="316"/>
      <c r="C3212" s="22"/>
      <c r="O3212" s="279"/>
    </row>
    <row r="3213" spans="1:15">
      <c r="A3213" s="316"/>
      <c r="B3213" s="316"/>
      <c r="C3213" s="22"/>
      <c r="O3213" s="279"/>
    </row>
    <row r="3214" spans="1:15">
      <c r="A3214" s="316"/>
      <c r="B3214" s="316"/>
      <c r="C3214" s="22"/>
      <c r="O3214" s="279"/>
    </row>
    <row r="3215" spans="1:15">
      <c r="A3215" s="316"/>
      <c r="B3215" s="316"/>
      <c r="C3215" s="22"/>
      <c r="O3215" s="279"/>
    </row>
    <row r="3216" spans="1:15">
      <c r="A3216" s="316"/>
      <c r="B3216" s="316"/>
      <c r="C3216" s="22"/>
      <c r="O3216" s="279"/>
    </row>
    <row r="3217" spans="1:15">
      <c r="A3217" s="316"/>
      <c r="B3217" s="316"/>
      <c r="C3217" s="22"/>
      <c r="O3217" s="279"/>
    </row>
    <row r="3218" spans="1:15">
      <c r="A3218" s="316"/>
      <c r="B3218" s="316"/>
      <c r="C3218" s="22"/>
      <c r="O3218" s="279"/>
    </row>
    <row r="3219" spans="1:15">
      <c r="A3219" s="316"/>
      <c r="B3219" s="316"/>
      <c r="C3219" s="22"/>
      <c r="O3219" s="279"/>
    </row>
    <row r="3220" spans="1:15">
      <c r="A3220" s="316"/>
      <c r="B3220" s="316"/>
      <c r="C3220" s="22"/>
      <c r="O3220" s="279"/>
    </row>
    <row r="3221" spans="1:15">
      <c r="A3221" s="316"/>
      <c r="B3221" s="316"/>
      <c r="C3221" s="22"/>
      <c r="O3221" s="279"/>
    </row>
    <row r="3222" spans="1:15">
      <c r="A3222" s="316"/>
      <c r="B3222" s="316"/>
      <c r="C3222" s="22"/>
      <c r="O3222" s="279"/>
    </row>
    <row r="3223" spans="1:15">
      <c r="A3223" s="316"/>
      <c r="B3223" s="316"/>
      <c r="C3223" s="22"/>
      <c r="O3223" s="279"/>
    </row>
    <row r="3224" spans="1:15">
      <c r="A3224" s="316"/>
      <c r="B3224" s="316"/>
      <c r="C3224" s="22"/>
      <c r="O3224" s="279"/>
    </row>
    <row r="3225" spans="1:15">
      <c r="A3225" s="316"/>
      <c r="B3225" s="316"/>
      <c r="C3225" s="22"/>
      <c r="O3225" s="279"/>
    </row>
    <row r="3226" spans="1:15">
      <c r="A3226" s="316"/>
      <c r="B3226" s="316"/>
      <c r="C3226" s="22"/>
      <c r="O3226" s="279"/>
    </row>
    <row r="3227" spans="1:15">
      <c r="A3227" s="316"/>
      <c r="B3227" s="316"/>
      <c r="C3227" s="22"/>
      <c r="O3227" s="279"/>
    </row>
    <row r="3228" spans="1:15">
      <c r="A3228" s="316"/>
      <c r="B3228" s="316"/>
      <c r="C3228" s="22"/>
      <c r="O3228" s="279"/>
    </row>
    <row r="3229" spans="1:15">
      <c r="A3229" s="316"/>
      <c r="B3229" s="316"/>
      <c r="C3229" s="22"/>
      <c r="O3229" s="279"/>
    </row>
    <row r="3230" spans="1:15">
      <c r="A3230" s="316"/>
      <c r="B3230" s="316"/>
      <c r="C3230" s="22"/>
      <c r="O3230" s="279"/>
    </row>
    <row r="3231" spans="1:15">
      <c r="A3231" s="316"/>
      <c r="B3231" s="316"/>
      <c r="C3231" s="22"/>
      <c r="O3231" s="279"/>
    </row>
    <row r="3232" spans="1:15">
      <c r="A3232" s="316"/>
      <c r="B3232" s="316"/>
      <c r="C3232" s="22"/>
      <c r="O3232" s="279"/>
    </row>
    <row r="3233" spans="1:15">
      <c r="A3233" s="316"/>
      <c r="B3233" s="316"/>
      <c r="C3233" s="22"/>
      <c r="O3233" s="279"/>
    </row>
    <row r="3234" spans="1:15">
      <c r="A3234" s="316"/>
      <c r="B3234" s="316"/>
      <c r="C3234" s="22"/>
      <c r="O3234" s="279"/>
    </row>
    <row r="3235" spans="1:15">
      <c r="A3235" s="316"/>
      <c r="B3235" s="316"/>
      <c r="C3235" s="22"/>
      <c r="O3235" s="279"/>
    </row>
    <row r="3236" spans="1:15">
      <c r="A3236" s="316"/>
      <c r="B3236" s="316"/>
      <c r="C3236" s="22"/>
      <c r="O3236" s="279"/>
    </row>
    <row r="3237" spans="1:15">
      <c r="A3237" s="316"/>
      <c r="B3237" s="316"/>
      <c r="C3237" s="22"/>
      <c r="O3237" s="279"/>
    </row>
    <row r="3238" spans="1:15">
      <c r="A3238" s="316"/>
      <c r="B3238" s="316"/>
      <c r="C3238" s="22"/>
      <c r="O3238" s="279"/>
    </row>
    <row r="3239" spans="1:15">
      <c r="A3239" s="316"/>
      <c r="B3239" s="316"/>
      <c r="C3239" s="22"/>
      <c r="O3239" s="279"/>
    </row>
    <row r="3240" spans="1:15">
      <c r="A3240" s="316"/>
      <c r="B3240" s="316"/>
      <c r="C3240" s="22"/>
      <c r="O3240" s="279"/>
    </row>
    <row r="3241" spans="1:15">
      <c r="A3241" s="316"/>
      <c r="B3241" s="316"/>
      <c r="C3241" s="22"/>
      <c r="O3241" s="279"/>
    </row>
    <row r="3242" spans="1:15">
      <c r="A3242" s="316"/>
      <c r="B3242" s="316"/>
      <c r="C3242" s="22"/>
      <c r="O3242" s="279"/>
    </row>
    <row r="3243" spans="1:15">
      <c r="A3243" s="316"/>
      <c r="B3243" s="316"/>
      <c r="C3243" s="22"/>
      <c r="O3243" s="279"/>
    </row>
    <row r="3244" spans="1:15">
      <c r="A3244" s="316"/>
      <c r="B3244" s="316"/>
      <c r="C3244" s="22"/>
      <c r="O3244" s="279"/>
    </row>
    <row r="3245" spans="1:15">
      <c r="A3245" s="316"/>
      <c r="B3245" s="316"/>
      <c r="C3245" s="22"/>
      <c r="O3245" s="279"/>
    </row>
    <row r="3246" spans="1:15">
      <c r="A3246" s="316"/>
      <c r="B3246" s="316"/>
      <c r="C3246" s="22"/>
      <c r="O3246" s="279"/>
    </row>
    <row r="3247" spans="1:15">
      <c r="A3247" s="316"/>
      <c r="B3247" s="316"/>
      <c r="C3247" s="22"/>
      <c r="O3247" s="279"/>
    </row>
    <row r="3248" spans="1:15">
      <c r="A3248" s="316"/>
      <c r="B3248" s="316"/>
      <c r="C3248" s="22"/>
      <c r="O3248" s="279"/>
    </row>
    <row r="3249" spans="1:15">
      <c r="A3249" s="316"/>
      <c r="B3249" s="316"/>
      <c r="C3249" s="22"/>
      <c r="O3249" s="279"/>
    </row>
    <row r="3250" spans="1:15">
      <c r="A3250" s="316"/>
      <c r="B3250" s="316"/>
      <c r="C3250" s="22"/>
      <c r="O3250" s="279"/>
    </row>
    <row r="3251" spans="1:15">
      <c r="A3251" s="316"/>
      <c r="B3251" s="316"/>
      <c r="C3251" s="22"/>
      <c r="O3251" s="279"/>
    </row>
    <row r="3252" spans="1:15">
      <c r="A3252" s="316"/>
      <c r="B3252" s="316"/>
      <c r="C3252" s="22"/>
      <c r="O3252" s="279"/>
    </row>
    <row r="3253" spans="1:15">
      <c r="A3253" s="316"/>
      <c r="B3253" s="316"/>
      <c r="C3253" s="22"/>
      <c r="O3253" s="279"/>
    </row>
    <row r="3254" spans="1:15">
      <c r="A3254" s="316"/>
      <c r="B3254" s="316"/>
      <c r="C3254" s="22"/>
      <c r="O3254" s="279"/>
    </row>
    <row r="3255" spans="1:15">
      <c r="A3255" s="316"/>
      <c r="B3255" s="316"/>
      <c r="C3255" s="22"/>
      <c r="O3255" s="279"/>
    </row>
    <row r="3256" spans="1:15">
      <c r="A3256" s="316"/>
      <c r="B3256" s="316"/>
      <c r="C3256" s="22"/>
      <c r="O3256" s="279"/>
    </row>
    <row r="3257" spans="1:15">
      <c r="A3257" s="316"/>
      <c r="B3257" s="316"/>
      <c r="C3257" s="22"/>
      <c r="O3257" s="279"/>
    </row>
    <row r="3258" spans="1:15">
      <c r="A3258" s="316"/>
      <c r="B3258" s="316"/>
      <c r="C3258" s="22"/>
      <c r="O3258" s="279"/>
    </row>
    <row r="3259" spans="1:15">
      <c r="A3259" s="316"/>
      <c r="B3259" s="316"/>
      <c r="C3259" s="22"/>
      <c r="O3259" s="279"/>
    </row>
    <row r="3260" spans="1:15">
      <c r="A3260" s="316"/>
      <c r="B3260" s="316"/>
      <c r="C3260" s="22"/>
      <c r="O3260" s="279"/>
    </row>
    <row r="3261" spans="1:15">
      <c r="A3261" s="316"/>
      <c r="B3261" s="316"/>
      <c r="C3261" s="22"/>
      <c r="O3261" s="279"/>
    </row>
    <row r="3262" spans="1:15">
      <c r="A3262" s="316"/>
      <c r="B3262" s="316"/>
      <c r="C3262" s="22"/>
      <c r="O3262" s="279"/>
    </row>
    <row r="3263" spans="1:15">
      <c r="A3263" s="316"/>
      <c r="B3263" s="316"/>
      <c r="C3263" s="22"/>
      <c r="O3263" s="279"/>
    </row>
    <row r="3264" spans="1:15">
      <c r="A3264" s="316"/>
      <c r="B3264" s="316"/>
      <c r="C3264" s="22"/>
      <c r="O3264" s="279"/>
    </row>
    <row r="3265" spans="1:15">
      <c r="A3265" s="316"/>
      <c r="B3265" s="316"/>
      <c r="C3265" s="22"/>
      <c r="O3265" s="279"/>
    </row>
    <row r="3266" spans="1:15">
      <c r="A3266" s="316"/>
      <c r="B3266" s="316"/>
      <c r="C3266" s="22"/>
      <c r="O3266" s="279"/>
    </row>
    <row r="3267" spans="1:15">
      <c r="A3267" s="316"/>
      <c r="B3267" s="316"/>
      <c r="C3267" s="22"/>
      <c r="O3267" s="279"/>
    </row>
    <row r="3268" spans="1:15">
      <c r="A3268" s="316"/>
      <c r="B3268" s="316"/>
      <c r="C3268" s="22"/>
      <c r="O3268" s="279"/>
    </row>
    <row r="3269" spans="1:15">
      <c r="A3269" s="316"/>
      <c r="B3269" s="316"/>
      <c r="C3269" s="22"/>
      <c r="O3269" s="279"/>
    </row>
    <row r="3270" spans="1:15">
      <c r="A3270" s="316"/>
      <c r="B3270" s="316"/>
      <c r="C3270" s="22"/>
      <c r="O3270" s="279"/>
    </row>
    <row r="3271" spans="1:15">
      <c r="A3271" s="316"/>
      <c r="B3271" s="316"/>
      <c r="C3271" s="22"/>
      <c r="O3271" s="279"/>
    </row>
    <row r="3272" spans="1:15">
      <c r="A3272" s="316"/>
      <c r="B3272" s="316"/>
      <c r="C3272" s="22"/>
      <c r="O3272" s="279"/>
    </row>
    <row r="3273" spans="1:15">
      <c r="A3273" s="316"/>
      <c r="B3273" s="316"/>
      <c r="C3273" s="22"/>
      <c r="O3273" s="279"/>
    </row>
    <row r="3274" spans="1:15">
      <c r="A3274" s="316"/>
      <c r="B3274" s="316"/>
      <c r="C3274" s="22"/>
      <c r="O3274" s="279"/>
    </row>
    <row r="3275" spans="1:15">
      <c r="A3275" s="316"/>
      <c r="B3275" s="316"/>
      <c r="C3275" s="22"/>
      <c r="O3275" s="279"/>
    </row>
    <row r="3276" spans="1:15">
      <c r="A3276" s="316"/>
      <c r="B3276" s="316"/>
      <c r="C3276" s="22"/>
      <c r="O3276" s="279"/>
    </row>
    <row r="3277" spans="1:15">
      <c r="A3277" s="316"/>
      <c r="B3277" s="316"/>
      <c r="C3277" s="22"/>
      <c r="O3277" s="279"/>
    </row>
    <row r="3278" spans="1:15">
      <c r="A3278" s="316"/>
      <c r="B3278" s="316"/>
      <c r="C3278" s="22"/>
      <c r="O3278" s="279"/>
    </row>
    <row r="3279" spans="1:15">
      <c r="A3279" s="316"/>
      <c r="B3279" s="316"/>
      <c r="C3279" s="22"/>
      <c r="O3279" s="279"/>
    </row>
    <row r="3280" spans="1:15">
      <c r="A3280" s="316"/>
      <c r="B3280" s="316"/>
      <c r="C3280" s="22"/>
      <c r="O3280" s="279"/>
    </row>
    <row r="3281" spans="1:15">
      <c r="A3281" s="316"/>
      <c r="B3281" s="316"/>
      <c r="C3281" s="22"/>
      <c r="O3281" s="279"/>
    </row>
    <row r="3282" spans="1:15">
      <c r="A3282" s="316"/>
      <c r="B3282" s="316"/>
      <c r="C3282" s="22"/>
      <c r="O3282" s="279"/>
    </row>
    <row r="3283" spans="1:15">
      <c r="A3283" s="316"/>
      <c r="B3283" s="316"/>
      <c r="C3283" s="22"/>
      <c r="O3283" s="279"/>
    </row>
    <row r="3284" spans="1:15">
      <c r="A3284" s="316"/>
      <c r="B3284" s="316"/>
      <c r="C3284" s="22"/>
      <c r="O3284" s="279"/>
    </row>
    <row r="3285" spans="1:15">
      <c r="A3285" s="316"/>
      <c r="B3285" s="316"/>
      <c r="C3285" s="22"/>
      <c r="O3285" s="279"/>
    </row>
    <row r="3286" spans="1:15">
      <c r="A3286" s="316"/>
      <c r="B3286" s="316"/>
      <c r="C3286" s="22"/>
      <c r="O3286" s="279"/>
    </row>
    <row r="3287" spans="1:15">
      <c r="A3287" s="316"/>
      <c r="B3287" s="316"/>
      <c r="C3287" s="22"/>
      <c r="O3287" s="279"/>
    </row>
    <row r="3288" spans="1:15">
      <c r="A3288" s="316"/>
      <c r="B3288" s="316"/>
      <c r="C3288" s="22"/>
      <c r="O3288" s="279"/>
    </row>
    <row r="3289" spans="1:15">
      <c r="A3289" s="316"/>
      <c r="B3289" s="316"/>
      <c r="C3289" s="22"/>
      <c r="O3289" s="279"/>
    </row>
    <row r="3290" spans="1:15">
      <c r="A3290" s="316"/>
      <c r="B3290" s="316"/>
      <c r="C3290" s="22"/>
      <c r="O3290" s="279"/>
    </row>
    <row r="3291" spans="1:15">
      <c r="A3291" s="316"/>
      <c r="B3291" s="316"/>
      <c r="C3291" s="22"/>
      <c r="O3291" s="279"/>
    </row>
    <row r="3292" spans="1:15">
      <c r="A3292" s="316"/>
      <c r="B3292" s="316"/>
      <c r="C3292" s="22"/>
      <c r="O3292" s="279"/>
    </row>
    <row r="3293" spans="1:15">
      <c r="A3293" s="316"/>
      <c r="B3293" s="316"/>
      <c r="C3293" s="22"/>
      <c r="O3293" s="279"/>
    </row>
    <row r="3294" spans="1:15">
      <c r="A3294" s="316"/>
      <c r="B3294" s="316"/>
      <c r="C3294" s="22"/>
      <c r="O3294" s="279"/>
    </row>
    <row r="3295" spans="1:15">
      <c r="A3295" s="316"/>
      <c r="B3295" s="316"/>
      <c r="C3295" s="22"/>
      <c r="O3295" s="279"/>
    </row>
    <row r="3296" spans="1:15">
      <c r="A3296" s="316"/>
      <c r="B3296" s="316"/>
      <c r="C3296" s="22"/>
      <c r="O3296" s="279"/>
    </row>
    <row r="3297" spans="1:15">
      <c r="A3297" s="316"/>
      <c r="B3297" s="316"/>
      <c r="C3297" s="22"/>
      <c r="O3297" s="279"/>
    </row>
    <row r="3298" spans="1:15">
      <c r="A3298" s="316"/>
      <c r="B3298" s="316"/>
      <c r="C3298" s="22"/>
      <c r="O3298" s="279"/>
    </row>
    <row r="3299" spans="1:15">
      <c r="A3299" s="316"/>
      <c r="B3299" s="316"/>
      <c r="C3299" s="22"/>
      <c r="O3299" s="279"/>
    </row>
    <row r="3300" spans="1:15">
      <c r="A3300" s="316"/>
      <c r="B3300" s="316"/>
      <c r="C3300" s="22"/>
      <c r="O3300" s="279"/>
    </row>
    <row r="3301" spans="1:15">
      <c r="A3301" s="316"/>
      <c r="B3301" s="316"/>
      <c r="C3301" s="22"/>
      <c r="O3301" s="279"/>
    </row>
    <row r="3302" spans="1:15">
      <c r="A3302" s="316"/>
      <c r="B3302" s="316"/>
      <c r="C3302" s="22"/>
      <c r="O3302" s="279"/>
    </row>
    <row r="3303" spans="1:15">
      <c r="A3303" s="316"/>
      <c r="B3303" s="316"/>
      <c r="C3303" s="22"/>
      <c r="O3303" s="279"/>
    </row>
    <row r="3304" spans="1:15">
      <c r="A3304" s="316"/>
      <c r="B3304" s="316"/>
      <c r="C3304" s="22"/>
      <c r="O3304" s="279"/>
    </row>
    <row r="3305" spans="1:15">
      <c r="A3305" s="316"/>
      <c r="B3305" s="316"/>
      <c r="C3305" s="22"/>
      <c r="O3305" s="279"/>
    </row>
    <row r="3306" spans="1:15">
      <c r="A3306" s="316"/>
      <c r="B3306" s="316"/>
      <c r="C3306" s="22"/>
      <c r="O3306" s="279"/>
    </row>
    <row r="3307" spans="1:15">
      <c r="A3307" s="316"/>
      <c r="B3307" s="316"/>
      <c r="C3307" s="22"/>
      <c r="O3307" s="279"/>
    </row>
    <row r="3308" spans="1:15">
      <c r="A3308" s="316"/>
      <c r="B3308" s="316"/>
      <c r="C3308" s="22"/>
      <c r="O3308" s="279"/>
    </row>
    <row r="3309" spans="1:15">
      <c r="A3309" s="316"/>
      <c r="B3309" s="316"/>
      <c r="C3309" s="22"/>
      <c r="O3309" s="279"/>
    </row>
    <row r="3310" spans="1:15">
      <c r="A3310" s="316"/>
      <c r="B3310" s="316"/>
      <c r="C3310" s="22"/>
      <c r="O3310" s="279"/>
    </row>
    <row r="3311" spans="1:15">
      <c r="A3311" s="316"/>
      <c r="B3311" s="316"/>
      <c r="C3311" s="22"/>
      <c r="O3311" s="279"/>
    </row>
    <row r="3312" spans="1:15">
      <c r="A3312" s="316"/>
      <c r="B3312" s="316"/>
      <c r="C3312" s="22"/>
      <c r="O3312" s="279"/>
    </row>
    <row r="3313" spans="1:15">
      <c r="A3313" s="316"/>
      <c r="B3313" s="316"/>
      <c r="C3313" s="22"/>
      <c r="O3313" s="279"/>
    </row>
    <row r="3314" spans="1:15">
      <c r="A3314" s="316"/>
      <c r="B3314" s="316"/>
      <c r="C3314" s="22"/>
      <c r="O3314" s="279"/>
    </row>
    <row r="3315" spans="1:15">
      <c r="A3315" s="316"/>
      <c r="B3315" s="316"/>
      <c r="C3315" s="22"/>
      <c r="O3315" s="279"/>
    </row>
    <row r="3316" spans="1:15">
      <c r="A3316" s="316"/>
      <c r="B3316" s="316"/>
      <c r="C3316" s="22"/>
      <c r="O3316" s="279"/>
    </row>
    <row r="3317" spans="1:15">
      <c r="A3317" s="316"/>
      <c r="B3317" s="316"/>
      <c r="C3317" s="22"/>
      <c r="O3317" s="279"/>
    </row>
    <row r="3318" spans="1:15">
      <c r="A3318" s="316"/>
      <c r="B3318" s="316"/>
      <c r="C3318" s="22"/>
      <c r="O3318" s="279"/>
    </row>
    <row r="3319" spans="1:15">
      <c r="A3319" s="316"/>
      <c r="B3319" s="316"/>
      <c r="C3319" s="22"/>
      <c r="O3319" s="279"/>
    </row>
    <row r="3320" spans="1:15">
      <c r="A3320" s="316"/>
      <c r="B3320" s="316"/>
      <c r="C3320" s="22"/>
      <c r="O3320" s="279"/>
    </row>
    <row r="3321" spans="1:15">
      <c r="A3321" s="316"/>
      <c r="B3321" s="316"/>
      <c r="C3321" s="22"/>
      <c r="O3321" s="279"/>
    </row>
    <row r="3322" spans="1:15">
      <c r="A3322" s="316"/>
      <c r="B3322" s="316"/>
      <c r="C3322" s="22"/>
      <c r="O3322" s="279"/>
    </row>
    <row r="3323" spans="1:15">
      <c r="A3323" s="316"/>
      <c r="B3323" s="316"/>
      <c r="C3323" s="22"/>
      <c r="O3323" s="279"/>
    </row>
    <row r="3324" spans="1:15">
      <c r="A3324" s="316"/>
      <c r="B3324" s="316"/>
      <c r="C3324" s="22"/>
      <c r="O3324" s="279"/>
    </row>
    <row r="3325" spans="1:15">
      <c r="A3325" s="316"/>
      <c r="B3325" s="316"/>
      <c r="C3325" s="22"/>
      <c r="O3325" s="279"/>
    </row>
    <row r="3326" spans="1:15">
      <c r="A3326" s="316"/>
      <c r="B3326" s="316"/>
      <c r="C3326" s="22"/>
      <c r="O3326" s="279"/>
    </row>
    <row r="3327" spans="1:15">
      <c r="A3327" s="316"/>
      <c r="B3327" s="316"/>
      <c r="C3327" s="22"/>
      <c r="O3327" s="279"/>
    </row>
    <row r="3328" spans="1:15">
      <c r="A3328" s="316"/>
      <c r="B3328" s="316"/>
      <c r="C3328" s="22"/>
      <c r="O3328" s="279"/>
    </row>
    <row r="3329" spans="1:15">
      <c r="A3329" s="316"/>
      <c r="B3329" s="316"/>
      <c r="C3329" s="22"/>
      <c r="O3329" s="279"/>
    </row>
    <row r="3330" spans="1:15">
      <c r="A3330" s="316"/>
      <c r="B3330" s="316"/>
      <c r="C3330" s="22"/>
      <c r="O3330" s="279"/>
    </row>
    <row r="3331" spans="1:15">
      <c r="A3331" s="316"/>
      <c r="B3331" s="316"/>
      <c r="C3331" s="22"/>
      <c r="O3331" s="279"/>
    </row>
    <row r="3332" spans="1:15">
      <c r="A3332" s="316"/>
      <c r="B3332" s="316"/>
      <c r="C3332" s="22"/>
      <c r="O3332" s="279"/>
    </row>
    <row r="3333" spans="1:15">
      <c r="A3333" s="316"/>
      <c r="B3333" s="316"/>
      <c r="C3333" s="22"/>
      <c r="O3333" s="279"/>
    </row>
    <row r="3334" spans="1:15">
      <c r="A3334" s="316"/>
      <c r="B3334" s="316"/>
      <c r="C3334" s="22"/>
      <c r="O3334" s="279"/>
    </row>
    <row r="3335" spans="1:15">
      <c r="A3335" s="316"/>
      <c r="B3335" s="316"/>
      <c r="C3335" s="22"/>
      <c r="O3335" s="279"/>
    </row>
    <row r="3336" spans="1:15">
      <c r="A3336" s="316"/>
      <c r="B3336" s="316"/>
      <c r="C3336" s="22"/>
      <c r="O3336" s="279"/>
    </row>
    <row r="3337" spans="1:15">
      <c r="A3337" s="316"/>
      <c r="B3337" s="316"/>
      <c r="C3337" s="22"/>
      <c r="O3337" s="279"/>
    </row>
    <row r="3338" spans="1:15">
      <c r="A3338" s="316"/>
      <c r="B3338" s="316"/>
      <c r="C3338" s="22"/>
      <c r="O3338" s="279"/>
    </row>
    <row r="3339" spans="1:15">
      <c r="A3339" s="316"/>
      <c r="B3339" s="316"/>
      <c r="C3339" s="22"/>
      <c r="O3339" s="279"/>
    </row>
    <row r="3340" spans="1:15">
      <c r="A3340" s="316"/>
      <c r="B3340" s="316"/>
      <c r="C3340" s="22"/>
      <c r="O3340" s="279"/>
    </row>
    <row r="3341" spans="1:15">
      <c r="A3341" s="316"/>
      <c r="B3341" s="316"/>
      <c r="C3341" s="22"/>
      <c r="O3341" s="279"/>
    </row>
    <row r="3342" spans="1:15">
      <c r="A3342" s="316"/>
      <c r="B3342" s="316"/>
      <c r="C3342" s="22"/>
      <c r="O3342" s="279"/>
    </row>
    <row r="3343" spans="1:15">
      <c r="A3343" s="316"/>
      <c r="B3343" s="316"/>
      <c r="C3343" s="22"/>
      <c r="O3343" s="279"/>
    </row>
    <row r="3344" spans="1:15">
      <c r="A3344" s="316"/>
      <c r="B3344" s="316"/>
      <c r="C3344" s="22"/>
      <c r="O3344" s="279"/>
    </row>
    <row r="3345" spans="1:15">
      <c r="A3345" s="316"/>
      <c r="B3345" s="316"/>
      <c r="C3345" s="22"/>
      <c r="O3345" s="279"/>
    </row>
    <row r="3346" spans="1:15">
      <c r="A3346" s="316"/>
      <c r="B3346" s="316"/>
      <c r="C3346" s="22"/>
      <c r="O3346" s="279"/>
    </row>
    <row r="3347" spans="1:15">
      <c r="A3347" s="316"/>
      <c r="B3347" s="316"/>
      <c r="C3347" s="22"/>
      <c r="O3347" s="279"/>
    </row>
    <row r="3348" spans="1:15">
      <c r="A3348" s="316"/>
      <c r="B3348" s="316"/>
      <c r="C3348" s="22"/>
      <c r="O3348" s="279"/>
    </row>
    <row r="3349" spans="1:15">
      <c r="A3349" s="316"/>
      <c r="B3349" s="316"/>
      <c r="C3349" s="22"/>
      <c r="O3349" s="279"/>
    </row>
    <row r="3350" spans="1:15">
      <c r="A3350" s="316"/>
      <c r="B3350" s="316"/>
      <c r="C3350" s="22"/>
      <c r="O3350" s="279"/>
    </row>
    <row r="3351" spans="1:15">
      <c r="A3351" s="316"/>
      <c r="B3351" s="316"/>
      <c r="C3351" s="22"/>
      <c r="O3351" s="279"/>
    </row>
    <row r="3352" spans="1:15">
      <c r="A3352" s="316"/>
      <c r="B3352" s="316"/>
      <c r="C3352" s="22"/>
      <c r="O3352" s="279"/>
    </row>
    <row r="3353" spans="1:15">
      <c r="A3353" s="316"/>
      <c r="B3353" s="316"/>
      <c r="C3353" s="22"/>
      <c r="O3353" s="279"/>
    </row>
    <row r="3354" spans="1:15">
      <c r="A3354" s="316"/>
      <c r="B3354" s="316"/>
      <c r="C3354" s="22"/>
      <c r="O3354" s="279"/>
    </row>
    <row r="3355" spans="1:15">
      <c r="A3355" s="316"/>
      <c r="B3355" s="316"/>
      <c r="C3355" s="22"/>
      <c r="O3355" s="279"/>
    </row>
    <row r="3356" spans="1:15">
      <c r="A3356" s="316"/>
      <c r="B3356" s="316"/>
      <c r="C3356" s="22"/>
      <c r="O3356" s="279"/>
    </row>
    <row r="3357" spans="1:15">
      <c r="A3357" s="316"/>
      <c r="B3357" s="316"/>
      <c r="C3357" s="22"/>
      <c r="O3357" s="279"/>
    </row>
    <row r="3358" spans="1:15">
      <c r="A3358" s="316"/>
      <c r="B3358" s="316"/>
      <c r="C3358" s="22"/>
      <c r="O3358" s="279"/>
    </row>
    <row r="3359" spans="1:15">
      <c r="A3359" s="316"/>
      <c r="B3359" s="316"/>
      <c r="C3359" s="22"/>
      <c r="O3359" s="279"/>
    </row>
    <row r="3360" spans="1:15">
      <c r="A3360" s="316"/>
      <c r="B3360" s="316"/>
      <c r="C3360" s="22"/>
      <c r="O3360" s="279"/>
    </row>
    <row r="3361" spans="1:15">
      <c r="A3361" s="316"/>
      <c r="B3361" s="316"/>
      <c r="C3361" s="22"/>
      <c r="O3361" s="279"/>
    </row>
    <row r="3362" spans="1:15">
      <c r="A3362" s="316"/>
      <c r="B3362" s="316"/>
      <c r="C3362" s="22"/>
      <c r="O3362" s="279"/>
    </row>
    <row r="3363" spans="1:15">
      <c r="A3363" s="316"/>
      <c r="B3363" s="316"/>
      <c r="C3363" s="22"/>
      <c r="O3363" s="279"/>
    </row>
    <row r="3364" spans="1:15">
      <c r="A3364" s="316"/>
      <c r="B3364" s="316"/>
      <c r="C3364" s="22"/>
      <c r="O3364" s="279"/>
    </row>
    <row r="3365" spans="1:15">
      <c r="A3365" s="316"/>
      <c r="B3365" s="316"/>
      <c r="C3365" s="22"/>
      <c r="O3365" s="279"/>
    </row>
    <row r="3366" spans="1:15">
      <c r="A3366" s="316"/>
      <c r="B3366" s="316"/>
      <c r="C3366" s="22"/>
      <c r="O3366" s="279"/>
    </row>
    <row r="3367" spans="1:15">
      <c r="A3367" s="316"/>
      <c r="B3367" s="316"/>
      <c r="C3367" s="22"/>
      <c r="O3367" s="279"/>
    </row>
    <row r="3368" spans="1:15">
      <c r="A3368" s="316"/>
      <c r="B3368" s="316"/>
      <c r="C3368" s="22"/>
      <c r="O3368" s="279"/>
    </row>
    <row r="3369" spans="1:15">
      <c r="A3369" s="316"/>
      <c r="B3369" s="316"/>
      <c r="C3369" s="22"/>
      <c r="O3369" s="279"/>
    </row>
    <row r="3370" spans="1:15">
      <c r="A3370" s="316"/>
      <c r="B3370" s="316"/>
      <c r="C3370" s="22"/>
      <c r="O3370" s="279"/>
    </row>
    <row r="3371" spans="1:15">
      <c r="A3371" s="316"/>
      <c r="B3371" s="316"/>
      <c r="C3371" s="22"/>
      <c r="O3371" s="279"/>
    </row>
    <row r="3372" spans="1:15">
      <c r="A3372" s="316"/>
      <c r="B3372" s="316"/>
      <c r="C3372" s="22"/>
      <c r="O3372" s="279"/>
    </row>
    <row r="3373" spans="1:15">
      <c r="A3373" s="316"/>
      <c r="B3373" s="316"/>
      <c r="C3373" s="22"/>
      <c r="O3373" s="279"/>
    </row>
    <row r="3374" spans="1:15">
      <c r="A3374" s="316"/>
      <c r="B3374" s="316"/>
      <c r="C3374" s="22"/>
      <c r="O3374" s="279"/>
    </row>
    <row r="3375" spans="1:15">
      <c r="A3375" s="316"/>
      <c r="B3375" s="316"/>
      <c r="C3375" s="22"/>
      <c r="O3375" s="279"/>
    </row>
    <row r="3376" spans="1:15">
      <c r="A3376" s="316"/>
      <c r="B3376" s="316"/>
      <c r="C3376" s="22"/>
      <c r="O3376" s="279"/>
    </row>
    <row r="3377" spans="1:15">
      <c r="A3377" s="316"/>
      <c r="B3377" s="316"/>
      <c r="C3377" s="22"/>
      <c r="O3377" s="279"/>
    </row>
    <row r="3378" spans="1:15">
      <c r="A3378" s="316"/>
      <c r="B3378" s="316"/>
      <c r="C3378" s="22"/>
      <c r="O3378" s="279"/>
    </row>
    <row r="3379" spans="1:15">
      <c r="A3379" s="316"/>
      <c r="B3379" s="316"/>
      <c r="C3379" s="22"/>
      <c r="O3379" s="279"/>
    </row>
    <row r="3380" spans="1:15">
      <c r="A3380" s="316"/>
      <c r="B3380" s="316"/>
      <c r="C3380" s="22"/>
      <c r="O3380" s="279"/>
    </row>
    <row r="3381" spans="1:15">
      <c r="A3381" s="316"/>
      <c r="B3381" s="316"/>
      <c r="C3381" s="22"/>
      <c r="O3381" s="279"/>
    </row>
    <row r="3382" spans="1:15">
      <c r="A3382" s="316"/>
      <c r="B3382" s="316"/>
      <c r="C3382" s="22"/>
      <c r="O3382" s="279"/>
    </row>
    <row r="3383" spans="1:15">
      <c r="A3383" s="316"/>
      <c r="B3383" s="316"/>
      <c r="C3383" s="22"/>
      <c r="O3383" s="279"/>
    </row>
    <row r="3384" spans="1:15">
      <c r="A3384" s="316"/>
      <c r="B3384" s="316"/>
      <c r="C3384" s="22"/>
      <c r="O3384" s="279"/>
    </row>
    <row r="3385" spans="1:15">
      <c r="A3385" s="316"/>
      <c r="B3385" s="316"/>
      <c r="C3385" s="22"/>
      <c r="O3385" s="279"/>
    </row>
    <row r="3386" spans="1:15">
      <c r="A3386" s="316"/>
      <c r="B3386" s="316"/>
      <c r="C3386" s="22"/>
      <c r="O3386" s="279"/>
    </row>
    <row r="3387" spans="1:15">
      <c r="A3387" s="316"/>
      <c r="B3387" s="316"/>
      <c r="C3387" s="22"/>
      <c r="O3387" s="279"/>
    </row>
    <row r="3388" spans="1:15">
      <c r="A3388" s="316"/>
      <c r="B3388" s="316"/>
      <c r="C3388" s="22"/>
      <c r="O3388" s="279"/>
    </row>
    <row r="3389" spans="1:15">
      <c r="A3389" s="316"/>
      <c r="B3389" s="316"/>
      <c r="C3389" s="22"/>
      <c r="O3389" s="279"/>
    </row>
    <row r="3390" spans="1:15">
      <c r="A3390" s="316"/>
      <c r="B3390" s="316"/>
      <c r="C3390" s="22"/>
      <c r="O3390" s="279"/>
    </row>
    <row r="3391" spans="1:15">
      <c r="A3391" s="316"/>
      <c r="B3391" s="316"/>
      <c r="C3391" s="22"/>
      <c r="O3391" s="279"/>
    </row>
    <row r="3392" spans="1:15">
      <c r="A3392" s="316"/>
      <c r="B3392" s="316"/>
      <c r="C3392" s="22"/>
      <c r="O3392" s="279"/>
    </row>
    <row r="3393" spans="1:15">
      <c r="A3393" s="316"/>
      <c r="B3393" s="316"/>
      <c r="C3393" s="22"/>
      <c r="O3393" s="279"/>
    </row>
    <row r="3394" spans="1:15">
      <c r="A3394" s="316"/>
      <c r="B3394" s="316"/>
      <c r="C3394" s="22"/>
      <c r="O3394" s="279"/>
    </row>
    <row r="3395" spans="1:15">
      <c r="A3395" s="316"/>
      <c r="B3395" s="316"/>
      <c r="C3395" s="22"/>
      <c r="O3395" s="279"/>
    </row>
    <row r="3396" spans="1:15">
      <c r="A3396" s="316"/>
      <c r="B3396" s="316"/>
      <c r="C3396" s="22"/>
      <c r="O3396" s="279"/>
    </row>
    <row r="3397" spans="1:15">
      <c r="A3397" s="316"/>
      <c r="B3397" s="316"/>
      <c r="C3397" s="22"/>
      <c r="O3397" s="279"/>
    </row>
    <row r="3398" spans="1:15">
      <c r="A3398" s="316"/>
      <c r="B3398" s="316"/>
      <c r="C3398" s="22"/>
      <c r="O3398" s="279"/>
    </row>
    <row r="3399" spans="1:15">
      <c r="A3399" s="316"/>
      <c r="B3399" s="316"/>
      <c r="C3399" s="22"/>
      <c r="O3399" s="279"/>
    </row>
    <row r="3400" spans="1:15">
      <c r="A3400" s="316"/>
      <c r="B3400" s="316"/>
      <c r="C3400" s="22"/>
      <c r="O3400" s="279"/>
    </row>
    <row r="3401" spans="1:15">
      <c r="A3401" s="316"/>
      <c r="B3401" s="316"/>
      <c r="C3401" s="22"/>
      <c r="O3401" s="279"/>
    </row>
    <row r="3402" spans="1:15">
      <c r="A3402" s="316"/>
      <c r="B3402" s="316"/>
      <c r="C3402" s="22"/>
      <c r="O3402" s="279"/>
    </row>
    <row r="3403" spans="1:15">
      <c r="A3403" s="316"/>
      <c r="B3403" s="316"/>
      <c r="C3403" s="22"/>
      <c r="O3403" s="279"/>
    </row>
    <row r="3404" spans="1:15">
      <c r="A3404" s="316"/>
      <c r="B3404" s="316"/>
      <c r="C3404" s="22"/>
      <c r="O3404" s="279"/>
    </row>
    <row r="3405" spans="1:15">
      <c r="A3405" s="316"/>
      <c r="B3405" s="316"/>
      <c r="C3405" s="22"/>
      <c r="O3405" s="279"/>
    </row>
    <row r="3406" spans="1:15">
      <c r="A3406" s="316"/>
      <c r="B3406" s="316"/>
      <c r="C3406" s="22"/>
      <c r="O3406" s="279"/>
    </row>
    <row r="3407" spans="1:15">
      <c r="A3407" s="316"/>
      <c r="B3407" s="316"/>
      <c r="C3407" s="22"/>
      <c r="O3407" s="279"/>
    </row>
    <row r="3408" spans="1:15">
      <c r="A3408" s="316"/>
      <c r="B3408" s="316"/>
      <c r="C3408" s="22"/>
      <c r="O3408" s="279"/>
    </row>
    <row r="3409" spans="1:15">
      <c r="A3409" s="316"/>
      <c r="B3409" s="316"/>
      <c r="C3409" s="22"/>
      <c r="O3409" s="279"/>
    </row>
    <row r="3410" spans="1:15">
      <c r="A3410" s="316"/>
      <c r="B3410" s="316"/>
      <c r="C3410" s="22"/>
      <c r="O3410" s="279"/>
    </row>
    <row r="3411" spans="1:15">
      <c r="A3411" s="316"/>
      <c r="B3411" s="316"/>
      <c r="C3411" s="22"/>
      <c r="O3411" s="279"/>
    </row>
    <row r="3412" spans="1:15">
      <c r="A3412" s="316"/>
      <c r="B3412" s="316"/>
      <c r="C3412" s="22"/>
      <c r="O3412" s="279"/>
    </row>
    <row r="3413" spans="1:15">
      <c r="A3413" s="316"/>
      <c r="B3413" s="316"/>
      <c r="C3413" s="22"/>
      <c r="O3413" s="279"/>
    </row>
    <row r="3414" spans="1:15">
      <c r="A3414" s="316"/>
      <c r="B3414" s="316"/>
      <c r="C3414" s="22"/>
      <c r="O3414" s="279"/>
    </row>
    <row r="3415" spans="1:15">
      <c r="A3415" s="316"/>
      <c r="B3415" s="316"/>
      <c r="C3415" s="22"/>
      <c r="O3415" s="279"/>
    </row>
    <row r="3416" spans="1:15">
      <c r="A3416" s="316"/>
      <c r="B3416" s="316"/>
      <c r="C3416" s="22"/>
      <c r="O3416" s="279"/>
    </row>
    <row r="3417" spans="1:15">
      <c r="A3417" s="316"/>
      <c r="B3417" s="316"/>
      <c r="C3417" s="22"/>
      <c r="O3417" s="279"/>
    </row>
    <row r="3418" spans="1:15">
      <c r="A3418" s="316"/>
      <c r="B3418" s="316"/>
      <c r="C3418" s="22"/>
      <c r="O3418" s="279"/>
    </row>
    <row r="3419" spans="1:15">
      <c r="A3419" s="316"/>
      <c r="B3419" s="316"/>
      <c r="C3419" s="22"/>
      <c r="O3419" s="279"/>
    </row>
    <row r="3420" spans="1:15">
      <c r="A3420" s="316"/>
      <c r="B3420" s="316"/>
      <c r="C3420" s="22"/>
      <c r="O3420" s="279"/>
    </row>
    <row r="3421" spans="1:15">
      <c r="A3421" s="316"/>
      <c r="B3421" s="316"/>
      <c r="C3421" s="22"/>
      <c r="O3421" s="279"/>
    </row>
    <row r="3422" spans="1:15">
      <c r="A3422" s="316"/>
      <c r="B3422" s="316"/>
      <c r="C3422" s="22"/>
      <c r="O3422" s="279"/>
    </row>
    <row r="3423" spans="1:15">
      <c r="A3423" s="316"/>
      <c r="B3423" s="316"/>
      <c r="C3423" s="22"/>
      <c r="O3423" s="279"/>
    </row>
    <row r="3424" spans="1:15">
      <c r="A3424" s="316"/>
      <c r="B3424" s="316"/>
      <c r="C3424" s="22"/>
      <c r="O3424" s="279"/>
    </row>
    <row r="3425" spans="1:15">
      <c r="A3425" s="316"/>
      <c r="B3425" s="316"/>
      <c r="C3425" s="22"/>
      <c r="O3425" s="279"/>
    </row>
    <row r="3426" spans="1:15">
      <c r="A3426" s="316"/>
      <c r="B3426" s="316"/>
      <c r="C3426" s="22"/>
      <c r="O3426" s="279"/>
    </row>
    <row r="3427" spans="1:15">
      <c r="A3427" s="316"/>
      <c r="B3427" s="316"/>
      <c r="C3427" s="22"/>
      <c r="O3427" s="279"/>
    </row>
    <row r="3428" spans="1:15">
      <c r="A3428" s="316"/>
      <c r="B3428" s="316"/>
      <c r="C3428" s="22"/>
      <c r="O3428" s="279"/>
    </row>
    <row r="3429" spans="1:15">
      <c r="A3429" s="316"/>
      <c r="B3429" s="316"/>
      <c r="C3429" s="22"/>
      <c r="O3429" s="279"/>
    </row>
    <row r="3430" spans="1:15">
      <c r="A3430" s="316"/>
      <c r="B3430" s="316"/>
      <c r="C3430" s="22"/>
      <c r="O3430" s="279"/>
    </row>
    <row r="3431" spans="1:15">
      <c r="A3431" s="316"/>
      <c r="B3431" s="316"/>
      <c r="C3431" s="22"/>
      <c r="O3431" s="279"/>
    </row>
    <row r="3432" spans="1:15">
      <c r="A3432" s="316"/>
      <c r="B3432" s="316"/>
      <c r="C3432" s="22"/>
      <c r="O3432" s="279"/>
    </row>
    <row r="3433" spans="1:15">
      <c r="A3433" s="316"/>
      <c r="B3433" s="316"/>
      <c r="C3433" s="22"/>
      <c r="O3433" s="279"/>
    </row>
    <row r="3434" spans="1:15">
      <c r="A3434" s="316"/>
      <c r="B3434" s="316"/>
      <c r="C3434" s="22"/>
      <c r="O3434" s="279"/>
    </row>
    <row r="3435" spans="1:15">
      <c r="A3435" s="316"/>
      <c r="B3435" s="316"/>
      <c r="C3435" s="22"/>
      <c r="O3435" s="279"/>
    </row>
    <row r="3436" spans="1:15">
      <c r="A3436" s="316"/>
      <c r="B3436" s="316"/>
      <c r="C3436" s="22"/>
      <c r="O3436" s="279"/>
    </row>
    <row r="3437" spans="1:15">
      <c r="A3437" s="316"/>
      <c r="B3437" s="316"/>
      <c r="C3437" s="22"/>
      <c r="O3437" s="279"/>
    </row>
    <row r="3438" spans="1:15">
      <c r="A3438" s="316"/>
      <c r="B3438" s="316"/>
      <c r="C3438" s="22"/>
      <c r="O3438" s="279"/>
    </row>
    <row r="3439" spans="1:15">
      <c r="A3439" s="316"/>
      <c r="B3439" s="316"/>
      <c r="C3439" s="22"/>
      <c r="O3439" s="279"/>
    </row>
    <row r="3440" spans="1:15">
      <c r="A3440" s="316"/>
      <c r="B3440" s="316"/>
      <c r="C3440" s="22"/>
      <c r="O3440" s="279"/>
    </row>
    <row r="3441" spans="1:15">
      <c r="A3441" s="316"/>
      <c r="B3441" s="316"/>
      <c r="C3441" s="22"/>
      <c r="O3441" s="279"/>
    </row>
    <row r="3442" spans="1:15">
      <c r="A3442" s="316"/>
      <c r="B3442" s="316"/>
      <c r="C3442" s="22"/>
      <c r="O3442" s="279"/>
    </row>
    <row r="3443" spans="1:15">
      <c r="A3443" s="316"/>
      <c r="B3443" s="316"/>
      <c r="C3443" s="22"/>
      <c r="O3443" s="279"/>
    </row>
    <row r="3444" spans="1:15">
      <c r="A3444" s="316"/>
      <c r="B3444" s="316"/>
      <c r="C3444" s="22"/>
      <c r="O3444" s="279"/>
    </row>
    <row r="3445" spans="1:15">
      <c r="A3445" s="316"/>
      <c r="B3445" s="316"/>
      <c r="C3445" s="22"/>
      <c r="O3445" s="279"/>
    </row>
    <row r="3446" spans="1:15">
      <c r="A3446" s="316"/>
      <c r="B3446" s="316"/>
      <c r="C3446" s="22"/>
      <c r="O3446" s="279"/>
    </row>
    <row r="3447" spans="1:15">
      <c r="A3447" s="316"/>
      <c r="B3447" s="316"/>
      <c r="C3447" s="22"/>
      <c r="O3447" s="279"/>
    </row>
    <row r="3448" spans="1:15">
      <c r="A3448" s="316"/>
      <c r="B3448" s="316"/>
      <c r="C3448" s="22"/>
      <c r="O3448" s="279"/>
    </row>
    <row r="3449" spans="1:15">
      <c r="A3449" s="316"/>
      <c r="B3449" s="316"/>
      <c r="C3449" s="22"/>
      <c r="O3449" s="279"/>
    </row>
    <row r="3450" spans="1:15">
      <c r="A3450" s="316"/>
      <c r="B3450" s="316"/>
      <c r="C3450" s="22"/>
      <c r="O3450" s="279"/>
    </row>
    <row r="3451" spans="1:15">
      <c r="A3451" s="316"/>
      <c r="B3451" s="316"/>
      <c r="C3451" s="22"/>
      <c r="O3451" s="279"/>
    </row>
    <row r="3452" spans="1:15">
      <c r="A3452" s="316"/>
      <c r="B3452" s="316"/>
      <c r="C3452" s="22"/>
      <c r="O3452" s="279"/>
    </row>
    <row r="3453" spans="1:15">
      <c r="A3453" s="316"/>
      <c r="B3453" s="316"/>
      <c r="C3453" s="22"/>
      <c r="O3453" s="279"/>
    </row>
    <row r="3454" spans="1:15">
      <c r="A3454" s="316"/>
      <c r="B3454" s="316"/>
      <c r="C3454" s="22"/>
      <c r="O3454" s="279"/>
    </row>
    <row r="3455" spans="1:15">
      <c r="A3455" s="316"/>
      <c r="B3455" s="316"/>
      <c r="C3455" s="22"/>
      <c r="O3455" s="279"/>
    </row>
    <row r="3456" spans="1:15">
      <c r="A3456" s="316"/>
      <c r="B3456" s="316"/>
      <c r="C3456" s="22"/>
      <c r="O3456" s="279"/>
    </row>
    <row r="3457" spans="1:15">
      <c r="A3457" s="316"/>
      <c r="B3457" s="316"/>
      <c r="C3457" s="22"/>
      <c r="O3457" s="279"/>
    </row>
    <row r="3458" spans="1:15">
      <c r="A3458" s="316"/>
      <c r="B3458" s="316"/>
      <c r="C3458" s="22"/>
      <c r="O3458" s="279"/>
    </row>
    <row r="3459" spans="1:15">
      <c r="A3459" s="316"/>
      <c r="B3459" s="316"/>
      <c r="C3459" s="22"/>
      <c r="O3459" s="279"/>
    </row>
    <row r="3460" spans="1:15">
      <c r="A3460" s="316"/>
      <c r="B3460" s="316"/>
      <c r="C3460" s="22"/>
      <c r="O3460" s="279"/>
    </row>
    <row r="3461" spans="1:15">
      <c r="A3461" s="316"/>
      <c r="B3461" s="316"/>
      <c r="C3461" s="22"/>
      <c r="O3461" s="279"/>
    </row>
    <row r="3462" spans="1:15">
      <c r="A3462" s="316"/>
      <c r="B3462" s="316"/>
      <c r="C3462" s="22"/>
      <c r="O3462" s="279"/>
    </row>
    <row r="3463" spans="1:15">
      <c r="A3463" s="316"/>
      <c r="B3463" s="316"/>
      <c r="C3463" s="22"/>
      <c r="O3463" s="279"/>
    </row>
    <row r="3464" spans="1:15">
      <c r="A3464" s="316"/>
      <c r="B3464" s="316"/>
      <c r="C3464" s="22"/>
      <c r="O3464" s="279"/>
    </row>
    <row r="3465" spans="1:15">
      <c r="A3465" s="316"/>
      <c r="B3465" s="316"/>
      <c r="C3465" s="22"/>
      <c r="O3465" s="279"/>
    </row>
    <row r="3466" spans="1:15">
      <c r="A3466" s="316"/>
      <c r="B3466" s="316"/>
      <c r="C3466" s="22"/>
      <c r="O3466" s="279"/>
    </row>
    <row r="3467" spans="1:15">
      <c r="A3467" s="316"/>
      <c r="B3467" s="316"/>
      <c r="C3467" s="22"/>
      <c r="O3467" s="279"/>
    </row>
    <row r="3468" spans="1:15">
      <c r="A3468" s="316"/>
      <c r="B3468" s="316"/>
      <c r="C3468" s="22"/>
      <c r="O3468" s="279"/>
    </row>
    <row r="3469" spans="1:15">
      <c r="A3469" s="316"/>
      <c r="B3469" s="316"/>
      <c r="C3469" s="22"/>
      <c r="O3469" s="279"/>
    </row>
    <row r="3470" spans="1:15">
      <c r="A3470" s="316"/>
      <c r="B3470" s="316"/>
      <c r="C3470" s="22"/>
      <c r="O3470" s="279"/>
    </row>
    <row r="3471" spans="1:15">
      <c r="A3471" s="316"/>
      <c r="B3471" s="316"/>
      <c r="C3471" s="22"/>
      <c r="O3471" s="279"/>
    </row>
    <row r="3472" spans="1:15">
      <c r="A3472" s="316"/>
      <c r="B3472" s="316"/>
      <c r="C3472" s="22"/>
      <c r="O3472" s="279"/>
    </row>
    <row r="3473" spans="1:15">
      <c r="A3473" s="316"/>
      <c r="B3473" s="316"/>
      <c r="C3473" s="22"/>
      <c r="O3473" s="279"/>
    </row>
    <row r="3474" spans="1:15">
      <c r="A3474" s="316"/>
      <c r="B3474" s="316"/>
      <c r="C3474" s="22"/>
      <c r="O3474" s="279"/>
    </row>
    <row r="3475" spans="1:15">
      <c r="A3475" s="316"/>
      <c r="B3475" s="316"/>
      <c r="C3475" s="22"/>
      <c r="O3475" s="279"/>
    </row>
    <row r="3476" spans="1:15">
      <c r="A3476" s="316"/>
      <c r="B3476" s="316"/>
      <c r="C3476" s="22"/>
      <c r="O3476" s="279"/>
    </row>
    <row r="3477" spans="1:15">
      <c r="A3477" s="316"/>
      <c r="B3477" s="316"/>
      <c r="C3477" s="22"/>
      <c r="O3477" s="279"/>
    </row>
    <row r="3478" spans="1:15">
      <c r="A3478" s="316"/>
      <c r="B3478" s="316"/>
      <c r="C3478" s="22"/>
      <c r="O3478" s="279"/>
    </row>
    <row r="3479" spans="1:15">
      <c r="A3479" s="316"/>
      <c r="B3479" s="316"/>
      <c r="C3479" s="22"/>
      <c r="O3479" s="279"/>
    </row>
    <row r="3480" spans="1:15">
      <c r="A3480" s="316"/>
      <c r="B3480" s="316"/>
      <c r="C3480" s="22"/>
      <c r="O3480" s="279"/>
    </row>
    <row r="3481" spans="1:15">
      <c r="A3481" s="316"/>
      <c r="B3481" s="316"/>
      <c r="C3481" s="22"/>
      <c r="O3481" s="279"/>
    </row>
    <row r="3482" spans="1:15">
      <c r="A3482" s="316"/>
      <c r="B3482" s="316"/>
      <c r="C3482" s="22"/>
      <c r="O3482" s="279"/>
    </row>
    <row r="3483" spans="1:15">
      <c r="A3483" s="316"/>
      <c r="B3483" s="316"/>
      <c r="C3483" s="22"/>
      <c r="O3483" s="279"/>
    </row>
    <row r="3484" spans="1:15">
      <c r="A3484" s="316"/>
      <c r="B3484" s="316"/>
      <c r="C3484" s="22"/>
      <c r="O3484" s="279"/>
    </row>
    <row r="3485" spans="1:15">
      <c r="A3485" s="316"/>
      <c r="B3485" s="316"/>
      <c r="C3485" s="22"/>
      <c r="O3485" s="279"/>
    </row>
    <row r="3486" spans="1:15">
      <c r="A3486" s="316"/>
      <c r="B3486" s="316"/>
      <c r="C3486" s="22"/>
      <c r="O3486" s="279"/>
    </row>
    <row r="3487" spans="1:15">
      <c r="A3487" s="316"/>
      <c r="B3487" s="316"/>
      <c r="C3487" s="22"/>
      <c r="O3487" s="279"/>
    </row>
    <row r="3488" spans="1:15">
      <c r="A3488" s="316"/>
      <c r="B3488" s="316"/>
      <c r="C3488" s="22"/>
      <c r="O3488" s="279"/>
    </row>
    <row r="3489" spans="1:15">
      <c r="A3489" s="316"/>
      <c r="B3489" s="316"/>
      <c r="C3489" s="22"/>
      <c r="O3489" s="279"/>
    </row>
    <row r="3490" spans="1:15">
      <c r="A3490" s="316"/>
      <c r="B3490" s="316"/>
      <c r="C3490" s="22"/>
      <c r="O3490" s="279"/>
    </row>
    <row r="3491" spans="1:15">
      <c r="A3491" s="316"/>
      <c r="B3491" s="316"/>
      <c r="C3491" s="22"/>
      <c r="O3491" s="279"/>
    </row>
    <row r="3492" spans="1:15">
      <c r="A3492" s="316"/>
      <c r="B3492" s="316"/>
      <c r="C3492" s="22"/>
      <c r="O3492" s="279"/>
    </row>
    <row r="3493" spans="1:15">
      <c r="A3493" s="316"/>
      <c r="B3493" s="316"/>
      <c r="C3493" s="22"/>
      <c r="O3493" s="279"/>
    </row>
    <row r="3494" spans="1:15">
      <c r="A3494" s="316"/>
      <c r="B3494" s="316"/>
      <c r="C3494" s="22"/>
      <c r="O3494" s="279"/>
    </row>
    <row r="3495" spans="1:15">
      <c r="A3495" s="316"/>
      <c r="B3495" s="316"/>
      <c r="C3495" s="22"/>
      <c r="O3495" s="279"/>
    </row>
    <row r="3496" spans="1:15">
      <c r="A3496" s="316"/>
      <c r="B3496" s="316"/>
      <c r="C3496" s="22"/>
      <c r="O3496" s="279"/>
    </row>
    <row r="3497" spans="1:15">
      <c r="A3497" s="316"/>
      <c r="B3497" s="316"/>
      <c r="C3497" s="22"/>
      <c r="O3497" s="279"/>
    </row>
    <row r="3498" spans="1:15">
      <c r="A3498" s="316"/>
      <c r="B3498" s="316"/>
      <c r="C3498" s="22"/>
      <c r="O3498" s="279"/>
    </row>
    <row r="3499" spans="1:15">
      <c r="A3499" s="316"/>
      <c r="B3499" s="316"/>
      <c r="C3499" s="22"/>
      <c r="O3499" s="279"/>
    </row>
    <row r="3500" spans="1:15">
      <c r="A3500" s="316"/>
      <c r="B3500" s="316"/>
      <c r="C3500" s="22"/>
      <c r="O3500" s="279"/>
    </row>
    <row r="3501" spans="1:15">
      <c r="A3501" s="316"/>
      <c r="B3501" s="316"/>
      <c r="C3501" s="22"/>
      <c r="O3501" s="279"/>
    </row>
    <row r="3502" spans="1:15">
      <c r="A3502" s="316"/>
      <c r="B3502" s="316"/>
      <c r="C3502" s="22"/>
      <c r="O3502" s="279"/>
    </row>
    <row r="3503" spans="1:15">
      <c r="A3503" s="316"/>
      <c r="B3503" s="316"/>
      <c r="C3503" s="22"/>
      <c r="O3503" s="279"/>
    </row>
    <row r="3504" spans="1:15">
      <c r="A3504" s="316"/>
      <c r="B3504" s="316"/>
      <c r="C3504" s="22"/>
      <c r="O3504" s="279"/>
    </row>
    <row r="3505" spans="1:15">
      <c r="A3505" s="316"/>
      <c r="B3505" s="316"/>
      <c r="C3505" s="22"/>
      <c r="O3505" s="279"/>
    </row>
    <row r="3506" spans="1:15">
      <c r="A3506" s="316"/>
      <c r="B3506" s="316"/>
      <c r="C3506" s="22"/>
      <c r="O3506" s="279"/>
    </row>
    <row r="3507" spans="1:15">
      <c r="A3507" s="316"/>
      <c r="B3507" s="316"/>
      <c r="C3507" s="22"/>
      <c r="O3507" s="279"/>
    </row>
    <row r="3508" spans="1:15">
      <c r="A3508" s="316"/>
      <c r="B3508" s="316"/>
      <c r="C3508" s="22"/>
      <c r="O3508" s="279"/>
    </row>
    <row r="3509" spans="1:15">
      <c r="A3509" s="316"/>
      <c r="B3509" s="316"/>
      <c r="C3509" s="22"/>
      <c r="O3509" s="279"/>
    </row>
    <row r="3510" spans="1:15">
      <c r="A3510" s="316"/>
      <c r="B3510" s="316"/>
      <c r="C3510" s="22"/>
      <c r="O3510" s="279"/>
    </row>
    <row r="3511" spans="1:15">
      <c r="A3511" s="316"/>
      <c r="B3511" s="316"/>
      <c r="C3511" s="22"/>
      <c r="O3511" s="279"/>
    </row>
    <row r="3512" spans="1:15">
      <c r="A3512" s="316"/>
      <c r="B3512" s="316"/>
      <c r="C3512" s="22"/>
      <c r="O3512" s="279"/>
    </row>
    <row r="3513" spans="1:15">
      <c r="A3513" s="316"/>
      <c r="B3513" s="316"/>
      <c r="C3513" s="22"/>
      <c r="O3513" s="279"/>
    </row>
    <row r="3514" spans="1:15">
      <c r="A3514" s="316"/>
      <c r="B3514" s="316"/>
      <c r="C3514" s="22"/>
      <c r="O3514" s="279"/>
    </row>
    <row r="3515" spans="1:15">
      <c r="A3515" s="316"/>
      <c r="B3515" s="316"/>
      <c r="C3515" s="22"/>
      <c r="O3515" s="279"/>
    </row>
    <row r="3516" spans="1:15">
      <c r="A3516" s="316"/>
      <c r="B3516" s="316"/>
      <c r="C3516" s="22"/>
      <c r="O3516" s="279"/>
    </row>
    <row r="3517" spans="1:15">
      <c r="A3517" s="316"/>
      <c r="B3517" s="316"/>
      <c r="C3517" s="22"/>
      <c r="O3517" s="279"/>
    </row>
    <row r="3518" spans="1:15">
      <c r="A3518" s="316"/>
      <c r="B3518" s="316"/>
      <c r="C3518" s="22"/>
      <c r="O3518" s="279"/>
    </row>
    <row r="3519" spans="1:15">
      <c r="A3519" s="316"/>
      <c r="B3519" s="316"/>
      <c r="C3519" s="22"/>
      <c r="O3519" s="279"/>
    </row>
    <row r="3520" spans="1:15">
      <c r="A3520" s="316"/>
      <c r="B3520" s="316"/>
      <c r="C3520" s="22"/>
      <c r="O3520" s="279"/>
    </row>
    <row r="3521" spans="1:15">
      <c r="A3521" s="316"/>
      <c r="B3521" s="316"/>
      <c r="C3521" s="22"/>
      <c r="O3521" s="279"/>
    </row>
    <row r="3522" spans="1:15">
      <c r="A3522" s="316"/>
      <c r="B3522" s="316"/>
      <c r="C3522" s="22"/>
      <c r="O3522" s="279"/>
    </row>
    <row r="3523" spans="1:15">
      <c r="A3523" s="316"/>
      <c r="B3523" s="316"/>
      <c r="C3523" s="22"/>
      <c r="O3523" s="279"/>
    </row>
    <row r="3524" spans="1:15">
      <c r="A3524" s="316"/>
      <c r="B3524" s="316"/>
      <c r="C3524" s="22"/>
      <c r="O3524" s="279"/>
    </row>
    <row r="3525" spans="1:15">
      <c r="A3525" s="316"/>
      <c r="B3525" s="316"/>
      <c r="C3525" s="22"/>
      <c r="O3525" s="279"/>
    </row>
    <row r="3526" spans="1:15">
      <c r="A3526" s="316"/>
      <c r="B3526" s="316"/>
      <c r="C3526" s="22"/>
      <c r="O3526" s="279"/>
    </row>
    <row r="3527" spans="1:15">
      <c r="A3527" s="316"/>
      <c r="B3527" s="316"/>
      <c r="C3527" s="22"/>
      <c r="O3527" s="279"/>
    </row>
    <row r="3528" spans="1:15">
      <c r="A3528" s="316"/>
      <c r="B3528" s="316"/>
      <c r="C3528" s="22"/>
      <c r="O3528" s="279"/>
    </row>
    <row r="3529" spans="1:15">
      <c r="A3529" s="316"/>
      <c r="B3529" s="316"/>
      <c r="C3529" s="22"/>
      <c r="O3529" s="279"/>
    </row>
    <row r="3530" spans="1:15">
      <c r="A3530" s="316"/>
      <c r="B3530" s="316"/>
      <c r="C3530" s="22"/>
      <c r="O3530" s="279"/>
    </row>
    <row r="3531" spans="1:15">
      <c r="A3531" s="316"/>
      <c r="B3531" s="316"/>
      <c r="C3531" s="22"/>
      <c r="O3531" s="279"/>
    </row>
    <row r="3532" spans="1:15">
      <c r="A3532" s="316"/>
      <c r="B3532" s="316"/>
      <c r="C3532" s="22"/>
      <c r="O3532" s="279"/>
    </row>
    <row r="3533" spans="1:15">
      <c r="A3533" s="316"/>
      <c r="B3533" s="316"/>
      <c r="C3533" s="22"/>
      <c r="O3533" s="279"/>
    </row>
    <row r="3534" spans="1:15">
      <c r="A3534" s="316"/>
      <c r="B3534" s="316"/>
      <c r="C3534" s="22"/>
      <c r="O3534" s="279"/>
    </row>
    <row r="3535" spans="1:15">
      <c r="A3535" s="316"/>
      <c r="B3535" s="316"/>
      <c r="C3535" s="22"/>
      <c r="O3535" s="279"/>
    </row>
    <row r="3536" spans="1:15">
      <c r="A3536" s="316"/>
      <c r="B3536" s="316"/>
      <c r="C3536" s="22"/>
      <c r="O3536" s="279"/>
    </row>
    <row r="3537" spans="1:15">
      <c r="A3537" s="316"/>
      <c r="B3537" s="316"/>
      <c r="C3537" s="22"/>
      <c r="O3537" s="279"/>
    </row>
    <row r="3538" spans="1:15">
      <c r="A3538" s="316"/>
      <c r="B3538" s="316"/>
      <c r="C3538" s="22"/>
      <c r="O3538" s="279"/>
    </row>
    <row r="3539" spans="1:15">
      <c r="A3539" s="316"/>
      <c r="B3539" s="316"/>
      <c r="C3539" s="22"/>
      <c r="O3539" s="279"/>
    </row>
    <row r="3540" spans="1:15">
      <c r="A3540" s="316"/>
      <c r="B3540" s="316"/>
      <c r="C3540" s="22"/>
      <c r="O3540" s="279"/>
    </row>
    <row r="3541" spans="1:15">
      <c r="A3541" s="316"/>
      <c r="B3541" s="316"/>
      <c r="C3541" s="22"/>
      <c r="O3541" s="279"/>
    </row>
    <row r="3542" spans="1:15">
      <c r="A3542" s="316"/>
      <c r="B3542" s="316"/>
      <c r="C3542" s="22"/>
      <c r="O3542" s="279"/>
    </row>
    <row r="3543" spans="1:15">
      <c r="A3543" s="316"/>
      <c r="B3543" s="316"/>
      <c r="C3543" s="22"/>
      <c r="O3543" s="279"/>
    </row>
    <row r="3544" spans="1:15">
      <c r="A3544" s="316"/>
      <c r="B3544" s="316"/>
      <c r="C3544" s="22"/>
      <c r="O3544" s="279"/>
    </row>
    <row r="3545" spans="1:15">
      <c r="A3545" s="316"/>
      <c r="B3545" s="316"/>
      <c r="C3545" s="22"/>
      <c r="O3545" s="279"/>
    </row>
    <row r="3546" spans="1:15">
      <c r="A3546" s="316"/>
      <c r="B3546" s="316"/>
      <c r="C3546" s="22"/>
      <c r="O3546" s="279"/>
    </row>
    <row r="3547" spans="1:15">
      <c r="A3547" s="316"/>
      <c r="B3547" s="316"/>
      <c r="C3547" s="22"/>
      <c r="O3547" s="279"/>
    </row>
    <row r="3548" spans="1:15">
      <c r="A3548" s="316"/>
      <c r="B3548" s="316"/>
      <c r="C3548" s="22"/>
      <c r="O3548" s="279"/>
    </row>
    <row r="3549" spans="1:15">
      <c r="A3549" s="316"/>
      <c r="B3549" s="316"/>
      <c r="C3549" s="22"/>
      <c r="O3549" s="279"/>
    </row>
    <row r="3550" spans="1:15">
      <c r="A3550" s="316"/>
      <c r="B3550" s="316"/>
      <c r="C3550" s="22"/>
      <c r="O3550" s="279"/>
    </row>
    <row r="3551" spans="1:15">
      <c r="A3551" s="316"/>
      <c r="B3551" s="316"/>
      <c r="C3551" s="22"/>
      <c r="O3551" s="279"/>
    </row>
    <row r="3552" spans="1:15">
      <c r="A3552" s="316"/>
      <c r="B3552" s="316"/>
      <c r="C3552" s="22"/>
      <c r="O3552" s="279"/>
    </row>
    <row r="3553" spans="1:15">
      <c r="A3553" s="316"/>
      <c r="B3553" s="316"/>
      <c r="C3553" s="22"/>
      <c r="O3553" s="279"/>
    </row>
    <row r="3554" spans="1:15">
      <c r="A3554" s="316"/>
      <c r="B3554" s="316"/>
      <c r="C3554" s="22"/>
      <c r="O3554" s="279"/>
    </row>
    <row r="3555" spans="1:15">
      <c r="A3555" s="316"/>
      <c r="B3555" s="316"/>
      <c r="C3555" s="22"/>
      <c r="O3555" s="279"/>
    </row>
    <row r="3556" spans="1:15">
      <c r="A3556" s="316"/>
      <c r="B3556" s="316"/>
      <c r="C3556" s="22"/>
      <c r="O3556" s="279"/>
    </row>
    <row r="3557" spans="1:15">
      <c r="A3557" s="316"/>
      <c r="B3557" s="316"/>
      <c r="C3557" s="22"/>
      <c r="O3557" s="279"/>
    </row>
    <row r="3558" spans="1:15">
      <c r="A3558" s="316"/>
      <c r="B3558" s="316"/>
      <c r="C3558" s="22"/>
      <c r="O3558" s="279"/>
    </row>
    <row r="3559" spans="1:15">
      <c r="A3559" s="316"/>
      <c r="B3559" s="316"/>
      <c r="C3559" s="22"/>
      <c r="O3559" s="279"/>
    </row>
    <row r="3560" spans="1:15">
      <c r="A3560" s="316"/>
      <c r="B3560" s="316"/>
      <c r="C3560" s="22"/>
      <c r="O3560" s="279"/>
    </row>
    <row r="3561" spans="1:15">
      <c r="A3561" s="316"/>
      <c r="B3561" s="316"/>
      <c r="C3561" s="22"/>
      <c r="O3561" s="279"/>
    </row>
    <row r="3562" spans="1:15">
      <c r="A3562" s="316"/>
      <c r="B3562" s="316"/>
      <c r="C3562" s="22"/>
      <c r="O3562" s="279"/>
    </row>
    <row r="3563" spans="1:15">
      <c r="A3563" s="316"/>
      <c r="B3563" s="316"/>
      <c r="C3563" s="22"/>
      <c r="O3563" s="279"/>
    </row>
    <row r="3564" spans="1:15">
      <c r="A3564" s="316"/>
      <c r="B3564" s="316"/>
      <c r="C3564" s="22"/>
      <c r="O3564" s="279"/>
    </row>
    <row r="3565" spans="1:15">
      <c r="A3565" s="316"/>
      <c r="B3565" s="316"/>
      <c r="C3565" s="22"/>
      <c r="O3565" s="279"/>
    </row>
    <row r="3566" spans="1:15">
      <c r="A3566" s="316"/>
      <c r="B3566" s="316"/>
      <c r="C3566" s="22"/>
      <c r="O3566" s="279"/>
    </row>
    <row r="3567" spans="1:15">
      <c r="A3567" s="316"/>
      <c r="B3567" s="316"/>
      <c r="C3567" s="22"/>
      <c r="O3567" s="279"/>
    </row>
    <row r="3568" spans="1:15">
      <c r="A3568" s="316"/>
      <c r="B3568" s="316"/>
      <c r="C3568" s="22"/>
      <c r="O3568" s="279"/>
    </row>
    <row r="3569" spans="1:15">
      <c r="A3569" s="316"/>
      <c r="B3569" s="316"/>
      <c r="C3569" s="22"/>
      <c r="O3569" s="279"/>
    </row>
    <row r="3570" spans="1:15">
      <c r="A3570" s="316"/>
      <c r="B3570" s="316"/>
      <c r="C3570" s="22"/>
      <c r="O3570" s="279"/>
    </row>
    <row r="3571" spans="1:15">
      <c r="A3571" s="316"/>
      <c r="B3571" s="316"/>
      <c r="C3571" s="22"/>
      <c r="O3571" s="279"/>
    </row>
    <row r="3572" spans="1:15">
      <c r="A3572" s="316"/>
      <c r="B3572" s="316"/>
      <c r="C3572" s="22"/>
      <c r="O3572" s="279"/>
    </row>
    <row r="3573" spans="1:15">
      <c r="A3573" s="316"/>
      <c r="B3573" s="316"/>
      <c r="C3573" s="22"/>
      <c r="O3573" s="279"/>
    </row>
    <row r="3574" spans="1:15">
      <c r="A3574" s="316"/>
      <c r="B3574" s="316"/>
      <c r="C3574" s="22"/>
      <c r="O3574" s="279"/>
    </row>
    <row r="3575" spans="1:15">
      <c r="A3575" s="316"/>
      <c r="B3575" s="316"/>
      <c r="C3575" s="22"/>
      <c r="O3575" s="279"/>
    </row>
    <row r="3576" spans="1:15">
      <c r="A3576" s="316"/>
      <c r="B3576" s="316"/>
      <c r="C3576" s="22"/>
      <c r="O3576" s="279"/>
    </row>
    <row r="3577" spans="1:15">
      <c r="A3577" s="316"/>
      <c r="B3577" s="316"/>
      <c r="C3577" s="22"/>
      <c r="O3577" s="279"/>
    </row>
    <row r="3578" spans="1:15">
      <c r="A3578" s="316"/>
      <c r="B3578" s="316"/>
      <c r="C3578" s="22"/>
      <c r="O3578" s="279"/>
    </row>
    <row r="3579" spans="1:15">
      <c r="A3579" s="316"/>
      <c r="B3579" s="316"/>
      <c r="C3579" s="22"/>
      <c r="O3579" s="279"/>
    </row>
    <row r="3580" spans="1:15">
      <c r="A3580" s="316"/>
      <c r="B3580" s="316"/>
      <c r="C3580" s="22"/>
      <c r="O3580" s="279"/>
    </row>
    <row r="3581" spans="1:15">
      <c r="A3581" s="316"/>
      <c r="B3581" s="316"/>
      <c r="C3581" s="22"/>
      <c r="O3581" s="279"/>
    </row>
    <row r="3582" spans="1:15">
      <c r="A3582" s="316"/>
      <c r="B3582" s="316"/>
      <c r="C3582" s="22"/>
      <c r="O3582" s="279"/>
    </row>
    <row r="3583" spans="1:15">
      <c r="A3583" s="316"/>
      <c r="B3583" s="316"/>
      <c r="C3583" s="22"/>
      <c r="O3583" s="279"/>
    </row>
    <row r="3584" spans="1:15">
      <c r="A3584" s="316"/>
      <c r="B3584" s="316"/>
      <c r="C3584" s="22"/>
      <c r="O3584" s="279"/>
    </row>
    <row r="3585" spans="1:15">
      <c r="A3585" s="316"/>
      <c r="B3585" s="316"/>
      <c r="C3585" s="22"/>
      <c r="O3585" s="279"/>
    </row>
    <row r="3586" spans="1:15">
      <c r="A3586" s="316"/>
      <c r="B3586" s="316"/>
      <c r="C3586" s="22"/>
      <c r="O3586" s="279"/>
    </row>
    <row r="3587" spans="1:15">
      <c r="A3587" s="316"/>
      <c r="B3587" s="316"/>
      <c r="C3587" s="22"/>
      <c r="O3587" s="279"/>
    </row>
    <row r="3588" spans="1:15">
      <c r="A3588" s="316"/>
      <c r="B3588" s="316"/>
      <c r="C3588" s="22"/>
      <c r="O3588" s="279"/>
    </row>
    <row r="3589" spans="1:15">
      <c r="A3589" s="316"/>
      <c r="B3589" s="316"/>
      <c r="C3589" s="22"/>
      <c r="O3589" s="279"/>
    </row>
    <row r="3590" spans="1:15">
      <c r="A3590" s="316"/>
      <c r="B3590" s="316"/>
      <c r="C3590" s="22"/>
      <c r="O3590" s="279"/>
    </row>
    <row r="3591" spans="1:15">
      <c r="A3591" s="316"/>
      <c r="B3591" s="316"/>
      <c r="C3591" s="22"/>
      <c r="O3591" s="279"/>
    </row>
    <row r="3592" spans="1:15">
      <c r="A3592" s="316"/>
      <c r="B3592" s="316"/>
      <c r="C3592" s="22"/>
      <c r="O3592" s="279"/>
    </row>
    <row r="3593" spans="1:15">
      <c r="A3593" s="316"/>
      <c r="B3593" s="316"/>
      <c r="C3593" s="22"/>
      <c r="O3593" s="279"/>
    </row>
    <row r="3594" spans="1:15">
      <c r="A3594" s="316"/>
      <c r="B3594" s="316"/>
      <c r="C3594" s="22"/>
      <c r="O3594" s="279"/>
    </row>
    <row r="3595" spans="1:15">
      <c r="A3595" s="316"/>
      <c r="B3595" s="316"/>
      <c r="C3595" s="22"/>
      <c r="O3595" s="279"/>
    </row>
    <row r="3596" spans="1:15">
      <c r="A3596" s="316"/>
      <c r="B3596" s="316"/>
      <c r="C3596" s="22"/>
      <c r="O3596" s="279"/>
    </row>
    <row r="3597" spans="1:15">
      <c r="A3597" s="316"/>
      <c r="B3597" s="316"/>
      <c r="C3597" s="22"/>
      <c r="O3597" s="279"/>
    </row>
    <row r="3598" spans="1:15">
      <c r="A3598" s="316"/>
      <c r="B3598" s="316"/>
      <c r="C3598" s="22"/>
      <c r="O3598" s="279"/>
    </row>
    <row r="3599" spans="1:15">
      <c r="A3599" s="316"/>
      <c r="B3599" s="316"/>
      <c r="C3599" s="22"/>
      <c r="O3599" s="279"/>
    </row>
    <row r="3600" spans="1:15">
      <c r="A3600" s="316"/>
      <c r="B3600" s="316"/>
      <c r="C3600" s="22"/>
      <c r="O3600" s="279"/>
    </row>
    <row r="3601" spans="1:15">
      <c r="A3601" s="316"/>
      <c r="B3601" s="316"/>
      <c r="C3601" s="22"/>
      <c r="O3601" s="279"/>
    </row>
    <row r="3602" spans="1:15">
      <c r="A3602" s="316"/>
      <c r="B3602" s="316"/>
      <c r="C3602" s="22"/>
      <c r="O3602" s="279"/>
    </row>
    <row r="3603" spans="1:15">
      <c r="A3603" s="316"/>
      <c r="B3603" s="316"/>
      <c r="C3603" s="22"/>
      <c r="O3603" s="279"/>
    </row>
    <row r="3604" spans="1:15">
      <c r="A3604" s="316"/>
      <c r="B3604" s="316"/>
      <c r="C3604" s="22"/>
      <c r="O3604" s="279"/>
    </row>
    <row r="3605" spans="1:15">
      <c r="A3605" s="316"/>
      <c r="B3605" s="316"/>
      <c r="C3605" s="22"/>
      <c r="O3605" s="279"/>
    </row>
    <row r="3606" spans="1:15">
      <c r="A3606" s="316"/>
      <c r="B3606" s="316"/>
      <c r="C3606" s="22"/>
      <c r="O3606" s="279"/>
    </row>
    <row r="3607" spans="1:15">
      <c r="A3607" s="316"/>
      <c r="B3607" s="316"/>
      <c r="C3607" s="22"/>
      <c r="O3607" s="279"/>
    </row>
    <row r="3608" spans="1:15">
      <c r="A3608" s="316"/>
      <c r="B3608" s="316"/>
      <c r="C3608" s="22"/>
      <c r="O3608" s="279"/>
    </row>
    <row r="3609" spans="1:15">
      <c r="A3609" s="316"/>
      <c r="B3609" s="316"/>
      <c r="C3609" s="22"/>
      <c r="O3609" s="279"/>
    </row>
    <row r="3610" spans="1:15">
      <c r="A3610" s="316"/>
      <c r="B3610" s="316"/>
      <c r="C3610" s="22"/>
      <c r="O3610" s="279"/>
    </row>
    <row r="3611" spans="1:15">
      <c r="A3611" s="316"/>
      <c r="B3611" s="316"/>
      <c r="C3611" s="22"/>
      <c r="O3611" s="279"/>
    </row>
    <row r="3612" spans="1:15">
      <c r="A3612" s="316"/>
      <c r="B3612" s="316"/>
      <c r="C3612" s="22"/>
      <c r="O3612" s="279"/>
    </row>
    <row r="3613" spans="1:15">
      <c r="A3613" s="316"/>
      <c r="B3613" s="316"/>
      <c r="C3613" s="22"/>
      <c r="O3613" s="279"/>
    </row>
    <row r="3614" spans="1:15">
      <c r="A3614" s="316"/>
      <c r="B3614" s="316"/>
      <c r="C3614" s="22"/>
      <c r="O3614" s="279"/>
    </row>
    <row r="3615" spans="1:15">
      <c r="A3615" s="316"/>
      <c r="B3615" s="316"/>
      <c r="C3615" s="22"/>
      <c r="O3615" s="279"/>
    </row>
    <row r="3616" spans="1:15">
      <c r="A3616" s="316"/>
      <c r="B3616" s="316"/>
      <c r="C3616" s="22"/>
      <c r="O3616" s="279"/>
    </row>
    <row r="3617" spans="1:15">
      <c r="A3617" s="316"/>
      <c r="B3617" s="316"/>
      <c r="C3617" s="22"/>
      <c r="O3617" s="279"/>
    </row>
    <row r="3618" spans="1:15">
      <c r="A3618" s="316"/>
      <c r="B3618" s="316"/>
      <c r="C3618" s="22"/>
      <c r="O3618" s="279"/>
    </row>
    <row r="3619" spans="1:15">
      <c r="A3619" s="316"/>
      <c r="B3619" s="316"/>
      <c r="C3619" s="22"/>
      <c r="O3619" s="279"/>
    </row>
    <row r="3620" spans="1:15">
      <c r="A3620" s="316"/>
      <c r="B3620" s="316"/>
      <c r="C3620" s="22"/>
      <c r="O3620" s="279"/>
    </row>
    <row r="3621" spans="1:15">
      <c r="A3621" s="316"/>
      <c r="B3621" s="316"/>
      <c r="C3621" s="22"/>
      <c r="O3621" s="279"/>
    </row>
    <row r="3622" spans="1:15">
      <c r="A3622" s="316"/>
      <c r="B3622" s="316"/>
      <c r="C3622" s="22"/>
      <c r="O3622" s="279"/>
    </row>
    <row r="3623" spans="1:15">
      <c r="A3623" s="316"/>
      <c r="B3623" s="316"/>
      <c r="C3623" s="22"/>
      <c r="O3623" s="279"/>
    </row>
    <row r="3624" spans="1:15">
      <c r="A3624" s="316"/>
      <c r="B3624" s="316"/>
      <c r="C3624" s="22"/>
      <c r="O3624" s="279"/>
    </row>
    <row r="3625" spans="1:15">
      <c r="A3625" s="316"/>
      <c r="B3625" s="316"/>
      <c r="C3625" s="22"/>
      <c r="O3625" s="279"/>
    </row>
    <row r="3626" spans="1:15">
      <c r="A3626" s="316"/>
      <c r="B3626" s="316"/>
      <c r="C3626" s="22"/>
      <c r="O3626" s="279"/>
    </row>
    <row r="3627" spans="1:15">
      <c r="A3627" s="316"/>
      <c r="B3627" s="316"/>
      <c r="C3627" s="22"/>
      <c r="O3627" s="279"/>
    </row>
    <row r="3628" spans="1:15">
      <c r="A3628" s="316"/>
      <c r="B3628" s="316"/>
      <c r="C3628" s="22"/>
      <c r="O3628" s="279"/>
    </row>
    <row r="3629" spans="1:15">
      <c r="A3629" s="316"/>
      <c r="B3629" s="316"/>
      <c r="C3629" s="22"/>
      <c r="O3629" s="279"/>
    </row>
    <row r="3630" spans="1:15">
      <c r="A3630" s="316"/>
      <c r="B3630" s="316"/>
      <c r="C3630" s="22"/>
      <c r="O3630" s="279"/>
    </row>
    <row r="3631" spans="1:15">
      <c r="A3631" s="316"/>
      <c r="B3631" s="316"/>
      <c r="C3631" s="22"/>
      <c r="O3631" s="279"/>
    </row>
    <row r="3632" spans="1:15">
      <c r="A3632" s="316"/>
      <c r="B3632" s="316"/>
      <c r="C3632" s="22"/>
      <c r="O3632" s="279"/>
    </row>
    <row r="3633" spans="1:15">
      <c r="A3633" s="316"/>
      <c r="B3633" s="316"/>
      <c r="C3633" s="22"/>
      <c r="O3633" s="279"/>
    </row>
    <row r="3634" spans="1:15">
      <c r="A3634" s="316"/>
      <c r="B3634" s="316"/>
      <c r="C3634" s="22"/>
      <c r="O3634" s="279"/>
    </row>
    <row r="3635" spans="1:15">
      <c r="A3635" s="316"/>
      <c r="B3635" s="316"/>
      <c r="C3635" s="22"/>
      <c r="O3635" s="279"/>
    </row>
    <row r="3636" spans="1:15">
      <c r="A3636" s="316"/>
      <c r="B3636" s="316"/>
      <c r="C3636" s="22"/>
      <c r="O3636" s="279"/>
    </row>
    <row r="3637" spans="1:15">
      <c r="A3637" s="316"/>
      <c r="B3637" s="316"/>
      <c r="C3637" s="22"/>
      <c r="O3637" s="279"/>
    </row>
    <row r="3638" spans="1:15">
      <c r="A3638" s="316"/>
      <c r="B3638" s="316"/>
      <c r="C3638" s="22"/>
      <c r="O3638" s="279"/>
    </row>
    <row r="3639" spans="1:15">
      <c r="A3639" s="316"/>
      <c r="B3639" s="316"/>
      <c r="C3639" s="22"/>
      <c r="O3639" s="279"/>
    </row>
    <row r="3640" spans="1:15">
      <c r="A3640" s="316"/>
      <c r="B3640" s="316"/>
      <c r="C3640" s="22"/>
      <c r="O3640" s="279"/>
    </row>
    <row r="3641" spans="1:15">
      <c r="A3641" s="316"/>
      <c r="B3641" s="316"/>
      <c r="C3641" s="22"/>
      <c r="O3641" s="279"/>
    </row>
    <row r="3642" spans="1:15">
      <c r="A3642" s="316"/>
      <c r="B3642" s="316"/>
      <c r="C3642" s="22"/>
      <c r="O3642" s="279"/>
    </row>
    <row r="3643" spans="1:15">
      <c r="A3643" s="316"/>
      <c r="B3643" s="316"/>
      <c r="C3643" s="22"/>
      <c r="O3643" s="279"/>
    </row>
    <row r="3644" spans="1:15">
      <c r="A3644" s="316"/>
      <c r="B3644" s="316"/>
      <c r="C3644" s="22"/>
      <c r="O3644" s="279"/>
    </row>
    <row r="3645" spans="1:15">
      <c r="A3645" s="316"/>
      <c r="B3645" s="316"/>
      <c r="C3645" s="22"/>
      <c r="O3645" s="279"/>
    </row>
    <row r="3646" spans="1:15">
      <c r="A3646" s="316"/>
      <c r="B3646" s="316"/>
      <c r="C3646" s="22"/>
      <c r="O3646" s="279"/>
    </row>
    <row r="3647" spans="1:15">
      <c r="A3647" s="316"/>
      <c r="B3647" s="316"/>
      <c r="C3647" s="22"/>
      <c r="O3647" s="279"/>
    </row>
    <row r="3648" spans="1:15">
      <c r="A3648" s="316"/>
      <c r="B3648" s="316"/>
      <c r="C3648" s="22"/>
      <c r="O3648" s="279"/>
    </row>
    <row r="3649" spans="1:15">
      <c r="A3649" s="316"/>
      <c r="B3649" s="316"/>
      <c r="C3649" s="22"/>
      <c r="O3649" s="279"/>
    </row>
    <row r="3650" spans="1:15">
      <c r="A3650" s="316"/>
      <c r="B3650" s="316"/>
      <c r="C3650" s="22"/>
      <c r="O3650" s="279"/>
    </row>
    <row r="3651" spans="1:15">
      <c r="A3651" s="316"/>
      <c r="B3651" s="316"/>
      <c r="C3651" s="22"/>
      <c r="O3651" s="279"/>
    </row>
    <row r="3652" spans="1:15">
      <c r="A3652" s="316"/>
      <c r="B3652" s="316"/>
      <c r="C3652" s="22"/>
      <c r="O3652" s="279"/>
    </row>
    <row r="3653" spans="1:15">
      <c r="A3653" s="316"/>
      <c r="B3653" s="316"/>
      <c r="C3653" s="22"/>
      <c r="O3653" s="279"/>
    </row>
    <row r="3654" spans="1:15">
      <c r="A3654" s="316"/>
      <c r="B3654" s="316"/>
      <c r="C3654" s="22"/>
      <c r="O3654" s="279"/>
    </row>
    <row r="3655" spans="1:15">
      <c r="A3655" s="316"/>
      <c r="B3655" s="316"/>
      <c r="C3655" s="22"/>
      <c r="O3655" s="279"/>
    </row>
    <row r="3656" spans="1:15">
      <c r="A3656" s="316"/>
      <c r="B3656" s="316"/>
      <c r="C3656" s="22"/>
      <c r="O3656" s="279"/>
    </row>
    <row r="3657" spans="1:15">
      <c r="A3657" s="316"/>
      <c r="B3657" s="316"/>
      <c r="C3657" s="22"/>
      <c r="O3657" s="279"/>
    </row>
    <row r="3658" spans="1:15">
      <c r="A3658" s="316"/>
      <c r="B3658" s="316"/>
      <c r="C3658" s="22"/>
      <c r="O3658" s="279"/>
    </row>
    <row r="3659" spans="1:15">
      <c r="A3659" s="316"/>
      <c r="B3659" s="316"/>
      <c r="C3659" s="22"/>
      <c r="O3659" s="279"/>
    </row>
    <row r="3660" spans="1:15">
      <c r="A3660" s="316"/>
      <c r="B3660" s="316"/>
      <c r="C3660" s="22"/>
      <c r="O3660" s="279"/>
    </row>
    <row r="3661" spans="1:15">
      <c r="A3661" s="316"/>
      <c r="B3661" s="316"/>
      <c r="C3661" s="22"/>
      <c r="O3661" s="279"/>
    </row>
    <row r="3662" spans="1:15">
      <c r="A3662" s="316"/>
      <c r="B3662" s="316"/>
      <c r="C3662" s="22"/>
      <c r="O3662" s="279"/>
    </row>
    <row r="3663" spans="1:15">
      <c r="A3663" s="316"/>
      <c r="B3663" s="316"/>
      <c r="C3663" s="22"/>
      <c r="O3663" s="279"/>
    </row>
    <row r="3664" spans="1:15">
      <c r="A3664" s="316"/>
      <c r="B3664" s="316"/>
      <c r="C3664" s="22"/>
      <c r="O3664" s="279"/>
    </row>
    <row r="3665" spans="1:15">
      <c r="A3665" s="316"/>
      <c r="B3665" s="316"/>
      <c r="C3665" s="22"/>
      <c r="O3665" s="279"/>
    </row>
    <row r="3666" spans="1:15">
      <c r="A3666" s="316"/>
      <c r="B3666" s="316"/>
      <c r="C3666" s="22"/>
      <c r="O3666" s="279"/>
    </row>
    <row r="3667" spans="1:15">
      <c r="A3667" s="316"/>
      <c r="B3667" s="316"/>
      <c r="C3667" s="22"/>
      <c r="O3667" s="279"/>
    </row>
    <row r="3668" spans="1:15">
      <c r="A3668" s="316"/>
      <c r="B3668" s="316"/>
      <c r="C3668" s="22"/>
      <c r="O3668" s="279"/>
    </row>
    <row r="3669" spans="1:15">
      <c r="A3669" s="316"/>
      <c r="B3669" s="316"/>
      <c r="C3669" s="22"/>
      <c r="O3669" s="279"/>
    </row>
    <row r="3670" spans="1:15">
      <c r="A3670" s="316"/>
      <c r="B3670" s="316"/>
      <c r="C3670" s="22"/>
      <c r="O3670" s="279"/>
    </row>
    <row r="3671" spans="1:15">
      <c r="A3671" s="316"/>
      <c r="B3671" s="316"/>
      <c r="C3671" s="22"/>
      <c r="O3671" s="279"/>
    </row>
    <row r="3672" spans="1:15">
      <c r="A3672" s="316"/>
      <c r="B3672" s="316"/>
      <c r="C3672" s="22"/>
      <c r="O3672" s="279"/>
    </row>
    <row r="3673" spans="1:15">
      <c r="A3673" s="316"/>
      <c r="B3673" s="316"/>
      <c r="C3673" s="22"/>
      <c r="O3673" s="279"/>
    </row>
    <row r="3674" spans="1:15">
      <c r="A3674" s="316"/>
      <c r="B3674" s="316"/>
      <c r="C3674" s="22"/>
      <c r="O3674" s="279"/>
    </row>
    <row r="3675" spans="1:15">
      <c r="A3675" s="316"/>
      <c r="B3675" s="316"/>
      <c r="C3675" s="22"/>
      <c r="O3675" s="279"/>
    </row>
    <row r="3676" spans="1:15">
      <c r="A3676" s="316"/>
      <c r="B3676" s="316"/>
      <c r="C3676" s="22"/>
      <c r="O3676" s="279"/>
    </row>
    <row r="3677" spans="1:15">
      <c r="A3677" s="316"/>
      <c r="B3677" s="316"/>
      <c r="C3677" s="22"/>
      <c r="O3677" s="279"/>
    </row>
    <row r="3678" spans="1:15">
      <c r="A3678" s="316"/>
      <c r="B3678" s="316"/>
      <c r="C3678" s="22"/>
      <c r="O3678" s="279"/>
    </row>
    <row r="3679" spans="1:15">
      <c r="A3679" s="316"/>
      <c r="B3679" s="316"/>
      <c r="C3679" s="22"/>
      <c r="O3679" s="279"/>
    </row>
    <row r="3680" spans="1:15">
      <c r="A3680" s="316"/>
      <c r="B3680" s="316"/>
      <c r="C3680" s="22"/>
      <c r="O3680" s="279"/>
    </row>
    <row r="3681" spans="1:15">
      <c r="A3681" s="316"/>
      <c r="B3681" s="316"/>
      <c r="C3681" s="22"/>
      <c r="O3681" s="279"/>
    </row>
    <row r="3682" spans="1:15">
      <c r="A3682" s="316"/>
      <c r="B3682" s="316"/>
      <c r="C3682" s="22"/>
      <c r="O3682" s="279"/>
    </row>
    <row r="3683" spans="1:15">
      <c r="A3683" s="316"/>
      <c r="B3683" s="316"/>
      <c r="C3683" s="22"/>
      <c r="O3683" s="279"/>
    </row>
    <row r="3684" spans="1:15">
      <c r="A3684" s="316"/>
      <c r="B3684" s="316"/>
      <c r="C3684" s="22"/>
      <c r="O3684" s="279"/>
    </row>
    <row r="3685" spans="1:15">
      <c r="A3685" s="316"/>
      <c r="B3685" s="316"/>
      <c r="C3685" s="22"/>
      <c r="O3685" s="279"/>
    </row>
    <row r="3686" spans="1:15">
      <c r="A3686" s="316"/>
      <c r="B3686" s="316"/>
      <c r="C3686" s="22"/>
      <c r="O3686" s="279"/>
    </row>
    <row r="3687" spans="1:15">
      <c r="A3687" s="316"/>
      <c r="B3687" s="316"/>
      <c r="C3687" s="22"/>
      <c r="O3687" s="279"/>
    </row>
    <row r="3688" spans="1:15">
      <c r="A3688" s="316"/>
      <c r="B3688" s="316"/>
      <c r="C3688" s="22"/>
      <c r="O3688" s="279"/>
    </row>
    <row r="3689" spans="1:15">
      <c r="A3689" s="316"/>
      <c r="B3689" s="316"/>
      <c r="C3689" s="22"/>
      <c r="O3689" s="279"/>
    </row>
    <row r="3690" spans="1:15">
      <c r="A3690" s="316"/>
      <c r="B3690" s="316"/>
      <c r="C3690" s="22"/>
      <c r="O3690" s="279"/>
    </row>
    <row r="3691" spans="1:15">
      <c r="A3691" s="316"/>
      <c r="B3691" s="316"/>
      <c r="C3691" s="22"/>
      <c r="O3691" s="279"/>
    </row>
    <row r="3692" spans="1:15">
      <c r="A3692" s="316"/>
      <c r="B3692" s="316"/>
      <c r="C3692" s="22"/>
      <c r="O3692" s="279"/>
    </row>
    <row r="3693" spans="1:15">
      <c r="A3693" s="316"/>
      <c r="B3693" s="316"/>
      <c r="C3693" s="22"/>
      <c r="O3693" s="279"/>
    </row>
    <row r="3694" spans="1:15">
      <c r="A3694" s="316"/>
      <c r="B3694" s="316"/>
      <c r="C3694" s="22"/>
      <c r="O3694" s="279"/>
    </row>
    <row r="3695" spans="1:15">
      <c r="A3695" s="316"/>
      <c r="B3695" s="316"/>
      <c r="C3695" s="22"/>
      <c r="O3695" s="279"/>
    </row>
    <row r="3696" spans="1:15">
      <c r="A3696" s="316"/>
      <c r="B3696" s="316"/>
      <c r="C3696" s="22"/>
      <c r="O3696" s="279"/>
    </row>
    <row r="3697" spans="1:15">
      <c r="A3697" s="316"/>
      <c r="B3697" s="316"/>
      <c r="C3697" s="22"/>
      <c r="O3697" s="279"/>
    </row>
    <row r="3698" spans="1:15">
      <c r="A3698" s="316"/>
      <c r="B3698" s="316"/>
      <c r="C3698" s="22"/>
      <c r="O3698" s="279"/>
    </row>
    <row r="3699" spans="1:15">
      <c r="A3699" s="316"/>
      <c r="B3699" s="316"/>
      <c r="C3699" s="22"/>
      <c r="O3699" s="279"/>
    </row>
    <row r="3700" spans="1:15">
      <c r="A3700" s="316"/>
      <c r="B3700" s="316"/>
      <c r="C3700" s="22"/>
      <c r="O3700" s="279"/>
    </row>
    <row r="3701" spans="1:15">
      <c r="A3701" s="316"/>
      <c r="B3701" s="316"/>
      <c r="C3701" s="22"/>
      <c r="O3701" s="279"/>
    </row>
    <row r="3702" spans="1:15">
      <c r="A3702" s="316"/>
      <c r="B3702" s="316"/>
      <c r="C3702" s="22"/>
      <c r="O3702" s="279"/>
    </row>
    <row r="3703" spans="1:15">
      <c r="A3703" s="316"/>
      <c r="B3703" s="316"/>
      <c r="C3703" s="22"/>
      <c r="O3703" s="279"/>
    </row>
    <row r="3704" spans="1:15">
      <c r="A3704" s="316"/>
      <c r="B3704" s="316"/>
      <c r="C3704" s="22"/>
      <c r="O3704" s="279"/>
    </row>
    <row r="3705" spans="1:15">
      <c r="A3705" s="316"/>
      <c r="B3705" s="316"/>
      <c r="C3705" s="22"/>
      <c r="O3705" s="279"/>
    </row>
    <row r="3706" spans="1:15">
      <c r="A3706" s="316"/>
      <c r="B3706" s="316"/>
      <c r="C3706" s="22"/>
      <c r="O3706" s="279"/>
    </row>
    <row r="3707" spans="1:15">
      <c r="A3707" s="316"/>
      <c r="B3707" s="316"/>
      <c r="C3707" s="22"/>
      <c r="O3707" s="279"/>
    </row>
    <row r="3708" spans="1:15">
      <c r="A3708" s="316"/>
      <c r="B3708" s="316"/>
      <c r="C3708" s="22"/>
      <c r="O3708" s="279"/>
    </row>
    <row r="3709" spans="1:15">
      <c r="A3709" s="316"/>
      <c r="B3709" s="316"/>
      <c r="C3709" s="22"/>
      <c r="O3709" s="279"/>
    </row>
    <row r="3710" spans="1:15">
      <c r="A3710" s="316"/>
      <c r="B3710" s="316"/>
      <c r="C3710" s="22"/>
      <c r="O3710" s="279"/>
    </row>
    <row r="3711" spans="1:15">
      <c r="A3711" s="316"/>
      <c r="B3711" s="316"/>
      <c r="C3711" s="22"/>
      <c r="O3711" s="279"/>
    </row>
    <row r="3712" spans="1:15">
      <c r="A3712" s="316"/>
      <c r="B3712" s="316"/>
      <c r="C3712" s="22"/>
      <c r="O3712" s="279"/>
    </row>
    <row r="3713" spans="1:15">
      <c r="A3713" s="316"/>
      <c r="B3713" s="316"/>
      <c r="C3713" s="22"/>
      <c r="O3713" s="279"/>
    </row>
    <row r="3714" spans="1:15">
      <c r="A3714" s="316"/>
      <c r="B3714" s="316"/>
      <c r="C3714" s="22"/>
      <c r="O3714" s="279"/>
    </row>
    <row r="3715" spans="1:15">
      <c r="A3715" s="316"/>
      <c r="B3715" s="316"/>
      <c r="C3715" s="22"/>
      <c r="O3715" s="279"/>
    </row>
    <row r="3716" spans="1:15">
      <c r="A3716" s="316"/>
      <c r="B3716" s="316"/>
      <c r="C3716" s="22"/>
      <c r="O3716" s="279"/>
    </row>
    <row r="3717" spans="1:15">
      <c r="A3717" s="316"/>
      <c r="B3717" s="316"/>
      <c r="C3717" s="22"/>
      <c r="O3717" s="279"/>
    </row>
    <row r="3718" spans="1:15">
      <c r="A3718" s="316"/>
      <c r="B3718" s="316"/>
      <c r="C3718" s="22"/>
      <c r="O3718" s="279"/>
    </row>
    <row r="3719" spans="1:15">
      <c r="A3719" s="316"/>
      <c r="B3719" s="316"/>
      <c r="C3719" s="22"/>
      <c r="O3719" s="279"/>
    </row>
    <row r="3720" spans="1:15">
      <c r="A3720" s="316"/>
      <c r="B3720" s="316"/>
      <c r="C3720" s="22"/>
      <c r="O3720" s="279"/>
    </row>
    <row r="3721" spans="1:15">
      <c r="A3721" s="316"/>
      <c r="B3721" s="316"/>
      <c r="C3721" s="22"/>
      <c r="O3721" s="279"/>
    </row>
    <row r="3722" spans="1:15">
      <c r="A3722" s="316"/>
      <c r="B3722" s="316"/>
      <c r="C3722" s="22"/>
      <c r="O3722" s="279"/>
    </row>
    <row r="3723" spans="1:15">
      <c r="A3723" s="316"/>
      <c r="B3723" s="316"/>
      <c r="C3723" s="22"/>
      <c r="O3723" s="279"/>
    </row>
    <row r="3724" spans="1:15">
      <c r="A3724" s="316"/>
      <c r="B3724" s="316"/>
      <c r="C3724" s="22"/>
      <c r="O3724" s="279"/>
    </row>
    <row r="3725" spans="1:15">
      <c r="A3725" s="316"/>
      <c r="B3725" s="316"/>
      <c r="C3725" s="22"/>
      <c r="O3725" s="279"/>
    </row>
    <row r="3726" spans="1:15">
      <c r="A3726" s="316"/>
      <c r="B3726" s="316"/>
      <c r="C3726" s="22"/>
      <c r="O3726" s="279"/>
    </row>
    <row r="3727" spans="1:15">
      <c r="A3727" s="316"/>
      <c r="B3727" s="316"/>
      <c r="C3727" s="22"/>
      <c r="O3727" s="279"/>
    </row>
    <row r="3728" spans="1:15">
      <c r="A3728" s="316"/>
      <c r="B3728" s="316"/>
      <c r="C3728" s="22"/>
      <c r="O3728" s="279"/>
    </row>
    <row r="3729" spans="1:15">
      <c r="A3729" s="316"/>
      <c r="B3729" s="316"/>
      <c r="C3729" s="22"/>
      <c r="O3729" s="279"/>
    </row>
    <row r="3730" spans="1:15">
      <c r="A3730" s="316"/>
      <c r="B3730" s="316"/>
      <c r="C3730" s="22"/>
      <c r="O3730" s="279"/>
    </row>
    <row r="3731" spans="1:15">
      <c r="A3731" s="316"/>
      <c r="B3731" s="316"/>
      <c r="C3731" s="22"/>
      <c r="O3731" s="279"/>
    </row>
    <row r="3732" spans="1:15">
      <c r="A3732" s="316"/>
      <c r="B3732" s="316"/>
      <c r="C3732" s="22"/>
      <c r="O3732" s="279"/>
    </row>
    <row r="3733" spans="1:15">
      <c r="A3733" s="316"/>
      <c r="B3733" s="316"/>
      <c r="C3733" s="22"/>
      <c r="O3733" s="279"/>
    </row>
    <row r="3734" spans="1:15">
      <c r="A3734" s="316"/>
      <c r="B3734" s="316"/>
      <c r="C3734" s="22"/>
      <c r="O3734" s="279"/>
    </row>
    <row r="3735" spans="1:15">
      <c r="A3735" s="316"/>
      <c r="B3735" s="316"/>
      <c r="C3735" s="22"/>
      <c r="O3735" s="279"/>
    </row>
    <row r="3736" spans="1:15">
      <c r="A3736" s="316"/>
      <c r="B3736" s="316"/>
      <c r="C3736" s="22"/>
      <c r="O3736" s="279"/>
    </row>
    <row r="3737" spans="1:15">
      <c r="A3737" s="316"/>
      <c r="B3737" s="316"/>
      <c r="C3737" s="22"/>
      <c r="O3737" s="279"/>
    </row>
    <row r="3738" spans="1:15">
      <c r="A3738" s="316"/>
      <c r="B3738" s="316"/>
      <c r="C3738" s="22"/>
      <c r="O3738" s="279"/>
    </row>
    <row r="3739" spans="1:15">
      <c r="A3739" s="316"/>
      <c r="B3739" s="316"/>
      <c r="C3739" s="22"/>
      <c r="O3739" s="279"/>
    </row>
    <row r="3740" spans="1:15">
      <c r="A3740" s="316"/>
      <c r="B3740" s="316"/>
      <c r="C3740" s="22"/>
      <c r="O3740" s="279"/>
    </row>
    <row r="3741" spans="1:15">
      <c r="A3741" s="316"/>
      <c r="B3741" s="316"/>
      <c r="C3741" s="22"/>
      <c r="O3741" s="279"/>
    </row>
    <row r="3742" spans="1:15">
      <c r="A3742" s="316"/>
      <c r="B3742" s="316"/>
      <c r="C3742" s="22"/>
      <c r="O3742" s="279"/>
    </row>
    <row r="3743" spans="1:15">
      <c r="A3743" s="316"/>
      <c r="B3743" s="316"/>
      <c r="C3743" s="22"/>
      <c r="O3743" s="279"/>
    </row>
    <row r="3744" spans="1:15">
      <c r="A3744" s="316"/>
      <c r="B3744" s="316"/>
      <c r="C3744" s="22"/>
      <c r="O3744" s="279"/>
    </row>
    <row r="3745" spans="1:15">
      <c r="A3745" s="316"/>
      <c r="B3745" s="316"/>
      <c r="C3745" s="22"/>
      <c r="O3745" s="279"/>
    </row>
    <row r="3746" spans="1:15">
      <c r="A3746" s="316"/>
      <c r="B3746" s="316"/>
      <c r="C3746" s="22"/>
      <c r="O3746" s="279"/>
    </row>
    <row r="3747" spans="1:15">
      <c r="A3747" s="316"/>
      <c r="B3747" s="316"/>
      <c r="C3747" s="22"/>
      <c r="O3747" s="279"/>
    </row>
    <row r="3748" spans="1:15">
      <c r="A3748" s="316"/>
      <c r="B3748" s="316"/>
      <c r="C3748" s="22"/>
      <c r="O3748" s="279"/>
    </row>
    <row r="3749" spans="1:15">
      <c r="A3749" s="316"/>
      <c r="B3749" s="316"/>
      <c r="C3749" s="22"/>
      <c r="O3749" s="279"/>
    </row>
    <row r="3750" spans="1:15">
      <c r="A3750" s="316"/>
      <c r="B3750" s="316"/>
      <c r="C3750" s="22"/>
      <c r="O3750" s="279"/>
    </row>
    <row r="3751" spans="1:15">
      <c r="A3751" s="316"/>
      <c r="B3751" s="316"/>
      <c r="C3751" s="22"/>
      <c r="O3751" s="279"/>
    </row>
    <row r="3752" spans="1:15">
      <c r="A3752" s="316"/>
      <c r="B3752" s="316"/>
      <c r="C3752" s="22"/>
      <c r="O3752" s="279"/>
    </row>
    <row r="3753" spans="1:15">
      <c r="A3753" s="316"/>
      <c r="B3753" s="316"/>
      <c r="C3753" s="22"/>
      <c r="O3753" s="279"/>
    </row>
    <row r="3754" spans="1:15">
      <c r="A3754" s="316"/>
      <c r="B3754" s="316"/>
      <c r="C3754" s="22"/>
      <c r="O3754" s="279"/>
    </row>
    <row r="3755" spans="1:15">
      <c r="A3755" s="316"/>
      <c r="B3755" s="316"/>
      <c r="C3755" s="22"/>
      <c r="O3755" s="279"/>
    </row>
    <row r="3756" spans="1:15">
      <c r="A3756" s="316"/>
      <c r="B3756" s="316"/>
      <c r="C3756" s="22"/>
      <c r="O3756" s="279"/>
    </row>
    <row r="3757" spans="1:15">
      <c r="A3757" s="316"/>
      <c r="B3757" s="316"/>
      <c r="C3757" s="22"/>
      <c r="O3757" s="279"/>
    </row>
    <row r="3758" spans="1:15">
      <c r="A3758" s="316"/>
      <c r="B3758" s="316"/>
      <c r="C3758" s="22"/>
      <c r="O3758" s="279"/>
    </row>
    <row r="3759" spans="1:15">
      <c r="A3759" s="316"/>
      <c r="B3759" s="316"/>
      <c r="C3759" s="22"/>
      <c r="O3759" s="279"/>
    </row>
    <row r="3760" spans="1:15">
      <c r="A3760" s="316"/>
      <c r="B3760" s="316"/>
      <c r="C3760" s="22"/>
      <c r="O3760" s="279"/>
    </row>
    <row r="3761" spans="1:15">
      <c r="A3761" s="316"/>
      <c r="B3761" s="316"/>
      <c r="C3761" s="22"/>
      <c r="O3761" s="279"/>
    </row>
    <row r="3762" spans="1:15">
      <c r="A3762" s="316"/>
      <c r="B3762" s="316"/>
      <c r="C3762" s="22"/>
      <c r="O3762" s="279"/>
    </row>
    <row r="3763" spans="1:15">
      <c r="A3763" s="316"/>
      <c r="B3763" s="316"/>
      <c r="C3763" s="22"/>
      <c r="O3763" s="279"/>
    </row>
    <row r="3764" spans="1:15">
      <c r="A3764" s="316"/>
      <c r="B3764" s="316"/>
      <c r="C3764" s="22"/>
      <c r="O3764" s="279"/>
    </row>
    <row r="3765" spans="1:15">
      <c r="A3765" s="316"/>
      <c r="B3765" s="316"/>
      <c r="C3765" s="22"/>
      <c r="O3765" s="279"/>
    </row>
    <row r="3766" spans="1:15">
      <c r="A3766" s="316"/>
      <c r="B3766" s="316"/>
      <c r="C3766" s="22"/>
      <c r="O3766" s="279"/>
    </row>
    <row r="3767" spans="1:15">
      <c r="A3767" s="316"/>
      <c r="B3767" s="316"/>
      <c r="C3767" s="22"/>
      <c r="O3767" s="279"/>
    </row>
    <row r="3768" spans="1:15">
      <c r="A3768" s="316"/>
      <c r="B3768" s="316"/>
      <c r="C3768" s="22"/>
      <c r="O3768" s="279"/>
    </row>
    <row r="3769" spans="1:15">
      <c r="A3769" s="316"/>
      <c r="B3769" s="316"/>
      <c r="C3769" s="22"/>
      <c r="O3769" s="279"/>
    </row>
    <row r="3770" spans="1:15">
      <c r="A3770" s="316"/>
      <c r="B3770" s="316"/>
      <c r="C3770" s="22"/>
      <c r="O3770" s="279"/>
    </row>
    <row r="3771" spans="1:15">
      <c r="A3771" s="316"/>
      <c r="B3771" s="316"/>
      <c r="C3771" s="22"/>
      <c r="O3771" s="279"/>
    </row>
    <row r="3772" spans="1:15">
      <c r="A3772" s="316"/>
      <c r="B3772" s="316"/>
      <c r="C3772" s="22"/>
      <c r="O3772" s="279"/>
    </row>
    <row r="3773" spans="1:15">
      <c r="A3773" s="316"/>
      <c r="B3773" s="316"/>
      <c r="C3773" s="22"/>
      <c r="O3773" s="279"/>
    </row>
    <row r="3774" spans="1:15">
      <c r="A3774" s="316"/>
      <c r="B3774" s="316"/>
      <c r="C3774" s="22"/>
      <c r="O3774" s="279"/>
    </row>
    <row r="3775" spans="1:15">
      <c r="A3775" s="316"/>
      <c r="B3775" s="316"/>
      <c r="C3775" s="22"/>
      <c r="O3775" s="279"/>
    </row>
    <row r="3776" spans="1:15">
      <c r="A3776" s="316"/>
      <c r="B3776" s="316"/>
      <c r="C3776" s="22"/>
      <c r="O3776" s="279"/>
    </row>
    <row r="3777" spans="1:15">
      <c r="A3777" s="316"/>
      <c r="B3777" s="316"/>
      <c r="C3777" s="22"/>
      <c r="O3777" s="279"/>
    </row>
    <row r="3778" spans="1:15">
      <c r="A3778" s="316"/>
      <c r="B3778" s="316"/>
      <c r="C3778" s="22"/>
      <c r="O3778" s="279"/>
    </row>
    <row r="3779" spans="1:15">
      <c r="A3779" s="316"/>
      <c r="B3779" s="316"/>
      <c r="C3779" s="22"/>
      <c r="O3779" s="279"/>
    </row>
    <row r="3780" spans="1:15">
      <c r="A3780" s="316"/>
      <c r="B3780" s="316"/>
      <c r="C3780" s="22"/>
      <c r="O3780" s="279"/>
    </row>
    <row r="3781" spans="1:15">
      <c r="A3781" s="316"/>
      <c r="B3781" s="316"/>
      <c r="C3781" s="22"/>
      <c r="O3781" s="279"/>
    </row>
    <row r="3782" spans="1:15">
      <c r="A3782" s="316"/>
      <c r="B3782" s="316"/>
      <c r="C3782" s="22"/>
      <c r="O3782" s="279"/>
    </row>
    <row r="3783" spans="1:15">
      <c r="A3783" s="316"/>
      <c r="B3783" s="316"/>
      <c r="C3783" s="22"/>
      <c r="O3783" s="279"/>
    </row>
    <row r="3784" spans="1:15">
      <c r="A3784" s="316"/>
      <c r="B3784" s="316"/>
      <c r="C3784" s="22"/>
      <c r="O3784" s="279"/>
    </row>
    <row r="3785" spans="1:15">
      <c r="A3785" s="316"/>
      <c r="B3785" s="316"/>
      <c r="C3785" s="22"/>
      <c r="O3785" s="279"/>
    </row>
    <row r="3786" spans="1:15">
      <c r="A3786" s="316"/>
      <c r="B3786" s="316"/>
      <c r="C3786" s="22"/>
      <c r="O3786" s="279"/>
    </row>
    <row r="3787" spans="1:15">
      <c r="A3787" s="316"/>
      <c r="B3787" s="316"/>
      <c r="C3787" s="22"/>
      <c r="O3787" s="279"/>
    </row>
    <row r="3788" spans="1:15">
      <c r="A3788" s="316"/>
      <c r="B3788" s="316"/>
      <c r="C3788" s="22"/>
      <c r="O3788" s="279"/>
    </row>
    <row r="3789" spans="1:15">
      <c r="A3789" s="316"/>
      <c r="B3789" s="316"/>
      <c r="C3789" s="22"/>
      <c r="O3789" s="279"/>
    </row>
    <row r="3790" spans="1:15">
      <c r="A3790" s="316"/>
      <c r="B3790" s="316"/>
      <c r="C3790" s="22"/>
      <c r="O3790" s="279"/>
    </row>
    <row r="3791" spans="1:15">
      <c r="A3791" s="316"/>
      <c r="B3791" s="316"/>
      <c r="C3791" s="22"/>
      <c r="O3791" s="279"/>
    </row>
    <row r="3792" spans="1:15">
      <c r="A3792" s="316"/>
      <c r="B3792" s="316"/>
      <c r="C3792" s="22"/>
      <c r="O3792" s="279"/>
    </row>
    <row r="3793" spans="1:15">
      <c r="A3793" s="316"/>
      <c r="B3793" s="316"/>
      <c r="C3793" s="22"/>
      <c r="O3793" s="279"/>
    </row>
    <row r="3794" spans="1:15">
      <c r="A3794" s="316"/>
      <c r="B3794" s="316"/>
      <c r="C3794" s="22"/>
      <c r="O3794" s="279"/>
    </row>
    <row r="3795" spans="1:15">
      <c r="A3795" s="316"/>
      <c r="B3795" s="316"/>
      <c r="C3795" s="22"/>
      <c r="O3795" s="279"/>
    </row>
    <row r="3796" spans="1:15">
      <c r="A3796" s="316"/>
      <c r="B3796" s="316"/>
      <c r="C3796" s="22"/>
      <c r="O3796" s="279"/>
    </row>
    <row r="3797" spans="1:15">
      <c r="A3797" s="316"/>
      <c r="B3797" s="316"/>
      <c r="C3797" s="22"/>
      <c r="O3797" s="279"/>
    </row>
    <row r="3798" spans="1:15">
      <c r="A3798" s="316"/>
      <c r="B3798" s="316"/>
      <c r="C3798" s="22"/>
      <c r="O3798" s="279"/>
    </row>
    <row r="3799" spans="1:15">
      <c r="A3799" s="316"/>
      <c r="B3799" s="316"/>
      <c r="C3799" s="22"/>
      <c r="O3799" s="279"/>
    </row>
    <row r="3800" spans="1:15">
      <c r="A3800" s="316"/>
      <c r="B3800" s="316"/>
      <c r="C3800" s="22"/>
      <c r="O3800" s="279"/>
    </row>
    <row r="3801" spans="1:15">
      <c r="A3801" s="316"/>
      <c r="B3801" s="316"/>
      <c r="C3801" s="22"/>
      <c r="O3801" s="279"/>
    </row>
    <row r="3802" spans="1:15">
      <c r="A3802" s="316"/>
      <c r="B3802" s="316"/>
      <c r="C3802" s="22"/>
      <c r="O3802" s="279"/>
    </row>
    <row r="3803" spans="1:15">
      <c r="A3803" s="316"/>
      <c r="B3803" s="316"/>
      <c r="C3803" s="22"/>
      <c r="O3803" s="279"/>
    </row>
    <row r="3804" spans="1:15">
      <c r="A3804" s="316"/>
      <c r="B3804" s="316"/>
      <c r="C3804" s="22"/>
      <c r="O3804" s="279"/>
    </row>
    <row r="3805" spans="1:15">
      <c r="A3805" s="316"/>
      <c r="B3805" s="316"/>
      <c r="C3805" s="22"/>
      <c r="O3805" s="279"/>
    </row>
    <row r="3806" spans="1:15">
      <c r="A3806" s="316"/>
      <c r="B3806" s="316"/>
      <c r="C3806" s="22"/>
      <c r="O3806" s="279"/>
    </row>
    <row r="3807" spans="1:15">
      <c r="A3807" s="316"/>
      <c r="B3807" s="316"/>
      <c r="C3807" s="22"/>
      <c r="O3807" s="279"/>
    </row>
    <row r="3808" spans="1:15">
      <c r="A3808" s="316"/>
      <c r="B3808" s="316"/>
      <c r="C3808" s="22"/>
      <c r="O3808" s="279"/>
    </row>
    <row r="3809" spans="1:15">
      <c r="A3809" s="316"/>
      <c r="B3809" s="316"/>
      <c r="C3809" s="22"/>
      <c r="O3809" s="279"/>
    </row>
    <row r="3810" spans="1:15">
      <c r="A3810" s="316"/>
      <c r="B3810" s="316"/>
      <c r="C3810" s="22"/>
      <c r="O3810" s="279"/>
    </row>
    <row r="3811" spans="1:15">
      <c r="A3811" s="316"/>
      <c r="B3811" s="316"/>
      <c r="C3811" s="22"/>
      <c r="O3811" s="279"/>
    </row>
    <row r="3812" spans="1:15">
      <c r="A3812" s="316"/>
      <c r="B3812" s="316"/>
      <c r="C3812" s="22"/>
      <c r="O3812" s="279"/>
    </row>
    <row r="3813" spans="1:15">
      <c r="A3813" s="316"/>
      <c r="B3813" s="316"/>
      <c r="C3813" s="22"/>
      <c r="O3813" s="279"/>
    </row>
    <row r="3814" spans="1:15">
      <c r="A3814" s="316"/>
      <c r="B3814" s="316"/>
      <c r="C3814" s="22"/>
      <c r="O3814" s="279"/>
    </row>
    <row r="3815" spans="1:15">
      <c r="A3815" s="316"/>
      <c r="B3815" s="316"/>
      <c r="C3815" s="22"/>
      <c r="O3815" s="279"/>
    </row>
    <row r="3816" spans="1:15">
      <c r="A3816" s="316"/>
      <c r="B3816" s="316"/>
      <c r="C3816" s="22"/>
      <c r="O3816" s="279"/>
    </row>
    <row r="3817" spans="1:15">
      <c r="A3817" s="316"/>
      <c r="B3817" s="316"/>
      <c r="C3817" s="22"/>
      <c r="O3817" s="279"/>
    </row>
    <row r="3818" spans="1:15">
      <c r="A3818" s="316"/>
      <c r="B3818" s="316"/>
      <c r="C3818" s="22"/>
      <c r="O3818" s="279"/>
    </row>
    <row r="3819" spans="1:15">
      <c r="A3819" s="316"/>
      <c r="B3819" s="316"/>
      <c r="C3819" s="22"/>
      <c r="O3819" s="279"/>
    </row>
    <row r="3820" spans="1:15">
      <c r="A3820" s="316"/>
      <c r="B3820" s="316"/>
      <c r="C3820" s="22"/>
      <c r="O3820" s="279"/>
    </row>
    <row r="3821" spans="1:15">
      <c r="A3821" s="316"/>
      <c r="B3821" s="316"/>
      <c r="C3821" s="22"/>
      <c r="O3821" s="279"/>
    </row>
    <row r="3822" spans="1:15">
      <c r="A3822" s="316"/>
      <c r="B3822" s="316"/>
      <c r="C3822" s="22"/>
      <c r="O3822" s="279"/>
    </row>
    <row r="3823" spans="1:15">
      <c r="A3823" s="316"/>
      <c r="B3823" s="316"/>
      <c r="C3823" s="22"/>
      <c r="O3823" s="279"/>
    </row>
    <row r="3824" spans="1:15">
      <c r="A3824" s="316"/>
      <c r="B3824" s="316"/>
      <c r="C3824" s="22"/>
      <c r="O3824" s="279"/>
    </row>
    <row r="3825" spans="1:15">
      <c r="A3825" s="316"/>
      <c r="B3825" s="316"/>
      <c r="C3825" s="22"/>
      <c r="O3825" s="279"/>
    </row>
    <row r="3826" spans="1:15">
      <c r="A3826" s="316"/>
      <c r="B3826" s="316"/>
      <c r="C3826" s="22"/>
      <c r="O3826" s="279"/>
    </row>
    <row r="3827" spans="1:15">
      <c r="A3827" s="316"/>
      <c r="B3827" s="316"/>
      <c r="C3827" s="22"/>
      <c r="O3827" s="279"/>
    </row>
    <row r="3828" spans="1:15">
      <c r="A3828" s="316"/>
      <c r="B3828" s="316"/>
      <c r="C3828" s="22"/>
      <c r="O3828" s="279"/>
    </row>
    <row r="3829" spans="1:15">
      <c r="A3829" s="316"/>
      <c r="B3829" s="316"/>
      <c r="C3829" s="22"/>
      <c r="O3829" s="279"/>
    </row>
    <row r="3830" spans="1:15">
      <c r="A3830" s="316"/>
      <c r="B3830" s="316"/>
      <c r="C3830" s="22"/>
      <c r="O3830" s="279"/>
    </row>
    <row r="3831" spans="1:15">
      <c r="A3831" s="316"/>
      <c r="B3831" s="316"/>
      <c r="C3831" s="22"/>
      <c r="O3831" s="279"/>
    </row>
    <row r="3832" spans="1:15">
      <c r="A3832" s="316"/>
      <c r="B3832" s="316"/>
      <c r="C3832" s="22"/>
      <c r="O3832" s="279"/>
    </row>
    <row r="3833" spans="1:15">
      <c r="A3833" s="316"/>
      <c r="B3833" s="316"/>
      <c r="C3833" s="22"/>
      <c r="O3833" s="279"/>
    </row>
    <row r="3834" spans="1:15">
      <c r="A3834" s="316"/>
      <c r="B3834" s="316"/>
      <c r="C3834" s="22"/>
      <c r="O3834" s="279"/>
    </row>
    <row r="3835" spans="1:15">
      <c r="A3835" s="316"/>
      <c r="B3835" s="316"/>
      <c r="C3835" s="22"/>
      <c r="O3835" s="279"/>
    </row>
    <row r="3836" spans="1:15">
      <c r="A3836" s="316"/>
      <c r="B3836" s="316"/>
      <c r="C3836" s="22"/>
      <c r="O3836" s="279"/>
    </row>
    <row r="3837" spans="1:15">
      <c r="A3837" s="316"/>
      <c r="B3837" s="316"/>
      <c r="C3837" s="22"/>
      <c r="O3837" s="279"/>
    </row>
    <row r="3838" spans="1:15">
      <c r="A3838" s="316"/>
      <c r="B3838" s="316"/>
      <c r="C3838" s="22"/>
      <c r="O3838" s="279"/>
    </row>
    <row r="3839" spans="1:15">
      <c r="A3839" s="316"/>
      <c r="B3839" s="316"/>
      <c r="C3839" s="22"/>
      <c r="O3839" s="279"/>
    </row>
    <row r="3840" spans="1:15">
      <c r="A3840" s="316"/>
      <c r="B3840" s="316"/>
      <c r="C3840" s="22"/>
      <c r="O3840" s="279"/>
    </row>
    <row r="3841" spans="1:15">
      <c r="A3841" s="316"/>
      <c r="B3841" s="316"/>
      <c r="C3841" s="22"/>
      <c r="O3841" s="279"/>
    </row>
    <row r="3842" spans="1:15">
      <c r="A3842" s="316"/>
      <c r="B3842" s="316"/>
      <c r="C3842" s="22"/>
      <c r="O3842" s="279"/>
    </row>
    <row r="3843" spans="1:15">
      <c r="A3843" s="316"/>
      <c r="B3843" s="316"/>
      <c r="C3843" s="22"/>
      <c r="O3843" s="279"/>
    </row>
    <row r="3844" spans="1:15">
      <c r="A3844" s="316"/>
      <c r="B3844" s="316"/>
      <c r="C3844" s="22"/>
      <c r="O3844" s="279"/>
    </row>
    <row r="3845" spans="1:15">
      <c r="A3845" s="316"/>
      <c r="B3845" s="316"/>
      <c r="C3845" s="22"/>
      <c r="O3845" s="279"/>
    </row>
    <row r="3846" spans="1:15">
      <c r="A3846" s="316"/>
      <c r="B3846" s="316"/>
      <c r="C3846" s="22"/>
      <c r="O3846" s="279"/>
    </row>
    <row r="3847" spans="1:15">
      <c r="A3847" s="316"/>
      <c r="B3847" s="316"/>
      <c r="C3847" s="22"/>
      <c r="O3847" s="279"/>
    </row>
    <row r="3848" spans="1:15">
      <c r="A3848" s="316"/>
      <c r="B3848" s="316"/>
      <c r="C3848" s="22"/>
      <c r="O3848" s="279"/>
    </row>
    <row r="3849" spans="1:15">
      <c r="A3849" s="316"/>
      <c r="B3849" s="316"/>
      <c r="C3849" s="22"/>
      <c r="O3849" s="279"/>
    </row>
    <row r="3850" spans="1:15">
      <c r="A3850" s="316"/>
      <c r="B3850" s="316"/>
      <c r="C3850" s="22"/>
      <c r="O3850" s="279"/>
    </row>
    <row r="3851" spans="1:15">
      <c r="A3851" s="316"/>
      <c r="B3851" s="316"/>
      <c r="C3851" s="22"/>
      <c r="O3851" s="279"/>
    </row>
    <row r="3852" spans="1:15">
      <c r="A3852" s="316"/>
      <c r="B3852" s="316"/>
      <c r="C3852" s="22"/>
      <c r="O3852" s="279"/>
    </row>
    <row r="3853" spans="1:15">
      <c r="A3853" s="316"/>
      <c r="B3853" s="316"/>
      <c r="C3853" s="22"/>
      <c r="O3853" s="279"/>
    </row>
    <row r="3854" spans="1:15">
      <c r="A3854" s="316"/>
      <c r="B3854" s="316"/>
      <c r="C3854" s="22"/>
      <c r="O3854" s="279"/>
    </row>
    <row r="3855" spans="1:15">
      <c r="A3855" s="316"/>
      <c r="B3855" s="316"/>
      <c r="C3855" s="22"/>
      <c r="O3855" s="279"/>
    </row>
    <row r="3856" spans="1:15">
      <c r="A3856" s="316"/>
      <c r="B3856" s="316"/>
      <c r="C3856" s="22"/>
      <c r="O3856" s="279"/>
    </row>
    <row r="3857" spans="1:15">
      <c r="A3857" s="316"/>
      <c r="B3857" s="316"/>
      <c r="C3857" s="22"/>
      <c r="O3857" s="279"/>
    </row>
    <row r="3858" spans="1:15">
      <c r="A3858" s="316"/>
      <c r="B3858" s="316"/>
      <c r="C3858" s="22"/>
      <c r="O3858" s="279"/>
    </row>
    <row r="3859" spans="1:15">
      <c r="A3859" s="316"/>
      <c r="B3859" s="316"/>
      <c r="C3859" s="22"/>
      <c r="O3859" s="279"/>
    </row>
    <row r="3860" spans="1:15">
      <c r="A3860" s="316"/>
      <c r="B3860" s="316"/>
      <c r="C3860" s="22"/>
      <c r="O3860" s="279"/>
    </row>
    <row r="3861" spans="1:15">
      <c r="A3861" s="316"/>
      <c r="B3861" s="316"/>
      <c r="C3861" s="22"/>
      <c r="O3861" s="279"/>
    </row>
    <row r="3862" spans="1:15">
      <c r="A3862" s="316"/>
      <c r="B3862" s="316"/>
      <c r="C3862" s="22"/>
      <c r="O3862" s="279"/>
    </row>
    <row r="3863" spans="1:15">
      <c r="A3863" s="316"/>
      <c r="B3863" s="316"/>
      <c r="C3863" s="22"/>
      <c r="O3863" s="279"/>
    </row>
    <row r="3864" spans="1:15">
      <c r="A3864" s="316"/>
      <c r="B3864" s="316"/>
      <c r="C3864" s="22"/>
      <c r="O3864" s="279"/>
    </row>
    <row r="3865" spans="1:15">
      <c r="A3865" s="316"/>
      <c r="B3865" s="316"/>
      <c r="C3865" s="22"/>
      <c r="O3865" s="279"/>
    </row>
    <row r="3866" spans="1:15">
      <c r="A3866" s="316"/>
      <c r="B3866" s="316"/>
      <c r="C3866" s="22"/>
      <c r="O3866" s="279"/>
    </row>
    <row r="3867" spans="1:15">
      <c r="A3867" s="316"/>
      <c r="B3867" s="316"/>
      <c r="C3867" s="22"/>
      <c r="O3867" s="279"/>
    </row>
    <row r="3868" spans="1:15">
      <c r="A3868" s="316"/>
      <c r="B3868" s="316"/>
      <c r="C3868" s="22"/>
      <c r="O3868" s="279"/>
    </row>
    <row r="3869" spans="1:15">
      <c r="A3869" s="316"/>
      <c r="B3869" s="316"/>
      <c r="C3869" s="22"/>
      <c r="O3869" s="279"/>
    </row>
    <row r="3870" spans="1:15">
      <c r="A3870" s="316"/>
      <c r="B3870" s="316"/>
      <c r="C3870" s="22"/>
      <c r="O3870" s="279"/>
    </row>
    <row r="3871" spans="1:15">
      <c r="A3871" s="316"/>
      <c r="B3871" s="316"/>
      <c r="C3871" s="22"/>
      <c r="O3871" s="279"/>
    </row>
    <row r="3872" spans="1:15">
      <c r="A3872" s="316"/>
      <c r="B3872" s="316"/>
      <c r="C3872" s="22"/>
      <c r="O3872" s="279"/>
    </row>
    <row r="3873" spans="1:15">
      <c r="A3873" s="316"/>
      <c r="B3873" s="316"/>
      <c r="C3873" s="22"/>
      <c r="O3873" s="279"/>
    </row>
    <row r="3874" spans="1:15">
      <c r="A3874" s="316"/>
      <c r="B3874" s="316"/>
      <c r="C3874" s="22"/>
      <c r="O3874" s="279"/>
    </row>
    <row r="3875" spans="1:15">
      <c r="A3875" s="316"/>
      <c r="B3875" s="316"/>
      <c r="C3875" s="22"/>
      <c r="O3875" s="279"/>
    </row>
    <row r="3876" spans="1:15">
      <c r="A3876" s="316"/>
      <c r="B3876" s="316"/>
      <c r="C3876" s="22"/>
      <c r="O3876" s="279"/>
    </row>
    <row r="3877" spans="1:15">
      <c r="A3877" s="316"/>
      <c r="B3877" s="316"/>
      <c r="C3877" s="22"/>
      <c r="O3877" s="279"/>
    </row>
    <row r="3878" spans="1:15">
      <c r="A3878" s="316"/>
      <c r="B3878" s="316"/>
      <c r="C3878" s="22"/>
      <c r="O3878" s="279"/>
    </row>
    <row r="3879" spans="1:15">
      <c r="A3879" s="316"/>
      <c r="B3879" s="316"/>
      <c r="C3879" s="22"/>
      <c r="O3879" s="279"/>
    </row>
    <row r="3880" spans="1:15">
      <c r="A3880" s="316"/>
      <c r="B3880" s="316"/>
      <c r="C3880" s="22"/>
      <c r="O3880" s="279"/>
    </row>
    <row r="3881" spans="1:15">
      <c r="A3881" s="316"/>
      <c r="B3881" s="316"/>
      <c r="C3881" s="22"/>
      <c r="O3881" s="279"/>
    </row>
    <row r="3882" spans="1:15">
      <c r="A3882" s="316"/>
      <c r="B3882" s="316"/>
      <c r="C3882" s="22"/>
      <c r="O3882" s="279"/>
    </row>
    <row r="3883" spans="1:15">
      <c r="A3883" s="316"/>
      <c r="B3883" s="316"/>
      <c r="C3883" s="22"/>
      <c r="O3883" s="279"/>
    </row>
    <row r="3884" spans="1:15">
      <c r="A3884" s="316"/>
      <c r="B3884" s="316"/>
      <c r="C3884" s="22"/>
      <c r="O3884" s="279"/>
    </row>
    <row r="3885" spans="1:15">
      <c r="A3885" s="316"/>
      <c r="B3885" s="316"/>
      <c r="C3885" s="22"/>
      <c r="O3885" s="279"/>
    </row>
    <row r="3886" spans="1:15">
      <c r="A3886" s="316"/>
      <c r="B3886" s="316"/>
      <c r="C3886" s="22"/>
      <c r="O3886" s="279"/>
    </row>
    <row r="3887" spans="1:15">
      <c r="A3887" s="316"/>
      <c r="B3887" s="316"/>
      <c r="C3887" s="22"/>
      <c r="O3887" s="279"/>
    </row>
    <row r="3888" spans="1:15">
      <c r="A3888" s="316"/>
      <c r="B3888" s="316"/>
      <c r="C3888" s="22"/>
      <c r="O3888" s="279"/>
    </row>
    <row r="3889" spans="1:15">
      <c r="A3889" s="316"/>
      <c r="B3889" s="316"/>
      <c r="C3889" s="22"/>
      <c r="O3889" s="279"/>
    </row>
    <row r="3890" spans="1:15">
      <c r="A3890" s="316"/>
      <c r="B3890" s="316"/>
      <c r="C3890" s="22"/>
      <c r="O3890" s="279"/>
    </row>
    <row r="3891" spans="1:15">
      <c r="A3891" s="316"/>
      <c r="B3891" s="316"/>
      <c r="C3891" s="22"/>
      <c r="O3891" s="279"/>
    </row>
    <row r="3892" spans="1:15">
      <c r="A3892" s="316"/>
      <c r="B3892" s="316"/>
      <c r="C3892" s="22"/>
      <c r="O3892" s="279"/>
    </row>
    <row r="3893" spans="1:15">
      <c r="A3893" s="316"/>
      <c r="B3893" s="316"/>
      <c r="C3893" s="22"/>
      <c r="O3893" s="279"/>
    </row>
    <row r="3894" spans="1:15">
      <c r="A3894" s="316"/>
      <c r="B3894" s="316"/>
      <c r="C3894" s="22"/>
      <c r="O3894" s="279"/>
    </row>
    <row r="3895" spans="1:15">
      <c r="A3895" s="316"/>
      <c r="B3895" s="316"/>
      <c r="C3895" s="22"/>
      <c r="O3895" s="279"/>
    </row>
    <row r="3896" spans="1:15">
      <c r="A3896" s="316"/>
      <c r="B3896" s="316"/>
      <c r="C3896" s="22"/>
      <c r="O3896" s="279"/>
    </row>
    <row r="3897" spans="1:15">
      <c r="A3897" s="316"/>
      <c r="B3897" s="316"/>
      <c r="C3897" s="22"/>
      <c r="O3897" s="279"/>
    </row>
    <row r="3898" spans="1:15">
      <c r="A3898" s="316"/>
      <c r="B3898" s="316"/>
      <c r="C3898" s="22"/>
      <c r="O3898" s="279"/>
    </row>
    <row r="3899" spans="1:15">
      <c r="A3899" s="316"/>
      <c r="B3899" s="316"/>
      <c r="C3899" s="22"/>
      <c r="O3899" s="279"/>
    </row>
    <row r="3900" spans="1:15">
      <c r="A3900" s="316"/>
      <c r="B3900" s="316"/>
      <c r="C3900" s="22"/>
      <c r="O3900" s="279"/>
    </row>
    <row r="3901" spans="1:15">
      <c r="A3901" s="316"/>
      <c r="B3901" s="316"/>
      <c r="C3901" s="22"/>
      <c r="O3901" s="279"/>
    </row>
    <row r="3902" spans="1:15">
      <c r="A3902" s="316"/>
      <c r="B3902" s="316"/>
      <c r="C3902" s="22"/>
      <c r="O3902" s="279"/>
    </row>
    <row r="3903" spans="1:15">
      <c r="A3903" s="316"/>
      <c r="B3903" s="316"/>
      <c r="C3903" s="22"/>
      <c r="O3903" s="279"/>
    </row>
    <row r="3904" spans="1:15">
      <c r="A3904" s="316"/>
      <c r="B3904" s="316"/>
      <c r="C3904" s="22"/>
      <c r="O3904" s="279"/>
    </row>
    <row r="3905" spans="1:15">
      <c r="A3905" s="316"/>
      <c r="B3905" s="316"/>
      <c r="C3905" s="22"/>
      <c r="O3905" s="279"/>
    </row>
    <row r="3906" spans="1:15">
      <c r="A3906" s="316"/>
      <c r="B3906" s="316"/>
      <c r="C3906" s="22"/>
      <c r="O3906" s="279"/>
    </row>
    <row r="3907" spans="1:15">
      <c r="A3907" s="316"/>
      <c r="B3907" s="316"/>
      <c r="C3907" s="22"/>
      <c r="O3907" s="279"/>
    </row>
    <row r="3908" spans="1:15">
      <c r="A3908" s="316"/>
      <c r="B3908" s="316"/>
      <c r="C3908" s="22"/>
      <c r="O3908" s="279"/>
    </row>
    <row r="3909" spans="1:15">
      <c r="A3909" s="316"/>
      <c r="B3909" s="316"/>
      <c r="C3909" s="22"/>
      <c r="O3909" s="279"/>
    </row>
    <row r="3910" spans="1:15">
      <c r="A3910" s="316"/>
      <c r="B3910" s="316"/>
      <c r="C3910" s="22"/>
      <c r="O3910" s="279"/>
    </row>
    <row r="3911" spans="1:15">
      <c r="A3911" s="316"/>
      <c r="B3911" s="316"/>
      <c r="C3911" s="22"/>
      <c r="O3911" s="279"/>
    </row>
    <row r="3912" spans="1:15">
      <c r="A3912" s="316"/>
      <c r="B3912" s="316"/>
      <c r="C3912" s="22"/>
      <c r="O3912" s="279"/>
    </row>
    <row r="3913" spans="1:15">
      <c r="A3913" s="316"/>
      <c r="B3913" s="316"/>
      <c r="C3913" s="22"/>
      <c r="O3913" s="279"/>
    </row>
    <row r="3914" spans="1:15">
      <c r="A3914" s="316"/>
      <c r="B3914" s="316"/>
      <c r="C3914" s="22"/>
      <c r="O3914" s="279"/>
    </row>
    <row r="3915" spans="1:15">
      <c r="A3915" s="316"/>
      <c r="B3915" s="316"/>
      <c r="C3915" s="22"/>
      <c r="O3915" s="279"/>
    </row>
    <row r="3916" spans="1:15">
      <c r="A3916" s="316"/>
      <c r="B3916" s="316"/>
      <c r="C3916" s="22"/>
      <c r="O3916" s="279"/>
    </row>
    <row r="3917" spans="1:15">
      <c r="A3917" s="316"/>
      <c r="B3917" s="316"/>
      <c r="C3917" s="22"/>
      <c r="O3917" s="279"/>
    </row>
    <row r="3918" spans="1:15">
      <c r="A3918" s="316"/>
      <c r="B3918" s="316"/>
      <c r="C3918" s="22"/>
      <c r="O3918" s="279"/>
    </row>
    <row r="3919" spans="1:15">
      <c r="A3919" s="316"/>
      <c r="B3919" s="316"/>
      <c r="C3919" s="22"/>
      <c r="O3919" s="279"/>
    </row>
    <row r="3920" spans="1:15">
      <c r="A3920" s="316"/>
      <c r="B3920" s="316"/>
      <c r="C3920" s="22"/>
      <c r="O3920" s="279"/>
    </row>
    <row r="3921" spans="1:15">
      <c r="A3921" s="316"/>
      <c r="B3921" s="316"/>
      <c r="C3921" s="22"/>
      <c r="O3921" s="279"/>
    </row>
    <row r="3922" spans="1:15">
      <c r="A3922" s="316"/>
      <c r="B3922" s="316"/>
      <c r="C3922" s="22"/>
      <c r="O3922" s="279"/>
    </row>
    <row r="3923" spans="1:15">
      <c r="A3923" s="316"/>
      <c r="B3923" s="316"/>
      <c r="C3923" s="22"/>
      <c r="O3923" s="279"/>
    </row>
    <row r="3924" spans="1:15">
      <c r="A3924" s="316"/>
      <c r="B3924" s="316"/>
      <c r="C3924" s="22"/>
      <c r="O3924" s="279"/>
    </row>
    <row r="3925" spans="1:15">
      <c r="A3925" s="316"/>
      <c r="B3925" s="316"/>
      <c r="C3925" s="22"/>
      <c r="O3925" s="279"/>
    </row>
    <row r="3926" spans="1:15">
      <c r="A3926" s="316"/>
      <c r="B3926" s="316"/>
      <c r="C3926" s="22"/>
      <c r="O3926" s="279"/>
    </row>
    <row r="3927" spans="1:15">
      <c r="A3927" s="316"/>
      <c r="B3927" s="316"/>
      <c r="C3927" s="22"/>
      <c r="O3927" s="279"/>
    </row>
    <row r="3928" spans="1:15">
      <c r="A3928" s="316"/>
      <c r="B3928" s="316"/>
      <c r="C3928" s="22"/>
      <c r="O3928" s="279"/>
    </row>
    <row r="3929" spans="1:15">
      <c r="A3929" s="316"/>
      <c r="B3929" s="316"/>
      <c r="C3929" s="22"/>
      <c r="O3929" s="279"/>
    </row>
    <row r="3930" spans="1:15">
      <c r="A3930" s="316"/>
      <c r="B3930" s="316"/>
      <c r="C3930" s="22"/>
      <c r="O3930" s="279"/>
    </row>
    <row r="3931" spans="1:15">
      <c r="A3931" s="316"/>
      <c r="B3931" s="316"/>
      <c r="C3931" s="22"/>
      <c r="O3931" s="279"/>
    </row>
    <row r="3932" spans="1:15">
      <c r="A3932" s="316"/>
      <c r="B3932" s="316"/>
      <c r="C3932" s="22"/>
      <c r="O3932" s="279"/>
    </row>
    <row r="3933" spans="1:15">
      <c r="A3933" s="316"/>
      <c r="B3933" s="316"/>
      <c r="C3933" s="22"/>
      <c r="O3933" s="279"/>
    </row>
    <row r="3934" spans="1:15">
      <c r="A3934" s="316"/>
      <c r="B3934" s="316"/>
      <c r="C3934" s="22"/>
      <c r="O3934" s="279"/>
    </row>
    <row r="3935" spans="1:15">
      <c r="A3935" s="316"/>
      <c r="B3935" s="316"/>
      <c r="C3935" s="22"/>
      <c r="O3935" s="279"/>
    </row>
    <row r="3936" spans="1:15">
      <c r="A3936" s="316"/>
      <c r="B3936" s="316"/>
      <c r="C3936" s="22"/>
      <c r="O3936" s="279"/>
    </row>
    <row r="3937" spans="1:15">
      <c r="A3937" s="316"/>
      <c r="B3937" s="316"/>
      <c r="C3937" s="22"/>
      <c r="O3937" s="279"/>
    </row>
    <row r="3938" spans="1:15">
      <c r="A3938" s="316"/>
      <c r="B3938" s="316"/>
      <c r="C3938" s="22"/>
      <c r="O3938" s="279"/>
    </row>
    <row r="3939" spans="1:15">
      <c r="A3939" s="316"/>
      <c r="B3939" s="316"/>
      <c r="C3939" s="22"/>
      <c r="O3939" s="279"/>
    </row>
    <row r="3940" spans="1:15">
      <c r="A3940" s="316"/>
      <c r="B3940" s="316"/>
      <c r="C3940" s="22"/>
      <c r="O3940" s="279"/>
    </row>
    <row r="3941" spans="1:15">
      <c r="A3941" s="316"/>
      <c r="B3941" s="316"/>
      <c r="C3941" s="22"/>
      <c r="O3941" s="279"/>
    </row>
    <row r="3942" spans="1:15">
      <c r="A3942" s="316"/>
      <c r="B3942" s="316"/>
      <c r="C3942" s="22"/>
      <c r="O3942" s="279"/>
    </row>
    <row r="3943" spans="1:15">
      <c r="A3943" s="316"/>
      <c r="B3943" s="316"/>
      <c r="C3943" s="22"/>
      <c r="O3943" s="279"/>
    </row>
    <row r="3944" spans="1:15">
      <c r="A3944" s="316"/>
      <c r="B3944" s="316"/>
      <c r="C3944" s="22"/>
      <c r="O3944" s="279"/>
    </row>
    <row r="3945" spans="1:15">
      <c r="A3945" s="316"/>
      <c r="B3945" s="316"/>
      <c r="C3945" s="22"/>
      <c r="O3945" s="279"/>
    </row>
    <row r="3946" spans="1:15">
      <c r="A3946" s="316"/>
      <c r="B3946" s="316"/>
      <c r="C3946" s="22"/>
      <c r="O3946" s="279"/>
    </row>
    <row r="3947" spans="1:15">
      <c r="A3947" s="316"/>
      <c r="B3947" s="316"/>
      <c r="C3947" s="22"/>
      <c r="O3947" s="279"/>
    </row>
    <row r="3948" spans="1:15">
      <c r="A3948" s="316"/>
      <c r="B3948" s="316"/>
      <c r="C3948" s="22"/>
      <c r="O3948" s="279"/>
    </row>
    <row r="3949" spans="1:15">
      <c r="A3949" s="316"/>
      <c r="B3949" s="316"/>
      <c r="C3949" s="22"/>
      <c r="O3949" s="279"/>
    </row>
    <row r="3950" spans="1:15">
      <c r="A3950" s="316"/>
      <c r="B3950" s="316"/>
      <c r="C3950" s="22"/>
      <c r="O3950" s="279"/>
    </row>
    <row r="3951" spans="1:15">
      <c r="A3951" s="316"/>
      <c r="B3951" s="316"/>
      <c r="C3951" s="22"/>
      <c r="O3951" s="279"/>
    </row>
    <row r="3952" spans="1:15">
      <c r="A3952" s="316"/>
      <c r="B3952" s="316"/>
      <c r="C3952" s="22"/>
      <c r="O3952" s="279"/>
    </row>
    <row r="3953" spans="1:15">
      <c r="A3953" s="316"/>
      <c r="B3953" s="316"/>
      <c r="C3953" s="22"/>
      <c r="O3953" s="279"/>
    </row>
    <row r="3954" spans="1:15">
      <c r="A3954" s="316"/>
      <c r="B3954" s="316"/>
      <c r="C3954" s="22"/>
      <c r="O3954" s="279"/>
    </row>
    <row r="3955" spans="1:15">
      <c r="A3955" s="316"/>
      <c r="B3955" s="316"/>
      <c r="C3955" s="22"/>
      <c r="O3955" s="279"/>
    </row>
    <row r="3956" spans="1:15">
      <c r="A3956" s="316"/>
      <c r="B3956" s="316"/>
      <c r="C3956" s="22"/>
      <c r="O3956" s="279"/>
    </row>
    <row r="3957" spans="1:15">
      <c r="A3957" s="316"/>
      <c r="B3957" s="316"/>
      <c r="C3957" s="22"/>
      <c r="O3957" s="279"/>
    </row>
    <row r="3958" spans="1:15">
      <c r="A3958" s="316"/>
      <c r="B3958" s="316"/>
      <c r="C3958" s="22"/>
      <c r="O3958" s="279"/>
    </row>
    <row r="3959" spans="1:15">
      <c r="A3959" s="316"/>
      <c r="B3959" s="316"/>
      <c r="C3959" s="22"/>
      <c r="O3959" s="279"/>
    </row>
    <row r="3960" spans="1:15">
      <c r="A3960" s="316"/>
      <c r="B3960" s="316"/>
      <c r="C3960" s="22"/>
      <c r="O3960" s="279"/>
    </row>
    <row r="3961" spans="1:15">
      <c r="A3961" s="316"/>
      <c r="B3961" s="316"/>
      <c r="C3961" s="22"/>
      <c r="O3961" s="279"/>
    </row>
    <row r="3962" spans="1:15">
      <c r="A3962" s="316"/>
      <c r="B3962" s="316"/>
      <c r="C3962" s="22"/>
      <c r="O3962" s="279"/>
    </row>
    <row r="3963" spans="1:15">
      <c r="A3963" s="316"/>
      <c r="B3963" s="316"/>
      <c r="C3963" s="22"/>
      <c r="O3963" s="279"/>
    </row>
    <row r="3964" spans="1:15">
      <c r="A3964" s="316"/>
      <c r="B3964" s="316"/>
      <c r="C3964" s="22"/>
      <c r="O3964" s="279"/>
    </row>
    <row r="3965" spans="1:15">
      <c r="A3965" s="316"/>
      <c r="B3965" s="316"/>
      <c r="C3965" s="22"/>
      <c r="O3965" s="279"/>
    </row>
    <row r="3966" spans="1:15">
      <c r="A3966" s="316"/>
      <c r="B3966" s="316"/>
      <c r="C3966" s="22"/>
      <c r="O3966" s="279"/>
    </row>
    <row r="3967" spans="1:15">
      <c r="A3967" s="316"/>
      <c r="B3967" s="316"/>
      <c r="C3967" s="22"/>
      <c r="O3967" s="279"/>
    </row>
    <row r="3968" spans="1:15">
      <c r="A3968" s="316"/>
      <c r="B3968" s="316"/>
      <c r="C3968" s="22"/>
      <c r="O3968" s="279"/>
    </row>
    <row r="3969" spans="1:15">
      <c r="A3969" s="316"/>
      <c r="B3969" s="316"/>
      <c r="C3969" s="22"/>
      <c r="O3969" s="279"/>
    </row>
    <row r="3970" spans="1:15">
      <c r="A3970" s="316"/>
      <c r="B3970" s="316"/>
      <c r="C3970" s="22"/>
      <c r="O3970" s="279"/>
    </row>
    <row r="3971" spans="1:15">
      <c r="A3971" s="316"/>
      <c r="B3971" s="316"/>
      <c r="C3971" s="22"/>
      <c r="O3971" s="279"/>
    </row>
    <row r="3972" spans="1:15">
      <c r="A3972" s="316"/>
      <c r="B3972" s="316"/>
      <c r="C3972" s="22"/>
      <c r="O3972" s="279"/>
    </row>
    <row r="3973" spans="1:15">
      <c r="A3973" s="316"/>
      <c r="B3973" s="316"/>
      <c r="C3973" s="22"/>
      <c r="O3973" s="279"/>
    </row>
    <row r="3974" spans="1:15">
      <c r="A3974" s="316"/>
      <c r="B3974" s="316"/>
      <c r="C3974" s="22"/>
      <c r="O3974" s="279"/>
    </row>
    <row r="3975" spans="1:15">
      <c r="A3975" s="316"/>
      <c r="B3975" s="316"/>
      <c r="C3975" s="22"/>
      <c r="O3975" s="279"/>
    </row>
    <row r="3976" spans="1:15">
      <c r="A3976" s="316"/>
      <c r="B3976" s="316"/>
      <c r="C3976" s="22"/>
      <c r="O3976" s="279"/>
    </row>
    <row r="3977" spans="1:15">
      <c r="A3977" s="316"/>
      <c r="B3977" s="316"/>
      <c r="C3977" s="22"/>
      <c r="O3977" s="279"/>
    </row>
    <row r="3978" spans="1:15">
      <c r="A3978" s="316"/>
      <c r="B3978" s="316"/>
      <c r="C3978" s="22"/>
      <c r="O3978" s="279"/>
    </row>
    <row r="3979" spans="1:15">
      <c r="A3979" s="316"/>
      <c r="B3979" s="316"/>
      <c r="C3979" s="22"/>
      <c r="O3979" s="279"/>
    </row>
    <row r="3980" spans="1:15">
      <c r="A3980" s="316"/>
      <c r="B3980" s="316"/>
      <c r="C3980" s="22"/>
      <c r="O3980" s="279"/>
    </row>
    <row r="3981" spans="1:15">
      <c r="A3981" s="316"/>
      <c r="B3981" s="316"/>
      <c r="C3981" s="22"/>
      <c r="O3981" s="279"/>
    </row>
    <row r="3982" spans="1:15">
      <c r="A3982" s="316"/>
      <c r="B3982" s="316"/>
      <c r="C3982" s="22"/>
      <c r="O3982" s="279"/>
    </row>
    <row r="3983" spans="1:15">
      <c r="A3983" s="316"/>
      <c r="B3983" s="316"/>
      <c r="C3983" s="22"/>
      <c r="O3983" s="279"/>
    </row>
    <row r="3984" spans="1:15">
      <c r="A3984" s="316"/>
      <c r="B3984" s="316"/>
      <c r="C3984" s="22"/>
      <c r="O3984" s="279"/>
    </row>
    <row r="3985" spans="1:15">
      <c r="A3985" s="316"/>
      <c r="B3985" s="316"/>
      <c r="C3985" s="22"/>
      <c r="O3985" s="279"/>
    </row>
    <row r="3986" spans="1:15">
      <c r="A3986" s="316"/>
      <c r="B3986" s="316"/>
      <c r="C3986" s="22"/>
      <c r="O3986" s="279"/>
    </row>
    <row r="3987" spans="1:15">
      <c r="A3987" s="316"/>
      <c r="B3987" s="316"/>
      <c r="C3987" s="22"/>
      <c r="O3987" s="279"/>
    </row>
    <row r="3988" spans="1:15">
      <c r="A3988" s="316"/>
      <c r="B3988" s="316"/>
      <c r="C3988" s="22"/>
      <c r="O3988" s="279"/>
    </row>
    <row r="3989" spans="1:15">
      <c r="A3989" s="316"/>
      <c r="B3989" s="316"/>
      <c r="C3989" s="22"/>
      <c r="O3989" s="279"/>
    </row>
    <row r="3990" spans="1:15">
      <c r="A3990" s="316"/>
      <c r="B3990" s="316"/>
      <c r="C3990" s="22"/>
      <c r="O3990" s="279"/>
    </row>
    <row r="3991" spans="1:15">
      <c r="A3991" s="316"/>
      <c r="B3991" s="316"/>
      <c r="C3991" s="22"/>
      <c r="O3991" s="279"/>
    </row>
    <row r="3992" spans="1:15">
      <c r="A3992" s="316"/>
      <c r="B3992" s="316"/>
      <c r="C3992" s="22"/>
      <c r="O3992" s="279"/>
    </row>
    <row r="3993" spans="1:15">
      <c r="A3993" s="316"/>
      <c r="B3993" s="316"/>
      <c r="C3993" s="22"/>
      <c r="O3993" s="279"/>
    </row>
    <row r="3994" spans="1:15">
      <c r="A3994" s="316"/>
      <c r="B3994" s="316"/>
      <c r="C3994" s="22"/>
      <c r="O3994" s="279"/>
    </row>
    <row r="3995" spans="1:15">
      <c r="A3995" s="316"/>
      <c r="B3995" s="316"/>
      <c r="C3995" s="22"/>
      <c r="O3995" s="279"/>
    </row>
    <row r="3996" spans="1:15">
      <c r="A3996" s="316"/>
      <c r="B3996" s="316"/>
      <c r="C3996" s="22"/>
      <c r="O3996" s="279"/>
    </row>
    <row r="3997" spans="1:15">
      <c r="A3997" s="316"/>
      <c r="B3997" s="316"/>
      <c r="C3997" s="22"/>
      <c r="O3997" s="279"/>
    </row>
    <row r="3998" spans="1:15">
      <c r="A3998" s="316"/>
      <c r="B3998" s="316"/>
      <c r="C3998" s="22"/>
      <c r="O3998" s="279"/>
    </row>
    <row r="3999" spans="1:15">
      <c r="A3999" s="316"/>
      <c r="B3999" s="316"/>
      <c r="C3999" s="22"/>
      <c r="O3999" s="279"/>
    </row>
    <row r="4000" spans="1:15">
      <c r="A4000" s="316"/>
      <c r="B4000" s="316"/>
      <c r="C4000" s="22"/>
      <c r="O4000" s="279"/>
    </row>
    <row r="4001" spans="1:15">
      <c r="A4001" s="316"/>
      <c r="B4001" s="316"/>
      <c r="C4001" s="22"/>
      <c r="O4001" s="279"/>
    </row>
    <row r="4002" spans="1:15">
      <c r="A4002" s="316"/>
      <c r="B4002" s="316"/>
      <c r="C4002" s="22"/>
      <c r="O4002" s="279"/>
    </row>
    <row r="4003" spans="1:15">
      <c r="A4003" s="316"/>
      <c r="B4003" s="316"/>
      <c r="C4003" s="22"/>
      <c r="O4003" s="279"/>
    </row>
    <row r="4004" spans="1:15">
      <c r="A4004" s="316"/>
      <c r="B4004" s="316"/>
      <c r="C4004" s="22"/>
      <c r="O4004" s="279"/>
    </row>
    <row r="4005" spans="1:15">
      <c r="A4005" s="316"/>
      <c r="B4005" s="316"/>
      <c r="C4005" s="22"/>
      <c r="O4005" s="279"/>
    </row>
    <row r="4006" spans="1:15">
      <c r="A4006" s="316"/>
      <c r="B4006" s="316"/>
      <c r="C4006" s="22"/>
      <c r="O4006" s="279"/>
    </row>
    <row r="4007" spans="1:15">
      <c r="A4007" s="316"/>
      <c r="B4007" s="316"/>
      <c r="C4007" s="22"/>
      <c r="O4007" s="279"/>
    </row>
    <row r="4008" spans="1:15">
      <c r="A4008" s="316"/>
      <c r="B4008" s="316"/>
      <c r="C4008" s="22"/>
      <c r="O4008" s="279"/>
    </row>
    <row r="4009" spans="1:15">
      <c r="A4009" s="316"/>
      <c r="B4009" s="316"/>
      <c r="C4009" s="22"/>
      <c r="O4009" s="279"/>
    </row>
    <row r="4010" spans="1:15">
      <c r="A4010" s="316"/>
      <c r="B4010" s="316"/>
      <c r="C4010" s="22"/>
      <c r="O4010" s="279"/>
    </row>
    <row r="4011" spans="1:15">
      <c r="A4011" s="316"/>
      <c r="B4011" s="316"/>
      <c r="C4011" s="22"/>
      <c r="O4011" s="279"/>
    </row>
    <row r="4012" spans="1:15">
      <c r="A4012" s="316"/>
      <c r="B4012" s="316"/>
      <c r="C4012" s="22"/>
      <c r="O4012" s="279"/>
    </row>
    <row r="4013" spans="1:15">
      <c r="A4013" s="316"/>
      <c r="B4013" s="316"/>
      <c r="C4013" s="22"/>
      <c r="O4013" s="279"/>
    </row>
    <row r="4014" spans="1:15">
      <c r="A4014" s="316"/>
      <c r="B4014" s="316"/>
      <c r="C4014" s="22"/>
      <c r="O4014" s="279"/>
    </row>
    <row r="4015" spans="1:15">
      <c r="A4015" s="316"/>
      <c r="B4015" s="316"/>
      <c r="C4015" s="22"/>
      <c r="O4015" s="279"/>
    </row>
    <row r="4016" spans="1:15">
      <c r="A4016" s="316"/>
      <c r="B4016" s="316"/>
      <c r="C4016" s="22"/>
      <c r="O4016" s="279"/>
    </row>
    <row r="4017" spans="1:15">
      <c r="A4017" s="316"/>
      <c r="B4017" s="316"/>
      <c r="C4017" s="22"/>
      <c r="O4017" s="279"/>
    </row>
    <row r="4018" spans="1:15">
      <c r="A4018" s="316"/>
      <c r="B4018" s="316"/>
      <c r="C4018" s="22"/>
      <c r="O4018" s="279"/>
    </row>
    <row r="4019" spans="1:15">
      <c r="A4019" s="316"/>
      <c r="B4019" s="316"/>
      <c r="C4019" s="22"/>
      <c r="O4019" s="279"/>
    </row>
    <row r="4020" spans="1:15">
      <c r="A4020" s="316"/>
      <c r="B4020" s="316"/>
      <c r="C4020" s="22"/>
      <c r="O4020" s="279"/>
    </row>
    <row r="4021" spans="1:15">
      <c r="A4021" s="316"/>
      <c r="B4021" s="316"/>
      <c r="C4021" s="22"/>
      <c r="O4021" s="279"/>
    </row>
    <row r="4022" spans="1:15">
      <c r="A4022" s="316"/>
      <c r="B4022" s="316"/>
      <c r="C4022" s="22"/>
      <c r="O4022" s="279"/>
    </row>
    <row r="4023" spans="1:15">
      <c r="A4023" s="316"/>
      <c r="B4023" s="316"/>
      <c r="C4023" s="22"/>
      <c r="O4023" s="279"/>
    </row>
    <row r="4024" spans="1:15">
      <c r="A4024" s="316"/>
      <c r="B4024" s="316"/>
      <c r="C4024" s="22"/>
      <c r="O4024" s="279"/>
    </row>
    <row r="4025" spans="1:15">
      <c r="A4025" s="316"/>
      <c r="B4025" s="316"/>
      <c r="C4025" s="22"/>
      <c r="O4025" s="279"/>
    </row>
    <row r="4026" spans="1:15">
      <c r="A4026" s="316"/>
      <c r="B4026" s="316"/>
      <c r="C4026" s="22"/>
      <c r="O4026" s="279"/>
    </row>
    <row r="4027" spans="1:15">
      <c r="A4027" s="316"/>
      <c r="B4027" s="316"/>
      <c r="C4027" s="22"/>
      <c r="O4027" s="279"/>
    </row>
    <row r="4028" spans="1:15">
      <c r="A4028" s="316"/>
      <c r="B4028" s="316"/>
      <c r="C4028" s="22"/>
      <c r="O4028" s="279"/>
    </row>
    <row r="4029" spans="1:15">
      <c r="A4029" s="316"/>
      <c r="B4029" s="316"/>
      <c r="C4029" s="22"/>
      <c r="O4029" s="279"/>
    </row>
    <row r="4030" spans="1:15">
      <c r="A4030" s="316"/>
      <c r="B4030" s="316"/>
      <c r="C4030" s="22"/>
      <c r="O4030" s="279"/>
    </row>
    <row r="4031" spans="1:15">
      <c r="A4031" s="316"/>
      <c r="B4031" s="316"/>
      <c r="C4031" s="22"/>
      <c r="O4031" s="279"/>
    </row>
    <row r="4032" spans="1:15">
      <c r="A4032" s="316"/>
      <c r="B4032" s="316"/>
      <c r="C4032" s="22"/>
      <c r="O4032" s="279"/>
    </row>
    <row r="4033" spans="1:15">
      <c r="A4033" s="316"/>
      <c r="B4033" s="316"/>
      <c r="C4033" s="22"/>
      <c r="O4033" s="279"/>
    </row>
    <row r="4034" spans="1:15">
      <c r="A4034" s="316"/>
      <c r="B4034" s="316"/>
      <c r="C4034" s="22"/>
      <c r="O4034" s="279"/>
    </row>
    <row r="4035" spans="1:15">
      <c r="A4035" s="316"/>
      <c r="B4035" s="316"/>
      <c r="C4035" s="22"/>
      <c r="O4035" s="279"/>
    </row>
    <row r="4036" spans="1:15">
      <c r="A4036" s="316"/>
      <c r="B4036" s="316"/>
      <c r="C4036" s="22"/>
      <c r="O4036" s="279"/>
    </row>
    <row r="4037" spans="1:15">
      <c r="A4037" s="316"/>
      <c r="B4037" s="316"/>
      <c r="C4037" s="22"/>
      <c r="O4037" s="279"/>
    </row>
    <row r="4038" spans="1:15">
      <c r="A4038" s="316"/>
      <c r="B4038" s="316"/>
      <c r="C4038" s="22"/>
      <c r="O4038" s="279"/>
    </row>
    <row r="4039" spans="1:15">
      <c r="A4039" s="316"/>
      <c r="B4039" s="316"/>
      <c r="C4039" s="22"/>
      <c r="O4039" s="279"/>
    </row>
    <row r="4040" spans="1:15">
      <c r="A4040" s="316"/>
      <c r="B4040" s="316"/>
      <c r="C4040" s="22"/>
      <c r="O4040" s="279"/>
    </row>
    <row r="4041" spans="1:15">
      <c r="A4041" s="316"/>
      <c r="B4041" s="316"/>
      <c r="C4041" s="22"/>
      <c r="O4041" s="279"/>
    </row>
    <row r="4042" spans="1:15">
      <c r="A4042" s="316"/>
      <c r="B4042" s="316"/>
      <c r="C4042" s="22"/>
      <c r="O4042" s="279"/>
    </row>
    <row r="4043" spans="1:15">
      <c r="A4043" s="316"/>
      <c r="B4043" s="316"/>
      <c r="C4043" s="22"/>
      <c r="O4043" s="279"/>
    </row>
    <row r="4044" spans="1:15">
      <c r="A4044" s="316"/>
      <c r="B4044" s="316"/>
      <c r="C4044" s="22"/>
      <c r="O4044" s="279"/>
    </row>
    <row r="4045" spans="1:15">
      <c r="A4045" s="316"/>
      <c r="B4045" s="316"/>
      <c r="C4045" s="22"/>
      <c r="O4045" s="279"/>
    </row>
    <row r="4046" spans="1:15">
      <c r="A4046" s="316"/>
      <c r="B4046" s="316"/>
      <c r="C4046" s="22"/>
      <c r="O4046" s="279"/>
    </row>
    <row r="4047" spans="1:15">
      <c r="A4047" s="316"/>
      <c r="B4047" s="316"/>
      <c r="C4047" s="22"/>
      <c r="O4047" s="279"/>
    </row>
    <row r="4048" spans="1:15">
      <c r="A4048" s="316"/>
      <c r="B4048" s="316"/>
      <c r="C4048" s="22"/>
      <c r="O4048" s="279"/>
    </row>
    <row r="4049" spans="1:15">
      <c r="A4049" s="316"/>
      <c r="B4049" s="316"/>
      <c r="C4049" s="22"/>
      <c r="O4049" s="279"/>
    </row>
    <row r="4050" spans="1:15">
      <c r="A4050" s="316"/>
      <c r="B4050" s="316"/>
      <c r="C4050" s="22"/>
      <c r="O4050" s="279"/>
    </row>
    <row r="4051" spans="1:15">
      <c r="A4051" s="316"/>
      <c r="B4051" s="316"/>
      <c r="C4051" s="22"/>
      <c r="O4051" s="279"/>
    </row>
    <row r="4052" spans="1:15">
      <c r="A4052" s="316"/>
      <c r="B4052" s="316"/>
      <c r="C4052" s="22"/>
      <c r="O4052" s="279"/>
    </row>
    <row r="4053" spans="1:15">
      <c r="A4053" s="316"/>
      <c r="B4053" s="316"/>
      <c r="C4053" s="22"/>
      <c r="O4053" s="279"/>
    </row>
    <row r="4054" spans="1:15">
      <c r="A4054" s="316"/>
      <c r="B4054" s="316"/>
      <c r="C4054" s="22"/>
      <c r="O4054" s="279"/>
    </row>
    <row r="4055" spans="1:15">
      <c r="A4055" s="316"/>
      <c r="B4055" s="316"/>
      <c r="C4055" s="22"/>
      <c r="O4055" s="279"/>
    </row>
    <row r="4056" spans="1:15">
      <c r="A4056" s="316"/>
      <c r="B4056" s="316"/>
      <c r="C4056" s="22"/>
      <c r="O4056" s="279"/>
    </row>
    <row r="4057" spans="1:15">
      <c r="A4057" s="316"/>
      <c r="B4057" s="316"/>
      <c r="C4057" s="22"/>
      <c r="O4057" s="279"/>
    </row>
    <row r="4058" spans="1:15">
      <c r="A4058" s="316"/>
      <c r="B4058" s="316"/>
      <c r="C4058" s="22"/>
      <c r="O4058" s="279"/>
    </row>
    <row r="4059" spans="1:15">
      <c r="A4059" s="316"/>
      <c r="B4059" s="316"/>
      <c r="C4059" s="22"/>
      <c r="O4059" s="279"/>
    </row>
    <row r="4060" spans="1:15">
      <c r="A4060" s="316"/>
      <c r="B4060" s="316"/>
      <c r="C4060" s="22"/>
      <c r="O4060" s="279"/>
    </row>
    <row r="4061" spans="1:15">
      <c r="A4061" s="316"/>
      <c r="B4061" s="316"/>
      <c r="C4061" s="22"/>
      <c r="O4061" s="279"/>
    </row>
    <row r="4062" spans="1:15">
      <c r="A4062" s="316"/>
      <c r="B4062" s="316"/>
      <c r="C4062" s="22"/>
      <c r="O4062" s="279"/>
    </row>
    <row r="4063" spans="1:15">
      <c r="A4063" s="316"/>
      <c r="B4063" s="316"/>
      <c r="C4063" s="22"/>
      <c r="O4063" s="279"/>
    </row>
    <row r="4064" spans="1:15">
      <c r="A4064" s="316"/>
      <c r="B4064" s="316"/>
      <c r="C4064" s="22"/>
      <c r="O4064" s="279"/>
    </row>
    <row r="4065" spans="1:15">
      <c r="A4065" s="316"/>
      <c r="B4065" s="316"/>
      <c r="C4065" s="22"/>
      <c r="O4065" s="279"/>
    </row>
    <row r="4066" spans="1:15">
      <c r="A4066" s="316"/>
      <c r="B4066" s="316"/>
      <c r="C4066" s="22"/>
      <c r="O4066" s="279"/>
    </row>
    <row r="4067" spans="1:15">
      <c r="A4067" s="316"/>
      <c r="B4067" s="316"/>
      <c r="C4067" s="22"/>
      <c r="O4067" s="279"/>
    </row>
    <row r="4068" spans="1:15">
      <c r="A4068" s="316"/>
      <c r="B4068" s="316"/>
      <c r="C4068" s="22"/>
      <c r="O4068" s="279"/>
    </row>
    <row r="4069" spans="1:15">
      <c r="A4069" s="316"/>
      <c r="B4069" s="316"/>
      <c r="C4069" s="22"/>
      <c r="O4069" s="279"/>
    </row>
    <row r="4070" spans="1:15">
      <c r="A4070" s="316"/>
      <c r="B4070" s="316"/>
      <c r="C4070" s="22"/>
      <c r="O4070" s="279"/>
    </row>
    <row r="4071" spans="1:15">
      <c r="A4071" s="316"/>
      <c r="B4071" s="316"/>
      <c r="C4071" s="22"/>
      <c r="O4071" s="279"/>
    </row>
    <row r="4072" spans="1:15">
      <c r="A4072" s="316"/>
      <c r="B4072" s="316"/>
      <c r="C4072" s="22"/>
      <c r="O4072" s="279"/>
    </row>
    <row r="4073" spans="1:15">
      <c r="A4073" s="316"/>
      <c r="B4073" s="316"/>
      <c r="C4073" s="22"/>
      <c r="O4073" s="279"/>
    </row>
    <row r="4074" spans="1:15">
      <c r="A4074" s="316"/>
      <c r="B4074" s="316"/>
      <c r="C4074" s="22"/>
      <c r="O4074" s="279"/>
    </row>
    <row r="4075" spans="1:15">
      <c r="A4075" s="316"/>
      <c r="B4075" s="316"/>
      <c r="C4075" s="22"/>
      <c r="O4075" s="279"/>
    </row>
    <row r="4076" spans="1:15">
      <c r="A4076" s="316"/>
      <c r="B4076" s="316"/>
      <c r="C4076" s="22"/>
      <c r="O4076" s="279"/>
    </row>
    <row r="4077" spans="1:15">
      <c r="A4077" s="316"/>
      <c r="B4077" s="316"/>
      <c r="C4077" s="22"/>
      <c r="O4077" s="279"/>
    </row>
    <row r="4078" spans="1:15">
      <c r="A4078" s="316"/>
      <c r="B4078" s="316"/>
      <c r="C4078" s="22"/>
      <c r="O4078" s="279"/>
    </row>
    <row r="4079" spans="1:15">
      <c r="A4079" s="316"/>
      <c r="B4079" s="316"/>
      <c r="C4079" s="22"/>
      <c r="O4079" s="279"/>
    </row>
    <row r="4080" spans="1:15">
      <c r="A4080" s="316"/>
      <c r="B4080" s="316"/>
      <c r="C4080" s="22"/>
      <c r="O4080" s="279"/>
    </row>
    <row r="4081" spans="1:15">
      <c r="A4081" s="316"/>
      <c r="B4081" s="316"/>
      <c r="C4081" s="22"/>
      <c r="O4081" s="279"/>
    </row>
    <row r="4082" spans="1:15">
      <c r="A4082" s="316"/>
      <c r="B4082" s="316"/>
      <c r="C4082" s="22"/>
      <c r="O4082" s="279"/>
    </row>
    <row r="4083" spans="1:15">
      <c r="A4083" s="316"/>
      <c r="B4083" s="316"/>
      <c r="C4083" s="22"/>
      <c r="O4083" s="279"/>
    </row>
    <row r="4084" spans="1:15">
      <c r="A4084" s="316"/>
      <c r="B4084" s="316"/>
      <c r="C4084" s="22"/>
      <c r="O4084" s="279"/>
    </row>
    <row r="4085" spans="1:15">
      <c r="A4085" s="316"/>
      <c r="B4085" s="316"/>
      <c r="C4085" s="22"/>
      <c r="O4085" s="279"/>
    </row>
    <row r="4086" spans="1:15">
      <c r="A4086" s="316"/>
      <c r="B4086" s="316"/>
      <c r="C4086" s="22"/>
      <c r="O4086" s="279"/>
    </row>
    <row r="4087" spans="1:15">
      <c r="A4087" s="316"/>
      <c r="B4087" s="316"/>
      <c r="C4087" s="22"/>
      <c r="O4087" s="279"/>
    </row>
    <row r="4088" spans="1:15">
      <c r="A4088" s="316"/>
      <c r="B4088" s="316"/>
      <c r="C4088" s="22"/>
      <c r="O4088" s="279"/>
    </row>
    <row r="4089" spans="1:15">
      <c r="A4089" s="316"/>
      <c r="B4089" s="316"/>
      <c r="C4089" s="22"/>
      <c r="O4089" s="279"/>
    </row>
    <row r="4090" spans="1:15">
      <c r="A4090" s="316"/>
      <c r="B4090" s="316"/>
      <c r="C4090" s="22"/>
      <c r="O4090" s="279"/>
    </row>
    <row r="4091" spans="1:15">
      <c r="A4091" s="316"/>
      <c r="B4091" s="316"/>
      <c r="C4091" s="22"/>
      <c r="O4091" s="279"/>
    </row>
    <row r="4092" spans="1:15">
      <c r="A4092" s="316"/>
      <c r="B4092" s="316"/>
      <c r="C4092" s="22"/>
      <c r="O4092" s="279"/>
    </row>
    <row r="4093" spans="1:15">
      <c r="A4093" s="316"/>
      <c r="B4093" s="316"/>
      <c r="C4093" s="22"/>
      <c r="O4093" s="279"/>
    </row>
    <row r="4094" spans="1:15">
      <c r="A4094" s="316"/>
      <c r="B4094" s="316"/>
      <c r="C4094" s="22"/>
      <c r="O4094" s="279"/>
    </row>
    <row r="4095" spans="1:15">
      <c r="A4095" s="316"/>
      <c r="B4095" s="316"/>
      <c r="C4095" s="22"/>
      <c r="O4095" s="279"/>
    </row>
    <row r="4096" spans="1:15">
      <c r="A4096" s="316"/>
      <c r="B4096" s="316"/>
      <c r="C4096" s="22"/>
      <c r="O4096" s="279"/>
    </row>
    <row r="4097" spans="1:15">
      <c r="A4097" s="316"/>
      <c r="B4097" s="316"/>
      <c r="C4097" s="22"/>
      <c r="O4097" s="279"/>
    </row>
    <row r="4098" spans="1:15">
      <c r="A4098" s="316"/>
      <c r="B4098" s="316"/>
      <c r="C4098" s="22"/>
      <c r="O4098" s="279"/>
    </row>
    <row r="4099" spans="1:15">
      <c r="A4099" s="316"/>
      <c r="B4099" s="316"/>
      <c r="C4099" s="22"/>
      <c r="O4099" s="279"/>
    </row>
    <row r="4100" spans="1:15">
      <c r="A4100" s="316"/>
      <c r="B4100" s="316"/>
      <c r="C4100" s="22"/>
      <c r="O4100" s="279"/>
    </row>
    <row r="4101" spans="1:15">
      <c r="A4101" s="316"/>
      <c r="B4101" s="316"/>
      <c r="C4101" s="22"/>
      <c r="O4101" s="279"/>
    </row>
    <row r="4102" spans="1:15">
      <c r="A4102" s="316"/>
      <c r="B4102" s="316"/>
      <c r="C4102" s="22"/>
      <c r="O4102" s="279"/>
    </row>
    <row r="4103" spans="1:15">
      <c r="A4103" s="316"/>
      <c r="B4103" s="316"/>
      <c r="C4103" s="22"/>
      <c r="O4103" s="279"/>
    </row>
    <row r="4104" spans="1:15">
      <c r="A4104" s="316"/>
      <c r="B4104" s="316"/>
      <c r="C4104" s="22"/>
      <c r="O4104" s="279"/>
    </row>
    <row r="4105" spans="1:15">
      <c r="A4105" s="316"/>
      <c r="B4105" s="316"/>
      <c r="C4105" s="22"/>
      <c r="O4105" s="279"/>
    </row>
    <row r="4106" spans="1:15">
      <c r="A4106" s="316"/>
      <c r="B4106" s="316"/>
      <c r="C4106" s="22"/>
      <c r="O4106" s="279"/>
    </row>
    <row r="4107" spans="1:15">
      <c r="A4107" s="316"/>
      <c r="B4107" s="316"/>
      <c r="C4107" s="22"/>
      <c r="O4107" s="279"/>
    </row>
    <row r="4108" spans="1:15">
      <c r="A4108" s="316"/>
      <c r="B4108" s="316"/>
      <c r="C4108" s="22"/>
      <c r="O4108" s="279"/>
    </row>
    <row r="4109" spans="1:15">
      <c r="A4109" s="316"/>
      <c r="B4109" s="316"/>
      <c r="C4109" s="22"/>
      <c r="O4109" s="279"/>
    </row>
    <row r="4110" spans="1:15">
      <c r="A4110" s="316"/>
      <c r="B4110" s="316"/>
      <c r="C4110" s="22"/>
      <c r="O4110" s="279"/>
    </row>
    <row r="4111" spans="1:15">
      <c r="A4111" s="316"/>
      <c r="B4111" s="316"/>
      <c r="C4111" s="22"/>
      <c r="O4111" s="279"/>
    </row>
    <row r="4112" spans="1:15">
      <c r="A4112" s="316"/>
      <c r="B4112" s="316"/>
      <c r="C4112" s="22"/>
      <c r="O4112" s="279"/>
    </row>
    <row r="4113" spans="1:15">
      <c r="A4113" s="316"/>
      <c r="B4113" s="316"/>
      <c r="C4113" s="22"/>
      <c r="O4113" s="279"/>
    </row>
    <row r="4114" spans="1:15">
      <c r="A4114" s="316"/>
      <c r="B4114" s="316"/>
      <c r="C4114" s="22"/>
      <c r="O4114" s="279"/>
    </row>
    <row r="4115" spans="1:15">
      <c r="A4115" s="316"/>
      <c r="B4115" s="316"/>
      <c r="C4115" s="22"/>
      <c r="O4115" s="279"/>
    </row>
    <row r="4116" spans="1:15">
      <c r="A4116" s="316"/>
      <c r="B4116" s="316"/>
      <c r="C4116" s="22"/>
      <c r="O4116" s="279"/>
    </row>
    <row r="4117" spans="1:15">
      <c r="A4117" s="316"/>
      <c r="B4117" s="316"/>
      <c r="C4117" s="22"/>
      <c r="O4117" s="279"/>
    </row>
    <row r="4118" spans="1:15">
      <c r="A4118" s="316"/>
      <c r="B4118" s="316"/>
      <c r="C4118" s="22"/>
      <c r="O4118" s="279"/>
    </row>
    <row r="4119" spans="1:15">
      <c r="A4119" s="316"/>
      <c r="B4119" s="316"/>
      <c r="C4119" s="22"/>
      <c r="O4119" s="279"/>
    </row>
    <row r="4120" spans="1:15">
      <c r="A4120" s="316"/>
      <c r="B4120" s="316"/>
      <c r="C4120" s="22"/>
      <c r="O4120" s="279"/>
    </row>
    <row r="4121" spans="1:15">
      <c r="A4121" s="316"/>
      <c r="B4121" s="316"/>
      <c r="C4121" s="22"/>
      <c r="O4121" s="279"/>
    </row>
    <row r="4122" spans="1:15">
      <c r="A4122" s="316"/>
      <c r="B4122" s="316"/>
      <c r="C4122" s="22"/>
      <c r="O4122" s="279"/>
    </row>
    <row r="4123" spans="1:15">
      <c r="A4123" s="316"/>
      <c r="B4123" s="316"/>
      <c r="C4123" s="22"/>
      <c r="O4123" s="279"/>
    </row>
    <row r="4124" spans="1:15">
      <c r="A4124" s="316"/>
      <c r="B4124" s="316"/>
      <c r="C4124" s="22"/>
      <c r="O4124" s="279"/>
    </row>
    <row r="4125" spans="1:15">
      <c r="A4125" s="316"/>
      <c r="B4125" s="316"/>
      <c r="C4125" s="22"/>
      <c r="O4125" s="279"/>
    </row>
    <row r="4126" spans="1:15">
      <c r="A4126" s="316"/>
      <c r="B4126" s="316"/>
      <c r="C4126" s="22"/>
      <c r="O4126" s="279"/>
    </row>
    <row r="4127" spans="1:15">
      <c r="A4127" s="316"/>
      <c r="B4127" s="316"/>
      <c r="C4127" s="22"/>
      <c r="O4127" s="279"/>
    </row>
    <row r="4128" spans="1:15">
      <c r="A4128" s="316"/>
      <c r="B4128" s="316"/>
      <c r="C4128" s="22"/>
      <c r="O4128" s="279"/>
    </row>
    <row r="4129" spans="1:15">
      <c r="A4129" s="316"/>
      <c r="B4129" s="316"/>
      <c r="C4129" s="22"/>
      <c r="O4129" s="279"/>
    </row>
    <row r="4130" spans="1:15">
      <c r="A4130" s="316"/>
      <c r="B4130" s="316"/>
      <c r="C4130" s="22"/>
      <c r="O4130" s="279"/>
    </row>
    <row r="4131" spans="1:15">
      <c r="A4131" s="316"/>
      <c r="B4131" s="316"/>
      <c r="C4131" s="22"/>
      <c r="O4131" s="279"/>
    </row>
    <row r="4132" spans="1:15">
      <c r="A4132" s="316"/>
      <c r="B4132" s="316"/>
      <c r="C4132" s="22"/>
      <c r="O4132" s="279"/>
    </row>
    <row r="4133" spans="1:15">
      <c r="A4133" s="316"/>
      <c r="B4133" s="316"/>
      <c r="C4133" s="22"/>
      <c r="O4133" s="279"/>
    </row>
    <row r="4134" spans="1:15">
      <c r="A4134" s="316"/>
      <c r="B4134" s="316"/>
      <c r="C4134" s="22"/>
      <c r="O4134" s="279"/>
    </row>
    <row r="4135" spans="1:15">
      <c r="A4135" s="316"/>
      <c r="B4135" s="316"/>
      <c r="C4135" s="22"/>
      <c r="O4135" s="279"/>
    </row>
    <row r="4136" spans="1:15">
      <c r="A4136" s="316"/>
      <c r="B4136" s="316"/>
      <c r="C4136" s="22"/>
      <c r="O4136" s="279"/>
    </row>
    <row r="4137" spans="1:15">
      <c r="A4137" s="316"/>
      <c r="B4137" s="316"/>
      <c r="C4137" s="22"/>
      <c r="O4137" s="279"/>
    </row>
    <row r="4138" spans="1:15">
      <c r="A4138" s="316"/>
      <c r="B4138" s="316"/>
      <c r="C4138" s="22"/>
      <c r="O4138" s="279"/>
    </row>
    <row r="4139" spans="1:15">
      <c r="A4139" s="316"/>
      <c r="B4139" s="316"/>
      <c r="C4139" s="22"/>
      <c r="O4139" s="279"/>
    </row>
    <row r="4140" spans="1:15">
      <c r="A4140" s="316"/>
      <c r="B4140" s="316"/>
      <c r="C4140" s="22"/>
      <c r="O4140" s="279"/>
    </row>
    <row r="4141" spans="1:15">
      <c r="A4141" s="316"/>
      <c r="B4141" s="316"/>
      <c r="C4141" s="22"/>
      <c r="O4141" s="279"/>
    </row>
    <row r="4142" spans="1:15">
      <c r="A4142" s="316"/>
      <c r="B4142" s="316"/>
      <c r="C4142" s="22"/>
      <c r="O4142" s="279"/>
    </row>
    <row r="4143" spans="1:15">
      <c r="A4143" s="316"/>
      <c r="B4143" s="316"/>
      <c r="C4143" s="22"/>
      <c r="O4143" s="279"/>
    </row>
    <row r="4144" spans="1:15">
      <c r="A4144" s="316"/>
      <c r="B4144" s="316"/>
      <c r="C4144" s="22"/>
      <c r="O4144" s="279"/>
    </row>
    <row r="4145" spans="1:15">
      <c r="A4145" s="316"/>
      <c r="B4145" s="316"/>
      <c r="C4145" s="22"/>
      <c r="O4145" s="279"/>
    </row>
    <row r="4146" spans="1:15">
      <c r="A4146" s="316"/>
      <c r="B4146" s="316"/>
      <c r="C4146" s="22"/>
      <c r="O4146" s="279"/>
    </row>
    <row r="4147" spans="1:15">
      <c r="A4147" s="316"/>
      <c r="B4147" s="316"/>
      <c r="C4147" s="22"/>
      <c r="O4147" s="279"/>
    </row>
    <row r="4148" spans="1:15">
      <c r="A4148" s="316"/>
      <c r="B4148" s="316"/>
      <c r="C4148" s="22"/>
      <c r="O4148" s="279"/>
    </row>
    <row r="4149" spans="1:15">
      <c r="A4149" s="316"/>
      <c r="B4149" s="316"/>
      <c r="C4149" s="22"/>
      <c r="O4149" s="279"/>
    </row>
    <row r="4150" spans="1:15">
      <c r="A4150" s="316"/>
      <c r="B4150" s="316"/>
      <c r="C4150" s="22"/>
      <c r="O4150" s="279"/>
    </row>
    <row r="4151" spans="1:15">
      <c r="A4151" s="316"/>
      <c r="B4151" s="316"/>
      <c r="C4151" s="22"/>
      <c r="O4151" s="279"/>
    </row>
    <row r="4152" spans="1:15">
      <c r="A4152" s="316"/>
      <c r="B4152" s="316"/>
      <c r="C4152" s="22"/>
      <c r="O4152" s="279"/>
    </row>
    <row r="4153" spans="1:15">
      <c r="A4153" s="316"/>
      <c r="B4153" s="316"/>
      <c r="C4153" s="22"/>
      <c r="O4153" s="279"/>
    </row>
    <row r="4154" spans="1:15">
      <c r="A4154" s="316"/>
      <c r="B4154" s="316"/>
      <c r="C4154" s="22"/>
      <c r="O4154" s="279"/>
    </row>
    <row r="4155" spans="1:15">
      <c r="A4155" s="316"/>
      <c r="B4155" s="316"/>
      <c r="C4155" s="22"/>
      <c r="O4155" s="279"/>
    </row>
    <row r="4156" spans="1:15">
      <c r="A4156" s="316"/>
      <c r="B4156" s="316"/>
      <c r="C4156" s="22"/>
      <c r="O4156" s="279"/>
    </row>
    <row r="4157" spans="1:15">
      <c r="A4157" s="316"/>
      <c r="B4157" s="316"/>
      <c r="C4157" s="22"/>
      <c r="O4157" s="279"/>
    </row>
    <row r="4158" spans="1:15">
      <c r="A4158" s="316"/>
      <c r="B4158" s="316"/>
      <c r="C4158" s="22"/>
      <c r="O4158" s="279"/>
    </row>
    <row r="4159" spans="1:15">
      <c r="A4159" s="316"/>
      <c r="B4159" s="316"/>
      <c r="C4159" s="22"/>
      <c r="O4159" s="279"/>
    </row>
    <row r="4160" spans="1:15">
      <c r="A4160" s="316"/>
      <c r="B4160" s="316"/>
      <c r="C4160" s="22"/>
      <c r="O4160" s="279"/>
    </row>
    <row r="4161" spans="1:15">
      <c r="A4161" s="316"/>
      <c r="B4161" s="316"/>
      <c r="C4161" s="22"/>
      <c r="O4161" s="279"/>
    </row>
    <row r="4162" spans="1:15">
      <c r="A4162" s="316"/>
      <c r="B4162" s="316"/>
      <c r="C4162" s="22"/>
      <c r="O4162" s="279"/>
    </row>
    <row r="4163" spans="1:15">
      <c r="A4163" s="316"/>
      <c r="B4163" s="316"/>
      <c r="C4163" s="22"/>
      <c r="O4163" s="279"/>
    </row>
    <row r="4164" spans="1:15">
      <c r="A4164" s="316"/>
      <c r="B4164" s="316"/>
      <c r="C4164" s="22"/>
      <c r="O4164" s="279"/>
    </row>
    <row r="4165" spans="1:15">
      <c r="A4165" s="316"/>
      <c r="B4165" s="316"/>
      <c r="C4165" s="22"/>
      <c r="O4165" s="279"/>
    </row>
    <row r="4166" spans="1:15">
      <c r="A4166" s="316"/>
      <c r="B4166" s="316"/>
      <c r="C4166" s="22"/>
      <c r="O4166" s="279"/>
    </row>
    <row r="4167" spans="1:15">
      <c r="A4167" s="316"/>
      <c r="B4167" s="316"/>
      <c r="C4167" s="22"/>
      <c r="O4167" s="279"/>
    </row>
    <row r="4168" spans="1:15">
      <c r="A4168" s="316"/>
      <c r="B4168" s="316"/>
      <c r="C4168" s="22"/>
      <c r="O4168" s="279"/>
    </row>
    <row r="4169" spans="1:15">
      <c r="A4169" s="316"/>
      <c r="B4169" s="316"/>
      <c r="C4169" s="22"/>
      <c r="O4169" s="279"/>
    </row>
    <row r="4170" spans="1:15">
      <c r="A4170" s="316"/>
      <c r="B4170" s="316"/>
      <c r="C4170" s="22"/>
      <c r="O4170" s="279"/>
    </row>
    <row r="4171" spans="1:15">
      <c r="A4171" s="316"/>
      <c r="B4171" s="316"/>
      <c r="C4171" s="22"/>
      <c r="O4171" s="279"/>
    </row>
    <row r="4172" spans="1:15">
      <c r="A4172" s="316"/>
      <c r="B4172" s="316"/>
      <c r="C4172" s="22"/>
      <c r="O4172" s="279"/>
    </row>
    <row r="4173" spans="1:15">
      <c r="A4173" s="316"/>
      <c r="B4173" s="316"/>
      <c r="C4173" s="22"/>
      <c r="O4173" s="279"/>
    </row>
    <row r="4174" spans="1:15">
      <c r="A4174" s="316"/>
      <c r="B4174" s="316"/>
      <c r="C4174" s="22"/>
      <c r="O4174" s="279"/>
    </row>
    <row r="4175" spans="1:15">
      <c r="A4175" s="316"/>
      <c r="B4175" s="316"/>
      <c r="C4175" s="22"/>
      <c r="O4175" s="279"/>
    </row>
    <row r="4176" spans="1:15">
      <c r="A4176" s="316"/>
      <c r="B4176" s="316"/>
      <c r="C4176" s="22"/>
      <c r="O4176" s="279"/>
    </row>
    <row r="4177" spans="1:15">
      <c r="A4177" s="316"/>
      <c r="B4177" s="316"/>
      <c r="C4177" s="22"/>
      <c r="O4177" s="279"/>
    </row>
    <row r="4178" spans="1:15">
      <c r="A4178" s="316"/>
      <c r="B4178" s="316"/>
      <c r="C4178" s="22"/>
      <c r="O4178" s="279"/>
    </row>
    <row r="4179" spans="1:15">
      <c r="A4179" s="316"/>
      <c r="B4179" s="316"/>
      <c r="C4179" s="22"/>
      <c r="O4179" s="279"/>
    </row>
    <row r="4180" spans="1:15">
      <c r="A4180" s="316"/>
      <c r="B4180" s="316"/>
      <c r="C4180" s="22"/>
      <c r="O4180" s="279"/>
    </row>
    <row r="4181" spans="1:15">
      <c r="A4181" s="316"/>
      <c r="B4181" s="316"/>
      <c r="C4181" s="22"/>
      <c r="O4181" s="279"/>
    </row>
    <row r="4182" spans="1:15">
      <c r="A4182" s="316"/>
      <c r="B4182" s="316"/>
      <c r="C4182" s="22"/>
      <c r="O4182" s="279"/>
    </row>
    <row r="4183" spans="1:15">
      <c r="A4183" s="316"/>
      <c r="B4183" s="316"/>
      <c r="C4183" s="22"/>
      <c r="O4183" s="279"/>
    </row>
    <row r="4184" spans="1:15">
      <c r="A4184" s="316"/>
      <c r="B4184" s="316"/>
      <c r="C4184" s="22"/>
      <c r="O4184" s="279"/>
    </row>
    <row r="4185" spans="1:15">
      <c r="A4185" s="316"/>
      <c r="B4185" s="316"/>
      <c r="C4185" s="22"/>
      <c r="O4185" s="279"/>
    </row>
    <row r="4186" spans="1:15">
      <c r="A4186" s="316"/>
      <c r="B4186" s="316"/>
      <c r="C4186" s="22"/>
      <c r="O4186" s="279"/>
    </row>
    <row r="4187" spans="1:15">
      <c r="A4187" s="316"/>
      <c r="B4187" s="316"/>
      <c r="C4187" s="22"/>
      <c r="O4187" s="279"/>
    </row>
    <row r="4188" spans="1:15">
      <c r="A4188" s="316"/>
      <c r="B4188" s="316"/>
      <c r="C4188" s="22"/>
      <c r="O4188" s="279"/>
    </row>
    <row r="4189" spans="1:15">
      <c r="A4189" s="316"/>
      <c r="B4189" s="316"/>
      <c r="C4189" s="22"/>
      <c r="O4189" s="279"/>
    </row>
    <row r="4190" spans="1:15">
      <c r="A4190" s="316"/>
      <c r="B4190" s="316"/>
      <c r="C4190" s="22"/>
      <c r="O4190" s="279"/>
    </row>
    <row r="4191" spans="1:15">
      <c r="A4191" s="316"/>
      <c r="B4191" s="316"/>
      <c r="C4191" s="22"/>
      <c r="O4191" s="279"/>
    </row>
    <row r="4192" spans="1:15">
      <c r="A4192" s="316"/>
      <c r="B4192" s="316"/>
      <c r="C4192" s="22"/>
      <c r="O4192" s="279"/>
    </row>
    <row r="4193" spans="1:15">
      <c r="A4193" s="316"/>
      <c r="B4193" s="316"/>
      <c r="C4193" s="22"/>
      <c r="O4193" s="279"/>
    </row>
    <row r="4194" spans="1:15">
      <c r="A4194" s="316"/>
      <c r="B4194" s="316"/>
      <c r="C4194" s="22"/>
      <c r="O4194" s="279"/>
    </row>
    <row r="4195" spans="1:15">
      <c r="A4195" s="316"/>
      <c r="B4195" s="316"/>
      <c r="C4195" s="22"/>
      <c r="O4195" s="279"/>
    </row>
    <row r="4196" spans="1:15">
      <c r="A4196" s="316"/>
      <c r="B4196" s="316"/>
      <c r="C4196" s="22"/>
      <c r="O4196" s="279"/>
    </row>
    <row r="4197" spans="1:15">
      <c r="A4197" s="316"/>
      <c r="B4197" s="316"/>
      <c r="C4197" s="22"/>
      <c r="O4197" s="279"/>
    </row>
    <row r="4198" spans="1:15">
      <c r="A4198" s="316"/>
      <c r="B4198" s="316"/>
      <c r="C4198" s="22"/>
      <c r="O4198" s="279"/>
    </row>
    <row r="4199" spans="1:15">
      <c r="A4199" s="316"/>
      <c r="B4199" s="316"/>
      <c r="C4199" s="22"/>
      <c r="O4199" s="279"/>
    </row>
    <row r="4200" spans="1:15">
      <c r="A4200" s="316"/>
      <c r="B4200" s="316"/>
      <c r="C4200" s="22"/>
      <c r="O4200" s="279"/>
    </row>
    <row r="4201" spans="1:15">
      <c r="A4201" s="316"/>
      <c r="B4201" s="316"/>
      <c r="C4201" s="22"/>
      <c r="O4201" s="279"/>
    </row>
    <row r="4202" spans="1:15">
      <c r="A4202" s="316"/>
      <c r="B4202" s="316"/>
      <c r="C4202" s="22"/>
      <c r="O4202" s="279"/>
    </row>
    <row r="4203" spans="1:15">
      <c r="A4203" s="316"/>
      <c r="B4203" s="316"/>
      <c r="C4203" s="22"/>
      <c r="O4203" s="279"/>
    </row>
    <row r="4204" spans="1:15">
      <c r="A4204" s="316"/>
      <c r="B4204" s="316"/>
      <c r="C4204" s="22"/>
      <c r="O4204" s="279"/>
    </row>
    <row r="4205" spans="1:15">
      <c r="A4205" s="316"/>
      <c r="B4205" s="316"/>
      <c r="C4205" s="22"/>
      <c r="O4205" s="279"/>
    </row>
    <row r="4206" spans="1:15">
      <c r="A4206" s="316"/>
      <c r="B4206" s="316"/>
      <c r="C4206" s="22"/>
      <c r="O4206" s="279"/>
    </row>
    <row r="4207" spans="1:15">
      <c r="A4207" s="316"/>
      <c r="B4207" s="316"/>
      <c r="C4207" s="22"/>
      <c r="O4207" s="279"/>
    </row>
    <row r="4208" spans="1:15">
      <c r="A4208" s="316"/>
      <c r="B4208" s="316"/>
      <c r="C4208" s="22"/>
      <c r="O4208" s="279"/>
    </row>
    <row r="4209" spans="1:15">
      <c r="A4209" s="316"/>
      <c r="B4209" s="316"/>
      <c r="C4209" s="22"/>
      <c r="O4209" s="279"/>
    </row>
    <row r="4210" spans="1:15">
      <c r="A4210" s="316"/>
      <c r="B4210" s="316"/>
      <c r="C4210" s="22"/>
      <c r="O4210" s="279"/>
    </row>
    <row r="4211" spans="1:15">
      <c r="A4211" s="316"/>
      <c r="B4211" s="316"/>
      <c r="C4211" s="22"/>
      <c r="O4211" s="279"/>
    </row>
    <row r="4212" spans="1:15">
      <c r="A4212" s="316"/>
      <c r="B4212" s="316"/>
      <c r="C4212" s="22"/>
      <c r="O4212" s="279"/>
    </row>
    <row r="4213" spans="1:15">
      <c r="A4213" s="316"/>
      <c r="B4213" s="316"/>
      <c r="C4213" s="22"/>
      <c r="O4213" s="279"/>
    </row>
    <row r="4214" spans="1:15">
      <c r="A4214" s="316"/>
      <c r="B4214" s="316"/>
      <c r="C4214" s="22"/>
      <c r="O4214" s="279"/>
    </row>
    <row r="4215" spans="1:15">
      <c r="A4215" s="316"/>
      <c r="B4215" s="316"/>
      <c r="C4215" s="22"/>
      <c r="O4215" s="279"/>
    </row>
    <row r="4216" spans="1:15">
      <c r="A4216" s="316"/>
      <c r="B4216" s="316"/>
      <c r="C4216" s="22"/>
      <c r="O4216" s="279"/>
    </row>
    <row r="4217" spans="1:15">
      <c r="A4217" s="316"/>
      <c r="B4217" s="316"/>
      <c r="C4217" s="22"/>
      <c r="O4217" s="279"/>
    </row>
    <row r="4218" spans="1:15">
      <c r="A4218" s="316"/>
      <c r="B4218" s="316"/>
      <c r="C4218" s="22"/>
      <c r="O4218" s="279"/>
    </row>
    <row r="4219" spans="1:15">
      <c r="A4219" s="316"/>
      <c r="B4219" s="316"/>
      <c r="C4219" s="22"/>
      <c r="O4219" s="279"/>
    </row>
    <row r="4220" spans="1:15">
      <c r="A4220" s="316"/>
      <c r="B4220" s="316"/>
      <c r="C4220" s="22"/>
      <c r="O4220" s="279"/>
    </row>
    <row r="4221" spans="1:15">
      <c r="A4221" s="316"/>
      <c r="B4221" s="316"/>
      <c r="C4221" s="22"/>
      <c r="O4221" s="279"/>
    </row>
    <row r="4222" spans="1:15">
      <c r="A4222" s="316"/>
      <c r="B4222" s="316"/>
      <c r="C4222" s="22"/>
      <c r="O4222" s="279"/>
    </row>
    <row r="4223" spans="1:15">
      <c r="A4223" s="316"/>
      <c r="B4223" s="316"/>
      <c r="C4223" s="22"/>
      <c r="O4223" s="279"/>
    </row>
    <row r="4224" spans="1:15">
      <c r="A4224" s="316"/>
      <c r="B4224" s="316"/>
      <c r="C4224" s="22"/>
      <c r="O4224" s="279"/>
    </row>
    <row r="4225" spans="1:15">
      <c r="A4225" s="316"/>
      <c r="B4225" s="316"/>
      <c r="C4225" s="22"/>
      <c r="O4225" s="279"/>
    </row>
    <row r="4226" spans="1:15">
      <c r="A4226" s="316"/>
      <c r="B4226" s="316"/>
      <c r="C4226" s="22"/>
      <c r="O4226" s="279"/>
    </row>
    <row r="4227" spans="1:15">
      <c r="A4227" s="316"/>
      <c r="B4227" s="316"/>
      <c r="C4227" s="22"/>
      <c r="O4227" s="279"/>
    </row>
    <row r="4228" spans="1:15">
      <c r="A4228" s="316"/>
      <c r="B4228" s="316"/>
      <c r="C4228" s="22"/>
      <c r="O4228" s="279"/>
    </row>
    <row r="4229" spans="1:15">
      <c r="A4229" s="316"/>
      <c r="B4229" s="316"/>
      <c r="C4229" s="22"/>
      <c r="O4229" s="279"/>
    </row>
    <row r="4230" spans="1:15">
      <c r="A4230" s="316"/>
      <c r="B4230" s="316"/>
      <c r="C4230" s="22"/>
      <c r="O4230" s="279"/>
    </row>
    <row r="4231" spans="1:15">
      <c r="A4231" s="316"/>
      <c r="B4231" s="316"/>
      <c r="C4231" s="22"/>
      <c r="O4231" s="279"/>
    </row>
    <row r="4232" spans="1:15">
      <c r="A4232" s="316"/>
      <c r="B4232" s="316"/>
      <c r="C4232" s="22"/>
      <c r="O4232" s="279"/>
    </row>
    <row r="4233" spans="1:15">
      <c r="A4233" s="316"/>
      <c r="B4233" s="316"/>
      <c r="C4233" s="22"/>
      <c r="O4233" s="279"/>
    </row>
    <row r="4234" spans="1:15">
      <c r="A4234" s="316"/>
      <c r="B4234" s="316"/>
      <c r="C4234" s="22"/>
      <c r="O4234" s="279"/>
    </row>
    <row r="4235" spans="1:15">
      <c r="A4235" s="316"/>
      <c r="B4235" s="316"/>
      <c r="C4235" s="22"/>
      <c r="O4235" s="279"/>
    </row>
    <row r="4236" spans="1:15">
      <c r="A4236" s="316"/>
      <c r="B4236" s="316"/>
      <c r="C4236" s="22"/>
      <c r="O4236" s="279"/>
    </row>
    <row r="4237" spans="1:15">
      <c r="A4237" s="316"/>
      <c r="B4237" s="316"/>
      <c r="C4237" s="22"/>
      <c r="O4237" s="279"/>
    </row>
    <row r="4238" spans="1:15">
      <c r="A4238" s="316"/>
      <c r="B4238" s="316"/>
      <c r="C4238" s="22"/>
      <c r="O4238" s="279"/>
    </row>
    <row r="4239" spans="1:15">
      <c r="A4239" s="316"/>
      <c r="B4239" s="316"/>
      <c r="C4239" s="22"/>
      <c r="O4239" s="279"/>
    </row>
    <row r="4240" spans="1:15">
      <c r="A4240" s="316"/>
      <c r="B4240" s="316"/>
      <c r="C4240" s="22"/>
      <c r="O4240" s="279"/>
    </row>
    <row r="4241" spans="1:15">
      <c r="A4241" s="316"/>
      <c r="B4241" s="316"/>
      <c r="C4241" s="22"/>
      <c r="O4241" s="279"/>
    </row>
    <row r="4242" spans="1:15">
      <c r="A4242" s="316"/>
      <c r="B4242" s="316"/>
      <c r="C4242" s="22"/>
      <c r="O4242" s="279"/>
    </row>
    <row r="4243" spans="1:15">
      <c r="A4243" s="316"/>
      <c r="B4243" s="316"/>
      <c r="C4243" s="22"/>
      <c r="O4243" s="279"/>
    </row>
    <row r="4244" spans="1:15">
      <c r="A4244" s="316"/>
      <c r="B4244" s="316"/>
      <c r="C4244" s="22"/>
      <c r="O4244" s="279"/>
    </row>
    <row r="4245" spans="1:15">
      <c r="A4245" s="316"/>
      <c r="B4245" s="316"/>
      <c r="C4245" s="22"/>
      <c r="O4245" s="279"/>
    </row>
    <row r="4246" spans="1:15">
      <c r="A4246" s="316"/>
      <c r="B4246" s="316"/>
      <c r="C4246" s="22"/>
      <c r="O4246" s="279"/>
    </row>
    <row r="4247" spans="1:15">
      <c r="A4247" s="316"/>
      <c r="B4247" s="316"/>
      <c r="C4247" s="22"/>
      <c r="O4247" s="279"/>
    </row>
    <row r="4248" spans="1:15">
      <c r="A4248" s="316"/>
      <c r="B4248" s="316"/>
      <c r="C4248" s="22"/>
      <c r="O4248" s="279"/>
    </row>
    <row r="4249" spans="1:15">
      <c r="A4249" s="316"/>
      <c r="B4249" s="316"/>
      <c r="C4249" s="22"/>
      <c r="O4249" s="279"/>
    </row>
    <row r="4250" spans="1:15">
      <c r="A4250" s="316"/>
      <c r="B4250" s="316"/>
      <c r="C4250" s="22"/>
      <c r="O4250" s="279"/>
    </row>
    <row r="4251" spans="1:15">
      <c r="A4251" s="316"/>
      <c r="B4251" s="316"/>
      <c r="C4251" s="22"/>
      <c r="O4251" s="279"/>
    </row>
    <row r="4252" spans="1:15">
      <c r="A4252" s="316"/>
      <c r="B4252" s="316"/>
      <c r="C4252" s="22"/>
      <c r="O4252" s="279"/>
    </row>
    <row r="4253" spans="1:15">
      <c r="A4253" s="316"/>
      <c r="B4253" s="316"/>
      <c r="C4253" s="22"/>
      <c r="O4253" s="279"/>
    </row>
    <row r="4254" spans="1:15">
      <c r="A4254" s="316"/>
      <c r="B4254" s="316"/>
      <c r="C4254" s="22"/>
      <c r="O4254" s="279"/>
    </row>
    <row r="4255" spans="1:15">
      <c r="A4255" s="316"/>
      <c r="B4255" s="316"/>
      <c r="C4255" s="22"/>
      <c r="O4255" s="279"/>
    </row>
    <row r="4256" spans="1:15">
      <c r="A4256" s="316"/>
      <c r="B4256" s="316"/>
      <c r="C4256" s="22"/>
      <c r="O4256" s="279"/>
    </row>
    <row r="4257" spans="1:15">
      <c r="A4257" s="316"/>
      <c r="B4257" s="316"/>
      <c r="C4257" s="22"/>
      <c r="O4257" s="279"/>
    </row>
    <row r="4258" spans="1:15">
      <c r="A4258" s="316"/>
      <c r="B4258" s="316"/>
      <c r="C4258" s="22"/>
      <c r="O4258" s="279"/>
    </row>
    <row r="4259" spans="1:15">
      <c r="A4259" s="316"/>
      <c r="B4259" s="316"/>
      <c r="C4259" s="22"/>
      <c r="O4259" s="279"/>
    </row>
    <row r="4260" spans="1:15">
      <c r="A4260" s="316"/>
      <c r="B4260" s="316"/>
      <c r="C4260" s="22"/>
      <c r="O4260" s="279"/>
    </row>
    <row r="4261" spans="1:15">
      <c r="A4261" s="316"/>
      <c r="B4261" s="316"/>
      <c r="C4261" s="22"/>
      <c r="O4261" s="279"/>
    </row>
    <row r="4262" spans="1:15">
      <c r="A4262" s="316"/>
      <c r="B4262" s="316"/>
      <c r="C4262" s="22"/>
      <c r="O4262" s="279"/>
    </row>
    <row r="4263" spans="1:15">
      <c r="A4263" s="316"/>
      <c r="B4263" s="316"/>
      <c r="C4263" s="22"/>
      <c r="O4263" s="279"/>
    </row>
    <row r="4264" spans="1:15">
      <c r="A4264" s="316"/>
      <c r="B4264" s="316"/>
      <c r="C4264" s="22"/>
      <c r="O4264" s="279"/>
    </row>
    <row r="4265" spans="1:15">
      <c r="A4265" s="316"/>
      <c r="B4265" s="316"/>
      <c r="C4265" s="22"/>
      <c r="O4265" s="279"/>
    </row>
    <row r="4266" spans="1:15">
      <c r="A4266" s="316"/>
      <c r="B4266" s="316"/>
      <c r="C4266" s="22"/>
      <c r="O4266" s="279"/>
    </row>
    <row r="4267" spans="1:15">
      <c r="A4267" s="316"/>
      <c r="B4267" s="316"/>
      <c r="C4267" s="22"/>
      <c r="O4267" s="279"/>
    </row>
    <row r="4268" spans="1:15">
      <c r="A4268" s="316"/>
      <c r="B4268" s="316"/>
      <c r="C4268" s="22"/>
      <c r="O4268" s="279"/>
    </row>
    <row r="4269" spans="1:15">
      <c r="A4269" s="316"/>
      <c r="B4269" s="316"/>
      <c r="C4269" s="22"/>
      <c r="O4269" s="279"/>
    </row>
    <row r="4270" spans="1:15">
      <c r="A4270" s="316"/>
      <c r="B4270" s="316"/>
      <c r="C4270" s="22"/>
      <c r="O4270" s="279"/>
    </row>
    <row r="4271" spans="1:15">
      <c r="A4271" s="316"/>
      <c r="B4271" s="316"/>
      <c r="C4271" s="22"/>
      <c r="O4271" s="279"/>
    </row>
    <row r="4272" spans="1:15">
      <c r="A4272" s="316"/>
      <c r="B4272" s="316"/>
      <c r="C4272" s="22"/>
      <c r="O4272" s="279"/>
    </row>
    <row r="4273" spans="1:15">
      <c r="A4273" s="316"/>
      <c r="B4273" s="316"/>
      <c r="C4273" s="22"/>
      <c r="O4273" s="279"/>
    </row>
    <row r="4274" spans="1:15">
      <c r="A4274" s="316"/>
      <c r="B4274" s="316"/>
      <c r="C4274" s="22"/>
      <c r="O4274" s="279"/>
    </row>
    <row r="4275" spans="1:15">
      <c r="A4275" s="316"/>
      <c r="B4275" s="316"/>
      <c r="C4275" s="22"/>
      <c r="O4275" s="279"/>
    </row>
    <row r="4276" spans="1:15">
      <c r="A4276" s="316"/>
      <c r="B4276" s="316"/>
      <c r="C4276" s="22"/>
      <c r="O4276" s="279"/>
    </row>
    <row r="4277" spans="1:15">
      <c r="A4277" s="316"/>
      <c r="B4277" s="316"/>
      <c r="C4277" s="22"/>
      <c r="O4277" s="279"/>
    </row>
    <row r="4278" spans="1:15">
      <c r="A4278" s="316"/>
      <c r="B4278" s="316"/>
      <c r="C4278" s="22"/>
      <c r="O4278" s="279"/>
    </row>
    <row r="4279" spans="1:15">
      <c r="A4279" s="316"/>
      <c r="B4279" s="316"/>
      <c r="C4279" s="22"/>
      <c r="O4279" s="279"/>
    </row>
    <row r="4280" spans="1:15">
      <c r="A4280" s="316"/>
      <c r="B4280" s="316"/>
      <c r="C4280" s="22"/>
      <c r="O4280" s="279"/>
    </row>
    <row r="4281" spans="1:15">
      <c r="A4281" s="316"/>
      <c r="B4281" s="316"/>
      <c r="C4281" s="22"/>
      <c r="O4281" s="279"/>
    </row>
    <row r="4282" spans="1:15">
      <c r="A4282" s="316"/>
      <c r="B4282" s="316"/>
      <c r="C4282" s="22"/>
      <c r="O4282" s="279"/>
    </row>
    <row r="4283" spans="1:15">
      <c r="A4283" s="316"/>
      <c r="B4283" s="316"/>
      <c r="C4283" s="22"/>
      <c r="O4283" s="279"/>
    </row>
    <row r="4284" spans="1:15">
      <c r="A4284" s="316"/>
      <c r="B4284" s="316"/>
      <c r="C4284" s="22"/>
      <c r="O4284" s="279"/>
    </row>
    <row r="4285" spans="1:15">
      <c r="A4285" s="316"/>
      <c r="B4285" s="316"/>
      <c r="C4285" s="22"/>
      <c r="O4285" s="279"/>
    </row>
    <row r="4286" spans="1:15">
      <c r="A4286" s="316"/>
      <c r="B4286" s="316"/>
      <c r="C4286" s="22"/>
      <c r="O4286" s="279"/>
    </row>
    <row r="4287" spans="1:15">
      <c r="A4287" s="316"/>
      <c r="B4287" s="316"/>
      <c r="C4287" s="22"/>
      <c r="O4287" s="279"/>
    </row>
    <row r="4288" spans="1:15">
      <c r="A4288" s="316"/>
      <c r="B4288" s="316"/>
      <c r="C4288" s="22"/>
      <c r="O4288" s="279"/>
    </row>
    <row r="4289" spans="1:15">
      <c r="A4289" s="316"/>
      <c r="B4289" s="316"/>
      <c r="C4289" s="22"/>
      <c r="O4289" s="279"/>
    </row>
    <row r="4290" spans="1:15">
      <c r="A4290" s="316"/>
      <c r="B4290" s="316"/>
      <c r="C4290" s="22"/>
      <c r="O4290" s="279"/>
    </row>
    <row r="4291" spans="1:15">
      <c r="A4291" s="316"/>
      <c r="B4291" s="316"/>
      <c r="C4291" s="22"/>
      <c r="O4291" s="279"/>
    </row>
    <row r="4292" spans="1:15">
      <c r="A4292" s="316"/>
      <c r="B4292" s="316"/>
      <c r="C4292" s="22"/>
      <c r="O4292" s="279"/>
    </row>
    <row r="4293" spans="1:15">
      <c r="A4293" s="316"/>
      <c r="B4293" s="316"/>
      <c r="C4293" s="22"/>
      <c r="O4293" s="279"/>
    </row>
    <row r="4294" spans="1:15">
      <c r="A4294" s="316"/>
      <c r="B4294" s="316"/>
      <c r="C4294" s="22"/>
      <c r="O4294" s="279"/>
    </row>
    <row r="4295" spans="1:15">
      <c r="A4295" s="316"/>
      <c r="B4295" s="316"/>
      <c r="C4295" s="22"/>
      <c r="O4295" s="279"/>
    </row>
    <row r="4296" spans="1:15">
      <c r="A4296" s="316"/>
      <c r="B4296" s="316"/>
      <c r="C4296" s="22"/>
      <c r="O4296" s="279"/>
    </row>
    <row r="4297" spans="1:15">
      <c r="A4297" s="316"/>
      <c r="B4297" s="316"/>
      <c r="C4297" s="22"/>
      <c r="O4297" s="279"/>
    </row>
    <row r="4298" spans="1:15">
      <c r="A4298" s="316"/>
      <c r="B4298" s="316"/>
      <c r="C4298" s="22"/>
      <c r="O4298" s="279"/>
    </row>
    <row r="4299" spans="1:15">
      <c r="A4299" s="316"/>
      <c r="B4299" s="316"/>
      <c r="C4299" s="22"/>
      <c r="O4299" s="279"/>
    </row>
    <row r="4300" spans="1:15">
      <c r="A4300" s="316"/>
      <c r="B4300" s="316"/>
      <c r="C4300" s="22"/>
      <c r="O4300" s="279"/>
    </row>
    <row r="4301" spans="1:15">
      <c r="A4301" s="316"/>
      <c r="B4301" s="316"/>
      <c r="C4301" s="22"/>
      <c r="O4301" s="279"/>
    </row>
    <row r="4302" spans="1:15">
      <c r="A4302" s="316"/>
      <c r="B4302" s="316"/>
      <c r="C4302" s="22"/>
      <c r="O4302" s="279"/>
    </row>
    <row r="4303" spans="1:15">
      <c r="A4303" s="316"/>
      <c r="B4303" s="316"/>
      <c r="C4303" s="22"/>
      <c r="O4303" s="279"/>
    </row>
    <row r="4304" spans="1:15">
      <c r="A4304" s="316"/>
      <c r="B4304" s="316"/>
      <c r="C4304" s="22"/>
      <c r="O4304" s="279"/>
    </row>
    <row r="4305" spans="1:15">
      <c r="A4305" s="316"/>
      <c r="B4305" s="316"/>
      <c r="C4305" s="22"/>
      <c r="O4305" s="279"/>
    </row>
    <row r="4306" spans="1:15">
      <c r="A4306" s="316"/>
      <c r="B4306" s="316"/>
      <c r="C4306" s="22"/>
      <c r="O4306" s="279"/>
    </row>
    <row r="4307" spans="1:15">
      <c r="A4307" s="316"/>
      <c r="B4307" s="316"/>
      <c r="C4307" s="22"/>
      <c r="O4307" s="279"/>
    </row>
    <row r="4308" spans="1:15">
      <c r="A4308" s="316"/>
      <c r="B4308" s="316"/>
      <c r="C4308" s="22"/>
      <c r="O4308" s="279"/>
    </row>
    <row r="4309" spans="1:15">
      <c r="A4309" s="316"/>
      <c r="B4309" s="316"/>
      <c r="C4309" s="22"/>
      <c r="O4309" s="279"/>
    </row>
    <row r="4310" spans="1:15">
      <c r="A4310" s="316"/>
      <c r="B4310" s="316"/>
      <c r="C4310" s="22"/>
      <c r="O4310" s="279"/>
    </row>
    <row r="4311" spans="1:15">
      <c r="A4311" s="316"/>
      <c r="B4311" s="316"/>
      <c r="C4311" s="22"/>
      <c r="O4311" s="279"/>
    </row>
    <row r="4312" spans="1:15">
      <c r="A4312" s="316"/>
      <c r="B4312" s="316"/>
      <c r="C4312" s="22"/>
      <c r="O4312" s="279"/>
    </row>
    <row r="4313" spans="1:15">
      <c r="A4313" s="316"/>
      <c r="B4313" s="316"/>
      <c r="C4313" s="22"/>
      <c r="O4313" s="279"/>
    </row>
    <row r="4314" spans="1:15">
      <c r="A4314" s="316"/>
      <c r="B4314" s="316"/>
      <c r="C4314" s="22"/>
      <c r="O4314" s="279"/>
    </row>
    <row r="4315" spans="1:15">
      <c r="A4315" s="316"/>
      <c r="B4315" s="316"/>
      <c r="C4315" s="22"/>
      <c r="O4315" s="279"/>
    </row>
    <row r="4316" spans="1:15">
      <c r="A4316" s="316"/>
      <c r="B4316" s="316"/>
      <c r="C4316" s="22"/>
      <c r="O4316" s="279"/>
    </row>
    <row r="4317" spans="1:15">
      <c r="A4317" s="316"/>
      <c r="B4317" s="316"/>
      <c r="C4317" s="22"/>
      <c r="O4317" s="279"/>
    </row>
    <row r="4318" spans="1:15">
      <c r="A4318" s="316"/>
      <c r="B4318" s="316"/>
      <c r="C4318" s="22"/>
      <c r="O4318" s="279"/>
    </row>
    <row r="4319" spans="1:15">
      <c r="A4319" s="316"/>
      <c r="B4319" s="316"/>
      <c r="C4319" s="22"/>
      <c r="O4319" s="279"/>
    </row>
    <row r="4320" spans="1:15">
      <c r="A4320" s="316"/>
      <c r="B4320" s="316"/>
      <c r="C4320" s="22"/>
      <c r="O4320" s="279"/>
    </row>
    <row r="4321" spans="1:15">
      <c r="A4321" s="316"/>
      <c r="B4321" s="316"/>
      <c r="C4321" s="22"/>
      <c r="O4321" s="279"/>
    </row>
    <row r="4322" spans="1:15">
      <c r="A4322" s="316"/>
      <c r="B4322" s="316"/>
      <c r="C4322" s="22"/>
      <c r="O4322" s="279"/>
    </row>
    <row r="4323" spans="1:15">
      <c r="A4323" s="316"/>
      <c r="B4323" s="316"/>
      <c r="C4323" s="22"/>
      <c r="O4323" s="279"/>
    </row>
    <row r="4324" spans="1:15">
      <c r="A4324" s="316"/>
      <c r="B4324" s="316"/>
      <c r="C4324" s="22"/>
      <c r="O4324" s="279"/>
    </row>
    <row r="4325" spans="1:15">
      <c r="A4325" s="316"/>
      <c r="B4325" s="316"/>
      <c r="C4325" s="22"/>
      <c r="O4325" s="279"/>
    </row>
    <row r="4326" spans="1:15">
      <c r="A4326" s="316"/>
      <c r="B4326" s="316"/>
      <c r="C4326" s="22"/>
      <c r="O4326" s="279"/>
    </row>
    <row r="4327" spans="1:15">
      <c r="A4327" s="316"/>
      <c r="B4327" s="316"/>
      <c r="C4327" s="22"/>
      <c r="O4327" s="279"/>
    </row>
    <row r="4328" spans="1:15">
      <c r="A4328" s="316"/>
      <c r="B4328" s="316"/>
      <c r="C4328" s="22"/>
      <c r="O4328" s="279"/>
    </row>
    <row r="4329" spans="1:15">
      <c r="A4329" s="316"/>
      <c r="B4329" s="316"/>
      <c r="C4329" s="22"/>
      <c r="O4329" s="279"/>
    </row>
    <row r="4330" spans="1:15">
      <c r="A4330" s="316"/>
      <c r="B4330" s="316"/>
      <c r="C4330" s="22"/>
      <c r="O4330" s="279"/>
    </row>
    <row r="4331" spans="1:15">
      <c r="A4331" s="316"/>
      <c r="B4331" s="316"/>
      <c r="C4331" s="22"/>
      <c r="O4331" s="279"/>
    </row>
    <row r="4332" spans="1:15">
      <c r="A4332" s="316"/>
      <c r="B4332" s="316"/>
      <c r="C4332" s="22"/>
      <c r="O4332" s="279"/>
    </row>
    <row r="4333" spans="1:15">
      <c r="A4333" s="316"/>
      <c r="B4333" s="316"/>
      <c r="C4333" s="22"/>
      <c r="O4333" s="279"/>
    </row>
    <row r="4334" spans="1:15">
      <c r="A4334" s="316"/>
      <c r="B4334" s="316"/>
      <c r="C4334" s="22"/>
      <c r="O4334" s="279"/>
    </row>
    <row r="4335" spans="1:15">
      <c r="A4335" s="316"/>
      <c r="B4335" s="316"/>
      <c r="C4335" s="22"/>
      <c r="O4335" s="279"/>
    </row>
    <row r="4336" spans="1:15">
      <c r="A4336" s="316"/>
      <c r="B4336" s="316"/>
      <c r="C4336" s="22"/>
      <c r="O4336" s="279"/>
    </row>
    <row r="4337" spans="1:15">
      <c r="A4337" s="316"/>
      <c r="B4337" s="316"/>
      <c r="C4337" s="22"/>
      <c r="O4337" s="279"/>
    </row>
    <row r="4338" spans="1:15">
      <c r="A4338" s="316"/>
      <c r="B4338" s="316"/>
      <c r="C4338" s="22"/>
      <c r="O4338" s="279"/>
    </row>
    <row r="4339" spans="1:15">
      <c r="A4339" s="316"/>
      <c r="B4339" s="316"/>
      <c r="C4339" s="22"/>
      <c r="O4339" s="279"/>
    </row>
    <row r="4340" spans="1:15">
      <c r="A4340" s="316"/>
      <c r="B4340" s="316"/>
      <c r="C4340" s="22"/>
      <c r="O4340" s="279"/>
    </row>
    <row r="4341" spans="1:15">
      <c r="A4341" s="316"/>
      <c r="B4341" s="316"/>
      <c r="C4341" s="22"/>
      <c r="O4341" s="279"/>
    </row>
    <row r="4342" spans="1:15">
      <c r="A4342" s="316"/>
      <c r="B4342" s="316"/>
      <c r="C4342" s="22"/>
      <c r="O4342" s="279"/>
    </row>
    <row r="4343" spans="1:15">
      <c r="A4343" s="316"/>
      <c r="B4343" s="316"/>
      <c r="C4343" s="22"/>
      <c r="O4343" s="279"/>
    </row>
    <row r="4344" spans="1:15">
      <c r="A4344" s="316"/>
      <c r="B4344" s="316"/>
      <c r="C4344" s="22"/>
      <c r="O4344" s="279"/>
    </row>
    <row r="4345" spans="1:15">
      <c r="A4345" s="316"/>
      <c r="B4345" s="316"/>
      <c r="C4345" s="22"/>
      <c r="O4345" s="279"/>
    </row>
    <row r="4346" spans="1:15">
      <c r="A4346" s="316"/>
      <c r="B4346" s="316"/>
      <c r="C4346" s="22"/>
      <c r="O4346" s="279"/>
    </row>
    <row r="4347" spans="1:15">
      <c r="A4347" s="316"/>
      <c r="B4347" s="316"/>
      <c r="C4347" s="22"/>
      <c r="O4347" s="279"/>
    </row>
    <row r="4348" spans="1:15">
      <c r="A4348" s="316"/>
      <c r="B4348" s="316"/>
      <c r="C4348" s="22"/>
      <c r="O4348" s="279"/>
    </row>
    <row r="4349" spans="1:15">
      <c r="A4349" s="316"/>
      <c r="B4349" s="316"/>
      <c r="C4349" s="22"/>
      <c r="O4349" s="279"/>
    </row>
    <row r="4350" spans="1:15">
      <c r="A4350" s="316"/>
      <c r="B4350" s="316"/>
      <c r="C4350" s="22"/>
      <c r="O4350" s="279"/>
    </row>
    <row r="4351" spans="1:15">
      <c r="A4351" s="316"/>
      <c r="B4351" s="316"/>
      <c r="C4351" s="22"/>
      <c r="O4351" s="279"/>
    </row>
    <row r="4352" spans="1:15">
      <c r="A4352" s="316"/>
      <c r="B4352" s="316"/>
      <c r="C4352" s="22"/>
      <c r="O4352" s="279"/>
    </row>
    <row r="4353" spans="1:15">
      <c r="A4353" s="316"/>
      <c r="B4353" s="316"/>
      <c r="C4353" s="22"/>
      <c r="O4353" s="279"/>
    </row>
    <row r="4354" spans="1:15">
      <c r="A4354" s="316"/>
      <c r="B4354" s="316"/>
      <c r="C4354" s="22"/>
      <c r="O4354" s="279"/>
    </row>
    <row r="4355" spans="1:15">
      <c r="A4355" s="316"/>
      <c r="B4355" s="316"/>
      <c r="C4355" s="22"/>
      <c r="O4355" s="279"/>
    </row>
    <row r="4356" spans="1:15">
      <c r="A4356" s="316"/>
      <c r="B4356" s="316"/>
      <c r="C4356" s="22"/>
      <c r="O4356" s="279"/>
    </row>
    <row r="4357" spans="1:15">
      <c r="A4357" s="316"/>
      <c r="B4357" s="316"/>
      <c r="C4357" s="22"/>
      <c r="O4357" s="279"/>
    </row>
    <row r="4358" spans="1:15">
      <c r="A4358" s="316"/>
      <c r="B4358" s="316"/>
      <c r="C4358" s="22"/>
      <c r="O4358" s="279"/>
    </row>
    <row r="4359" spans="1:15">
      <c r="A4359" s="316"/>
      <c r="B4359" s="316"/>
      <c r="C4359" s="22"/>
      <c r="O4359" s="279"/>
    </row>
    <row r="4360" spans="1:15">
      <c r="A4360" s="316"/>
      <c r="B4360" s="316"/>
      <c r="C4360" s="22"/>
      <c r="O4360" s="279"/>
    </row>
    <row r="4361" spans="1:15">
      <c r="A4361" s="316"/>
      <c r="B4361" s="316"/>
      <c r="C4361" s="22"/>
      <c r="O4361" s="279"/>
    </row>
    <row r="4362" spans="1:15">
      <c r="A4362" s="316"/>
      <c r="B4362" s="316"/>
      <c r="C4362" s="22"/>
      <c r="O4362" s="279"/>
    </row>
    <row r="4363" spans="1:15">
      <c r="A4363" s="316"/>
      <c r="B4363" s="316"/>
      <c r="C4363" s="22"/>
      <c r="O4363" s="279"/>
    </row>
    <row r="4364" spans="1:15">
      <c r="A4364" s="316"/>
      <c r="B4364" s="316"/>
      <c r="C4364" s="22"/>
      <c r="O4364" s="279"/>
    </row>
    <row r="4365" spans="1:15">
      <c r="A4365" s="316"/>
      <c r="B4365" s="316"/>
      <c r="C4365" s="22"/>
      <c r="O4365" s="279"/>
    </row>
    <row r="4366" spans="1:15">
      <c r="A4366" s="316"/>
      <c r="B4366" s="316"/>
      <c r="C4366" s="22"/>
      <c r="O4366" s="279"/>
    </row>
    <row r="4367" spans="1:15">
      <c r="A4367" s="316"/>
      <c r="B4367" s="316"/>
      <c r="C4367" s="22"/>
      <c r="O4367" s="279"/>
    </row>
    <row r="4368" spans="1:15">
      <c r="A4368" s="316"/>
      <c r="B4368" s="316"/>
      <c r="C4368" s="22"/>
      <c r="O4368" s="279"/>
    </row>
    <row r="4369" spans="1:15">
      <c r="A4369" s="316"/>
      <c r="B4369" s="316"/>
      <c r="C4369" s="22"/>
      <c r="O4369" s="279"/>
    </row>
    <row r="4370" spans="1:15">
      <c r="A4370" s="316"/>
      <c r="B4370" s="316"/>
      <c r="C4370" s="22"/>
      <c r="O4370" s="279"/>
    </row>
    <row r="4371" spans="1:15">
      <c r="A4371" s="316"/>
      <c r="B4371" s="316"/>
      <c r="C4371" s="22"/>
      <c r="O4371" s="279"/>
    </row>
    <row r="4372" spans="1:15">
      <c r="A4372" s="316"/>
      <c r="B4372" s="316"/>
      <c r="C4372" s="22"/>
      <c r="O4372" s="279"/>
    </row>
    <row r="4373" spans="1:15">
      <c r="A4373" s="316"/>
      <c r="B4373" s="316"/>
      <c r="C4373" s="22"/>
      <c r="O4373" s="279"/>
    </row>
    <row r="4374" spans="1:15">
      <c r="A4374" s="316"/>
      <c r="B4374" s="316"/>
      <c r="C4374" s="22"/>
      <c r="O4374" s="279"/>
    </row>
    <row r="4375" spans="1:15">
      <c r="A4375" s="316"/>
      <c r="B4375" s="316"/>
      <c r="C4375" s="22"/>
      <c r="O4375" s="279"/>
    </row>
    <row r="4376" spans="1:15">
      <c r="A4376" s="316"/>
      <c r="B4376" s="316"/>
      <c r="C4376" s="22"/>
      <c r="O4376" s="279"/>
    </row>
    <row r="4377" spans="1:15">
      <c r="A4377" s="316"/>
      <c r="B4377" s="316"/>
      <c r="C4377" s="22"/>
      <c r="O4377" s="279"/>
    </row>
    <row r="4378" spans="1:15">
      <c r="A4378" s="316"/>
      <c r="B4378" s="316"/>
      <c r="C4378" s="22"/>
      <c r="O4378" s="279"/>
    </row>
    <row r="4379" spans="1:15">
      <c r="A4379" s="316"/>
      <c r="B4379" s="316"/>
      <c r="C4379" s="22"/>
      <c r="O4379" s="279"/>
    </row>
    <row r="4380" spans="1:15">
      <c r="A4380" s="316"/>
      <c r="B4380" s="316"/>
      <c r="C4380" s="22"/>
      <c r="O4380" s="279"/>
    </row>
    <row r="4381" spans="1:15">
      <c r="A4381" s="316"/>
      <c r="B4381" s="316"/>
      <c r="C4381" s="22"/>
      <c r="O4381" s="279"/>
    </row>
    <row r="4382" spans="1:15">
      <c r="A4382" s="316"/>
      <c r="B4382" s="316"/>
      <c r="C4382" s="22"/>
      <c r="O4382" s="279"/>
    </row>
    <row r="4383" spans="1:15">
      <c r="A4383" s="316"/>
      <c r="B4383" s="316"/>
      <c r="C4383" s="22"/>
      <c r="O4383" s="279"/>
    </row>
    <row r="4384" spans="1:15">
      <c r="A4384" s="316"/>
      <c r="B4384" s="316"/>
      <c r="C4384" s="22"/>
      <c r="O4384" s="279"/>
    </row>
    <row r="4385" spans="1:15">
      <c r="A4385" s="316"/>
      <c r="B4385" s="316"/>
      <c r="C4385" s="22"/>
      <c r="O4385" s="279"/>
    </row>
    <row r="4386" spans="1:15">
      <c r="A4386" s="316"/>
      <c r="B4386" s="316"/>
      <c r="C4386" s="22"/>
      <c r="O4386" s="279"/>
    </row>
    <row r="4387" spans="1:15">
      <c r="A4387" s="316"/>
      <c r="B4387" s="316"/>
      <c r="C4387" s="22"/>
      <c r="O4387" s="279"/>
    </row>
    <row r="4388" spans="1:15">
      <c r="A4388" s="316"/>
      <c r="B4388" s="316"/>
      <c r="C4388" s="22"/>
      <c r="O4388" s="279"/>
    </row>
    <row r="4389" spans="1:15">
      <c r="A4389" s="316"/>
      <c r="B4389" s="316"/>
      <c r="C4389" s="22"/>
      <c r="O4389" s="279"/>
    </row>
    <row r="4390" spans="1:15">
      <c r="A4390" s="316"/>
      <c r="B4390" s="316"/>
      <c r="C4390" s="22"/>
      <c r="O4390" s="279"/>
    </row>
    <row r="4391" spans="1:15">
      <c r="A4391" s="316"/>
      <c r="B4391" s="316"/>
      <c r="C4391" s="22"/>
      <c r="O4391" s="279"/>
    </row>
    <row r="4392" spans="1:15">
      <c r="A4392" s="316"/>
      <c r="B4392" s="316"/>
      <c r="C4392" s="22"/>
      <c r="O4392" s="279"/>
    </row>
    <row r="4393" spans="1:15">
      <c r="A4393" s="316"/>
      <c r="B4393" s="316"/>
      <c r="C4393" s="22"/>
      <c r="O4393" s="279"/>
    </row>
    <row r="4394" spans="1:15">
      <c r="A4394" s="316"/>
      <c r="B4394" s="316"/>
      <c r="C4394" s="22"/>
      <c r="O4394" s="279"/>
    </row>
    <row r="4395" spans="1:15">
      <c r="A4395" s="316"/>
      <c r="B4395" s="316"/>
      <c r="C4395" s="22"/>
      <c r="O4395" s="279"/>
    </row>
    <row r="4396" spans="1:15">
      <c r="A4396" s="316"/>
      <c r="B4396" s="316"/>
      <c r="C4396" s="22"/>
      <c r="O4396" s="279"/>
    </row>
    <row r="4397" spans="1:15">
      <c r="A4397" s="316"/>
      <c r="B4397" s="316"/>
      <c r="C4397" s="22"/>
      <c r="O4397" s="279"/>
    </row>
    <row r="4398" spans="1:15">
      <c r="A4398" s="316"/>
      <c r="B4398" s="316"/>
      <c r="C4398" s="22"/>
      <c r="O4398" s="279"/>
    </row>
    <row r="4399" spans="1:15">
      <c r="A4399" s="316"/>
      <c r="B4399" s="316"/>
      <c r="C4399" s="22"/>
      <c r="O4399" s="279"/>
    </row>
    <row r="4400" spans="1:15">
      <c r="A4400" s="316"/>
      <c r="B4400" s="316"/>
      <c r="C4400" s="22"/>
      <c r="O4400" s="279"/>
    </row>
    <row r="4401" spans="1:15">
      <c r="A4401" s="316"/>
      <c r="B4401" s="316"/>
      <c r="C4401" s="22"/>
      <c r="O4401" s="279"/>
    </row>
    <row r="4402" spans="1:15">
      <c r="A4402" s="316"/>
      <c r="B4402" s="316"/>
      <c r="C4402" s="22"/>
      <c r="O4402" s="279"/>
    </row>
    <row r="4403" spans="1:15">
      <c r="A4403" s="316"/>
      <c r="B4403" s="316"/>
      <c r="C4403" s="22"/>
      <c r="O4403" s="279"/>
    </row>
    <row r="4404" spans="1:15">
      <c r="A4404" s="316"/>
      <c r="B4404" s="316"/>
      <c r="C4404" s="22"/>
      <c r="O4404" s="279"/>
    </row>
    <row r="4405" spans="1:15">
      <c r="A4405" s="316"/>
      <c r="B4405" s="316"/>
      <c r="C4405" s="22"/>
      <c r="O4405" s="279"/>
    </row>
    <row r="4406" spans="1:15">
      <c r="A4406" s="316"/>
      <c r="B4406" s="316"/>
      <c r="C4406" s="22"/>
      <c r="O4406" s="279"/>
    </row>
    <row r="4407" spans="1:15">
      <c r="A4407" s="316"/>
      <c r="B4407" s="316"/>
      <c r="C4407" s="22"/>
      <c r="O4407" s="279"/>
    </row>
    <row r="4408" spans="1:15">
      <c r="A4408" s="316"/>
      <c r="B4408" s="316"/>
      <c r="C4408" s="22"/>
      <c r="O4408" s="279"/>
    </row>
    <row r="4409" spans="1:15">
      <c r="A4409" s="316"/>
      <c r="B4409" s="316"/>
      <c r="C4409" s="22"/>
      <c r="O4409" s="279"/>
    </row>
    <row r="4410" spans="1:15">
      <c r="A4410" s="316"/>
      <c r="B4410" s="316"/>
      <c r="C4410" s="22"/>
      <c r="O4410" s="279"/>
    </row>
    <row r="4411" spans="1:15">
      <c r="A4411" s="316"/>
      <c r="B4411" s="316"/>
      <c r="C4411" s="22"/>
      <c r="O4411" s="279"/>
    </row>
    <row r="4412" spans="1:15">
      <c r="A4412" s="316"/>
      <c r="B4412" s="316"/>
      <c r="C4412" s="22"/>
      <c r="O4412" s="279"/>
    </row>
    <row r="4413" spans="1:15">
      <c r="A4413" s="316"/>
      <c r="B4413" s="316"/>
      <c r="C4413" s="22"/>
      <c r="O4413" s="279"/>
    </row>
    <row r="4414" spans="1:15">
      <c r="A4414" s="316"/>
      <c r="B4414" s="316"/>
      <c r="C4414" s="22"/>
      <c r="O4414" s="279"/>
    </row>
    <row r="4415" spans="1:15">
      <c r="A4415" s="316"/>
      <c r="B4415" s="316"/>
      <c r="C4415" s="22"/>
      <c r="O4415" s="279"/>
    </row>
    <row r="4416" spans="1:15">
      <c r="A4416" s="316"/>
      <c r="B4416" s="316"/>
      <c r="C4416" s="22"/>
      <c r="O4416" s="279"/>
    </row>
    <row r="4417" spans="1:15">
      <c r="A4417" s="316"/>
      <c r="B4417" s="316"/>
      <c r="C4417" s="22"/>
      <c r="O4417" s="279"/>
    </row>
    <row r="4418" spans="1:15">
      <c r="A4418" s="316"/>
      <c r="B4418" s="316"/>
      <c r="C4418" s="22"/>
      <c r="O4418" s="279"/>
    </row>
    <row r="4419" spans="1:15">
      <c r="A4419" s="316"/>
      <c r="B4419" s="316"/>
      <c r="C4419" s="22"/>
      <c r="O4419" s="279"/>
    </row>
    <row r="4420" spans="1:15">
      <c r="A4420" s="316"/>
      <c r="B4420" s="316"/>
      <c r="C4420" s="22"/>
      <c r="O4420" s="279"/>
    </row>
    <row r="4421" spans="1:15">
      <c r="A4421" s="316"/>
      <c r="B4421" s="316"/>
      <c r="C4421" s="22"/>
      <c r="O4421" s="279"/>
    </row>
    <row r="4422" spans="1:15">
      <c r="A4422" s="316"/>
      <c r="B4422" s="316"/>
      <c r="C4422" s="22"/>
      <c r="O4422" s="279"/>
    </row>
    <row r="4423" spans="1:15">
      <c r="A4423" s="316"/>
      <c r="B4423" s="316"/>
      <c r="C4423" s="22"/>
      <c r="O4423" s="279"/>
    </row>
    <row r="4424" spans="1:15">
      <c r="A4424" s="316"/>
      <c r="B4424" s="316"/>
      <c r="C4424" s="22"/>
      <c r="O4424" s="279"/>
    </row>
    <row r="4425" spans="1:15">
      <c r="A4425" s="316"/>
      <c r="B4425" s="316"/>
      <c r="C4425" s="22"/>
      <c r="O4425" s="279"/>
    </row>
    <row r="4426" spans="1:15">
      <c r="A4426" s="316"/>
      <c r="B4426" s="316"/>
      <c r="C4426" s="22"/>
      <c r="O4426" s="279"/>
    </row>
    <row r="4427" spans="1:15">
      <c r="A4427" s="316"/>
      <c r="B4427" s="316"/>
      <c r="C4427" s="22"/>
      <c r="O4427" s="279"/>
    </row>
    <row r="4428" spans="1:15">
      <c r="A4428" s="316"/>
      <c r="B4428" s="316"/>
      <c r="C4428" s="22"/>
      <c r="O4428" s="279"/>
    </row>
    <row r="4429" spans="1:15">
      <c r="A4429" s="316"/>
      <c r="B4429" s="316"/>
      <c r="C4429" s="22"/>
      <c r="O4429" s="279"/>
    </row>
    <row r="4430" spans="1:15">
      <c r="A4430" s="316"/>
      <c r="B4430" s="316"/>
      <c r="C4430" s="22"/>
      <c r="O4430" s="279"/>
    </row>
    <row r="4431" spans="1:15">
      <c r="A4431" s="316"/>
      <c r="B4431" s="316"/>
      <c r="C4431" s="22"/>
      <c r="O4431" s="279"/>
    </row>
    <row r="4432" spans="1:15">
      <c r="A4432" s="316"/>
      <c r="B4432" s="316"/>
      <c r="C4432" s="22"/>
      <c r="O4432" s="279"/>
    </row>
    <row r="4433" spans="1:15">
      <c r="A4433" s="316"/>
      <c r="B4433" s="316"/>
      <c r="C4433" s="22"/>
      <c r="O4433" s="279"/>
    </row>
    <row r="4434" spans="1:15">
      <c r="A4434" s="316"/>
      <c r="B4434" s="316"/>
      <c r="C4434" s="22"/>
      <c r="O4434" s="279"/>
    </row>
    <row r="4435" spans="1:15">
      <c r="A4435" s="316"/>
      <c r="B4435" s="316"/>
      <c r="C4435" s="22"/>
      <c r="O4435" s="279"/>
    </row>
    <row r="4436" spans="1:15">
      <c r="A4436" s="316"/>
      <c r="B4436" s="316"/>
      <c r="C4436" s="22"/>
      <c r="O4436" s="279"/>
    </row>
    <row r="4437" spans="1:15">
      <c r="A4437" s="316"/>
      <c r="B4437" s="316"/>
      <c r="C4437" s="22"/>
      <c r="O4437" s="279"/>
    </row>
    <row r="4438" spans="1:15">
      <c r="A4438" s="316"/>
      <c r="B4438" s="316"/>
      <c r="C4438" s="22"/>
      <c r="O4438" s="279"/>
    </row>
    <row r="4439" spans="1:15">
      <c r="A4439" s="316"/>
      <c r="B4439" s="316"/>
      <c r="C4439" s="22"/>
      <c r="O4439" s="279"/>
    </row>
    <row r="4440" spans="1:15">
      <c r="A4440" s="316"/>
      <c r="B4440" s="316"/>
      <c r="C4440" s="22"/>
      <c r="O4440" s="279"/>
    </row>
    <row r="4441" spans="1:15">
      <c r="A4441" s="316"/>
      <c r="B4441" s="316"/>
      <c r="C4441" s="22"/>
      <c r="O4441" s="279"/>
    </row>
    <row r="4442" spans="1:15">
      <c r="A4442" s="316"/>
      <c r="B4442" s="316"/>
      <c r="C4442" s="22"/>
      <c r="O4442" s="279"/>
    </row>
    <row r="4443" spans="1:15">
      <c r="A4443" s="316"/>
      <c r="B4443" s="316"/>
      <c r="C4443" s="22"/>
      <c r="O4443" s="279"/>
    </row>
    <row r="4444" spans="1:15">
      <c r="A4444" s="316"/>
      <c r="B4444" s="316"/>
      <c r="C4444" s="22"/>
      <c r="O4444" s="279"/>
    </row>
    <row r="4445" spans="1:15">
      <c r="A4445" s="316"/>
      <c r="B4445" s="316"/>
      <c r="C4445" s="22"/>
      <c r="O4445" s="279"/>
    </row>
    <row r="4446" spans="1:15">
      <c r="A4446" s="316"/>
      <c r="B4446" s="316"/>
      <c r="C4446" s="22"/>
      <c r="O4446" s="279"/>
    </row>
    <row r="4447" spans="1:15">
      <c r="A4447" s="316"/>
      <c r="B4447" s="316"/>
      <c r="C4447" s="22"/>
      <c r="O4447" s="279"/>
    </row>
    <row r="4448" spans="1:15">
      <c r="A4448" s="316"/>
      <c r="B4448" s="316"/>
      <c r="C4448" s="22"/>
      <c r="O4448" s="279"/>
    </row>
    <row r="4449" spans="1:15">
      <c r="A4449" s="316"/>
      <c r="B4449" s="316"/>
      <c r="C4449" s="22"/>
      <c r="O4449" s="279"/>
    </row>
    <row r="4450" spans="1:15">
      <c r="A4450" s="316"/>
      <c r="B4450" s="316"/>
      <c r="C4450" s="22"/>
      <c r="O4450" s="279"/>
    </row>
    <row r="4451" spans="1:15">
      <c r="A4451" s="316"/>
      <c r="B4451" s="316"/>
      <c r="C4451" s="22"/>
      <c r="O4451" s="279"/>
    </row>
    <row r="4452" spans="1:15">
      <c r="A4452" s="316"/>
      <c r="B4452" s="316"/>
      <c r="C4452" s="22"/>
      <c r="O4452" s="279"/>
    </row>
    <row r="4453" spans="1:15">
      <c r="A4453" s="316"/>
      <c r="B4453" s="316"/>
      <c r="C4453" s="22"/>
      <c r="O4453" s="279"/>
    </row>
    <row r="4454" spans="1:15">
      <c r="A4454" s="316"/>
      <c r="B4454" s="316"/>
      <c r="C4454" s="22"/>
      <c r="O4454" s="279"/>
    </row>
    <row r="4455" spans="1:15">
      <c r="A4455" s="316"/>
      <c r="B4455" s="316"/>
      <c r="C4455" s="22"/>
      <c r="O4455" s="279"/>
    </row>
    <row r="4456" spans="1:15">
      <c r="A4456" s="316"/>
      <c r="B4456" s="316"/>
      <c r="C4456" s="22"/>
      <c r="O4456" s="279"/>
    </row>
    <row r="4457" spans="1:15">
      <c r="A4457" s="316"/>
      <c r="B4457" s="316"/>
      <c r="C4457" s="22"/>
      <c r="O4457" s="279"/>
    </row>
    <row r="4458" spans="1:15">
      <c r="A4458" s="316"/>
      <c r="B4458" s="316"/>
      <c r="C4458" s="22"/>
      <c r="O4458" s="279"/>
    </row>
    <row r="4459" spans="1:15">
      <c r="A4459" s="316"/>
      <c r="B4459" s="316"/>
      <c r="C4459" s="22"/>
      <c r="O4459" s="279"/>
    </row>
    <row r="4460" spans="1:15">
      <c r="A4460" s="316"/>
      <c r="B4460" s="316"/>
      <c r="C4460" s="22"/>
      <c r="O4460" s="279"/>
    </row>
    <row r="4461" spans="1:15">
      <c r="A4461" s="316"/>
      <c r="B4461" s="316"/>
      <c r="C4461" s="22"/>
      <c r="O4461" s="279"/>
    </row>
    <row r="4462" spans="1:15">
      <c r="A4462" s="316"/>
      <c r="B4462" s="316"/>
      <c r="C4462" s="22"/>
      <c r="O4462" s="279"/>
    </row>
    <row r="4463" spans="1:15">
      <c r="A4463" s="316"/>
      <c r="B4463" s="316"/>
      <c r="C4463" s="22"/>
      <c r="O4463" s="279"/>
    </row>
    <row r="4464" spans="1:15">
      <c r="A4464" s="316"/>
      <c r="B4464" s="316"/>
      <c r="C4464" s="22"/>
      <c r="O4464" s="279"/>
    </row>
    <row r="4465" spans="1:15">
      <c r="A4465" s="316"/>
      <c r="B4465" s="316"/>
      <c r="C4465" s="22"/>
      <c r="O4465" s="279"/>
    </row>
    <row r="4466" spans="1:15">
      <c r="A4466" s="316"/>
      <c r="B4466" s="316"/>
      <c r="C4466" s="22"/>
      <c r="O4466" s="279"/>
    </row>
    <row r="4467" spans="1:15">
      <c r="A4467" s="316"/>
      <c r="B4467" s="316"/>
      <c r="C4467" s="22"/>
      <c r="O4467" s="279"/>
    </row>
    <row r="4468" spans="1:15">
      <c r="A4468" s="316"/>
      <c r="B4468" s="316"/>
      <c r="C4468" s="22"/>
      <c r="O4468" s="279"/>
    </row>
    <row r="4469" spans="1:15">
      <c r="A4469" s="316"/>
      <c r="B4469" s="316"/>
      <c r="C4469" s="22"/>
      <c r="O4469" s="279"/>
    </row>
    <row r="4470" spans="1:15">
      <c r="A4470" s="316"/>
      <c r="B4470" s="316"/>
      <c r="C4470" s="22"/>
      <c r="O4470" s="279"/>
    </row>
    <row r="4471" spans="1:15">
      <c r="A4471" s="316"/>
      <c r="B4471" s="316"/>
      <c r="C4471" s="22"/>
      <c r="O4471" s="279"/>
    </row>
    <row r="4472" spans="1:15">
      <c r="A4472" s="316"/>
      <c r="B4472" s="316"/>
      <c r="C4472" s="22"/>
      <c r="O4472" s="279"/>
    </row>
    <row r="4473" spans="1:15">
      <c r="A4473" s="316"/>
      <c r="B4473" s="316"/>
      <c r="C4473" s="22"/>
      <c r="O4473" s="279"/>
    </row>
    <row r="4474" spans="1:15">
      <c r="A4474" s="316"/>
      <c r="B4474" s="316"/>
      <c r="C4474" s="22"/>
      <c r="O4474" s="279"/>
    </row>
    <row r="4475" spans="1:15">
      <c r="A4475" s="316"/>
      <c r="B4475" s="316"/>
      <c r="C4475" s="22"/>
      <c r="O4475" s="279"/>
    </row>
    <row r="4476" spans="1:15">
      <c r="A4476" s="316"/>
      <c r="B4476" s="316"/>
      <c r="C4476" s="22"/>
      <c r="O4476" s="279"/>
    </row>
    <row r="4477" spans="1:15">
      <c r="A4477" s="316"/>
      <c r="B4477" s="316"/>
      <c r="C4477" s="22"/>
      <c r="O4477" s="279"/>
    </row>
    <row r="4478" spans="1:15">
      <c r="A4478" s="316"/>
      <c r="B4478" s="316"/>
      <c r="C4478" s="22"/>
      <c r="O4478" s="279"/>
    </row>
    <row r="4479" spans="1:15">
      <c r="A4479" s="316"/>
      <c r="B4479" s="316"/>
      <c r="C4479" s="22"/>
      <c r="O4479" s="279"/>
    </row>
    <row r="4480" spans="1:15">
      <c r="A4480" s="316"/>
      <c r="B4480" s="316"/>
      <c r="C4480" s="22"/>
      <c r="O4480" s="279"/>
    </row>
    <row r="4481" spans="1:15">
      <c r="A4481" s="316"/>
      <c r="B4481" s="316"/>
      <c r="C4481" s="22"/>
      <c r="O4481" s="279"/>
    </row>
    <row r="4482" spans="1:15">
      <c r="A4482" s="316"/>
      <c r="B4482" s="316"/>
      <c r="C4482" s="22"/>
      <c r="O4482" s="279"/>
    </row>
    <row r="4483" spans="1:15">
      <c r="A4483" s="316"/>
      <c r="B4483" s="316"/>
      <c r="C4483" s="22"/>
      <c r="O4483" s="279"/>
    </row>
    <row r="4484" spans="1:15">
      <c r="A4484" s="316"/>
      <c r="B4484" s="316"/>
      <c r="C4484" s="22"/>
      <c r="O4484" s="279"/>
    </row>
    <row r="4485" spans="1:15">
      <c r="A4485" s="316"/>
      <c r="B4485" s="316"/>
      <c r="C4485" s="22"/>
      <c r="O4485" s="279"/>
    </row>
    <row r="4486" spans="1:15">
      <c r="A4486" s="316"/>
      <c r="B4486" s="316"/>
      <c r="C4486" s="22"/>
      <c r="O4486" s="279"/>
    </row>
    <row r="4487" spans="1:15">
      <c r="A4487" s="316"/>
      <c r="B4487" s="316"/>
      <c r="C4487" s="22"/>
      <c r="O4487" s="279"/>
    </row>
    <row r="4488" spans="1:15">
      <c r="A4488" s="316"/>
      <c r="B4488" s="316"/>
      <c r="C4488" s="22"/>
      <c r="O4488" s="279"/>
    </row>
    <row r="4489" spans="1:15">
      <c r="A4489" s="316"/>
      <c r="B4489" s="316"/>
      <c r="C4489" s="22"/>
      <c r="O4489" s="279"/>
    </row>
    <row r="4490" spans="1:15">
      <c r="A4490" s="316"/>
      <c r="B4490" s="316"/>
      <c r="C4490" s="22"/>
      <c r="O4490" s="279"/>
    </row>
    <row r="4491" spans="1:15">
      <c r="A4491" s="316"/>
      <c r="B4491" s="316"/>
      <c r="C4491" s="22"/>
      <c r="O4491" s="279"/>
    </row>
    <row r="4492" spans="1:15">
      <c r="A4492" s="316"/>
      <c r="B4492" s="316"/>
      <c r="C4492" s="22"/>
      <c r="O4492" s="279"/>
    </row>
    <row r="4493" spans="1:15">
      <c r="A4493" s="316"/>
      <c r="B4493" s="316"/>
      <c r="C4493" s="22"/>
      <c r="O4493" s="279"/>
    </row>
    <row r="4494" spans="1:15">
      <c r="A4494" s="316"/>
      <c r="B4494" s="316"/>
      <c r="C4494" s="22"/>
      <c r="O4494" s="279"/>
    </row>
    <row r="4495" spans="1:15">
      <c r="A4495" s="316"/>
      <c r="B4495" s="316"/>
      <c r="C4495" s="22"/>
      <c r="O4495" s="279"/>
    </row>
    <row r="4496" spans="1:15">
      <c r="A4496" s="316"/>
      <c r="B4496" s="316"/>
      <c r="C4496" s="22"/>
      <c r="O4496" s="279"/>
    </row>
    <row r="4497" spans="1:15">
      <c r="A4497" s="316"/>
      <c r="B4497" s="316"/>
      <c r="C4497" s="22"/>
      <c r="O4497" s="279"/>
    </row>
    <row r="4498" spans="1:15">
      <c r="A4498" s="316"/>
      <c r="B4498" s="316"/>
      <c r="C4498" s="22"/>
      <c r="O4498" s="279"/>
    </row>
    <row r="4499" spans="1:15">
      <c r="A4499" s="316"/>
      <c r="B4499" s="316"/>
      <c r="C4499" s="22"/>
      <c r="O4499" s="279"/>
    </row>
    <row r="4500" spans="1:15">
      <c r="A4500" s="316"/>
      <c r="B4500" s="316"/>
      <c r="C4500" s="22"/>
      <c r="O4500" s="279"/>
    </row>
    <row r="4501" spans="1:15">
      <c r="A4501" s="316"/>
      <c r="B4501" s="316"/>
      <c r="C4501" s="22"/>
      <c r="O4501" s="279"/>
    </row>
    <row r="4502" spans="1:15">
      <c r="A4502" s="316"/>
      <c r="B4502" s="316"/>
      <c r="C4502" s="22"/>
      <c r="O4502" s="279"/>
    </row>
    <row r="4503" spans="1:15">
      <c r="A4503" s="316"/>
      <c r="B4503" s="316"/>
      <c r="C4503" s="22"/>
      <c r="O4503" s="279"/>
    </row>
    <row r="4504" spans="1:15">
      <c r="A4504" s="316"/>
      <c r="B4504" s="316"/>
      <c r="C4504" s="22"/>
      <c r="O4504" s="279"/>
    </row>
    <row r="4505" spans="1:15">
      <c r="A4505" s="316"/>
      <c r="B4505" s="316"/>
      <c r="C4505" s="22"/>
      <c r="O4505" s="279"/>
    </row>
    <row r="4506" spans="1:15">
      <c r="A4506" s="316"/>
      <c r="B4506" s="316"/>
      <c r="C4506" s="22"/>
      <c r="O4506" s="279"/>
    </row>
    <row r="4507" spans="1:15">
      <c r="A4507" s="316"/>
      <c r="B4507" s="316"/>
      <c r="C4507" s="22"/>
      <c r="O4507" s="279"/>
    </row>
    <row r="4508" spans="1:15">
      <c r="A4508" s="316"/>
      <c r="B4508" s="316"/>
      <c r="C4508" s="22"/>
      <c r="O4508" s="279"/>
    </row>
    <row r="4509" spans="1:15">
      <c r="A4509" s="316"/>
      <c r="B4509" s="316"/>
      <c r="C4509" s="22"/>
      <c r="O4509" s="279"/>
    </row>
    <row r="4510" spans="1:15">
      <c r="A4510" s="316"/>
      <c r="B4510" s="316"/>
      <c r="C4510" s="22"/>
      <c r="O4510" s="279"/>
    </row>
    <row r="4511" spans="1:15">
      <c r="A4511" s="316"/>
      <c r="B4511" s="316"/>
      <c r="C4511" s="22"/>
      <c r="O4511" s="279"/>
    </row>
    <row r="4512" spans="1:15">
      <c r="A4512" s="316"/>
      <c r="B4512" s="316"/>
      <c r="C4512" s="22"/>
      <c r="O4512" s="279"/>
    </row>
    <row r="4513" spans="1:15">
      <c r="A4513" s="316"/>
      <c r="B4513" s="316"/>
      <c r="C4513" s="22"/>
      <c r="O4513" s="279"/>
    </row>
    <row r="4514" spans="1:15">
      <c r="A4514" s="316"/>
      <c r="B4514" s="316"/>
      <c r="C4514" s="22"/>
      <c r="O4514" s="279"/>
    </row>
    <row r="4515" spans="1:15">
      <c r="A4515" s="316"/>
      <c r="B4515" s="316"/>
      <c r="C4515" s="22"/>
      <c r="O4515" s="279"/>
    </row>
    <row r="4516" spans="1:15">
      <c r="A4516" s="316"/>
      <c r="B4516" s="316"/>
      <c r="C4516" s="22"/>
      <c r="O4516" s="279"/>
    </row>
    <row r="4517" spans="1:15">
      <c r="A4517" s="316"/>
      <c r="B4517" s="316"/>
      <c r="C4517" s="22"/>
      <c r="O4517" s="279"/>
    </row>
    <row r="4518" spans="1:15">
      <c r="A4518" s="316"/>
      <c r="B4518" s="316"/>
      <c r="C4518" s="22"/>
      <c r="O4518" s="279"/>
    </row>
    <row r="4519" spans="1:15">
      <c r="A4519" s="316"/>
      <c r="B4519" s="316"/>
      <c r="C4519" s="22"/>
      <c r="O4519" s="279"/>
    </row>
    <row r="4520" spans="1:15">
      <c r="A4520" s="316"/>
      <c r="B4520" s="316"/>
      <c r="C4520" s="22"/>
      <c r="O4520" s="279"/>
    </row>
    <row r="4521" spans="1:15">
      <c r="A4521" s="316"/>
      <c r="B4521" s="316"/>
      <c r="C4521" s="22"/>
      <c r="O4521" s="279"/>
    </row>
    <row r="4522" spans="1:15">
      <c r="A4522" s="316"/>
      <c r="B4522" s="316"/>
      <c r="C4522" s="22"/>
      <c r="O4522" s="279"/>
    </row>
    <row r="4523" spans="1:15">
      <c r="A4523" s="316"/>
      <c r="B4523" s="316"/>
      <c r="C4523" s="22"/>
      <c r="O4523" s="279"/>
    </row>
    <row r="4524" spans="1:15">
      <c r="A4524" s="316"/>
      <c r="B4524" s="316"/>
      <c r="C4524" s="22"/>
      <c r="O4524" s="279"/>
    </row>
    <row r="4525" spans="1:15">
      <c r="A4525" s="316"/>
      <c r="B4525" s="316"/>
      <c r="C4525" s="22"/>
      <c r="O4525" s="279"/>
    </row>
    <row r="4526" spans="1:15">
      <c r="A4526" s="316"/>
      <c r="B4526" s="316"/>
      <c r="C4526" s="22"/>
      <c r="O4526" s="279"/>
    </row>
    <row r="4527" spans="1:15">
      <c r="A4527" s="316"/>
      <c r="B4527" s="316"/>
      <c r="C4527" s="22"/>
      <c r="O4527" s="279"/>
    </row>
    <row r="4528" spans="1:15">
      <c r="A4528" s="316"/>
      <c r="B4528" s="316"/>
      <c r="C4528" s="22"/>
      <c r="O4528" s="279"/>
    </row>
    <row r="4529" spans="1:15">
      <c r="A4529" s="316"/>
      <c r="B4529" s="316"/>
      <c r="C4529" s="22"/>
      <c r="O4529" s="279"/>
    </row>
    <row r="4530" spans="1:15">
      <c r="A4530" s="316"/>
      <c r="B4530" s="316"/>
      <c r="C4530" s="22"/>
      <c r="O4530" s="279"/>
    </row>
    <row r="4531" spans="1:15">
      <c r="A4531" s="316"/>
      <c r="B4531" s="316"/>
      <c r="C4531" s="22"/>
      <c r="O4531" s="279"/>
    </row>
    <row r="4532" spans="1:15">
      <c r="A4532" s="316"/>
      <c r="B4532" s="316"/>
      <c r="C4532" s="22"/>
      <c r="O4532" s="279"/>
    </row>
    <row r="4533" spans="1:15">
      <c r="A4533" s="316"/>
      <c r="B4533" s="316"/>
      <c r="C4533" s="22"/>
      <c r="O4533" s="279"/>
    </row>
    <row r="4534" spans="1:15">
      <c r="A4534" s="316"/>
      <c r="B4534" s="316"/>
      <c r="C4534" s="22"/>
      <c r="O4534" s="279"/>
    </row>
    <row r="4535" spans="1:15">
      <c r="A4535" s="316"/>
      <c r="B4535" s="316"/>
      <c r="C4535" s="22"/>
      <c r="O4535" s="279"/>
    </row>
    <row r="4536" spans="1:15">
      <c r="A4536" s="316"/>
      <c r="B4536" s="316"/>
      <c r="C4536" s="22"/>
      <c r="O4536" s="279"/>
    </row>
    <row r="4537" spans="1:15">
      <c r="A4537" s="316"/>
      <c r="B4537" s="316"/>
      <c r="C4537" s="22"/>
      <c r="O4537" s="279"/>
    </row>
    <row r="4538" spans="1:15">
      <c r="A4538" s="316"/>
      <c r="B4538" s="316"/>
      <c r="C4538" s="22"/>
      <c r="O4538" s="279"/>
    </row>
    <row r="4539" spans="1:15">
      <c r="A4539" s="316"/>
      <c r="B4539" s="316"/>
      <c r="C4539" s="22"/>
      <c r="O4539" s="279"/>
    </row>
    <row r="4540" spans="1:15">
      <c r="A4540" s="316"/>
      <c r="B4540" s="316"/>
      <c r="C4540" s="22"/>
      <c r="O4540" s="279"/>
    </row>
    <row r="4541" spans="1:15">
      <c r="A4541" s="316"/>
      <c r="B4541" s="316"/>
      <c r="C4541" s="22"/>
      <c r="O4541" s="279"/>
    </row>
    <row r="4542" spans="1:15">
      <c r="A4542" s="316"/>
      <c r="B4542" s="316"/>
      <c r="C4542" s="22"/>
      <c r="O4542" s="279"/>
    </row>
    <row r="4543" spans="1:15">
      <c r="A4543" s="316"/>
      <c r="B4543" s="316"/>
      <c r="C4543" s="22"/>
      <c r="O4543" s="279"/>
    </row>
    <row r="4544" spans="1:15">
      <c r="A4544" s="316"/>
      <c r="B4544" s="316"/>
      <c r="C4544" s="22"/>
      <c r="O4544" s="279"/>
    </row>
    <row r="4545" spans="1:15">
      <c r="A4545" s="316"/>
      <c r="B4545" s="316"/>
      <c r="C4545" s="22"/>
      <c r="O4545" s="279"/>
    </row>
    <row r="4546" spans="1:15">
      <c r="A4546" s="316"/>
      <c r="B4546" s="316"/>
      <c r="C4546" s="22"/>
      <c r="O4546" s="279"/>
    </row>
    <row r="4547" spans="1:15">
      <c r="A4547" s="316"/>
      <c r="B4547" s="316"/>
      <c r="C4547" s="22"/>
      <c r="O4547" s="279"/>
    </row>
    <row r="4548" spans="1:15">
      <c r="A4548" s="316"/>
      <c r="B4548" s="316"/>
      <c r="C4548" s="22"/>
      <c r="O4548" s="279"/>
    </row>
    <row r="4549" spans="1:15">
      <c r="A4549" s="316"/>
      <c r="B4549" s="316"/>
      <c r="C4549" s="22"/>
      <c r="O4549" s="279"/>
    </row>
    <row r="4550" spans="1:15">
      <c r="A4550" s="316"/>
      <c r="B4550" s="316"/>
      <c r="C4550" s="22"/>
      <c r="O4550" s="279"/>
    </row>
    <row r="4551" spans="1:15">
      <c r="A4551" s="316"/>
      <c r="B4551" s="316"/>
      <c r="C4551" s="22"/>
      <c r="O4551" s="279"/>
    </row>
    <row r="4552" spans="1:15">
      <c r="A4552" s="316"/>
      <c r="B4552" s="316"/>
      <c r="C4552" s="22"/>
      <c r="O4552" s="279"/>
    </row>
    <row r="4553" spans="1:15">
      <c r="A4553" s="316"/>
      <c r="B4553" s="316"/>
      <c r="C4553" s="22"/>
      <c r="O4553" s="279"/>
    </row>
    <row r="4554" spans="1:15">
      <c r="A4554" s="316"/>
      <c r="B4554" s="316"/>
      <c r="C4554" s="22"/>
      <c r="O4554" s="279"/>
    </row>
    <row r="4555" spans="1:15">
      <c r="A4555" s="316"/>
      <c r="B4555" s="316"/>
      <c r="C4555" s="22"/>
      <c r="O4555" s="279"/>
    </row>
    <row r="4556" spans="1:15">
      <c r="A4556" s="316"/>
      <c r="B4556" s="316"/>
      <c r="C4556" s="22"/>
      <c r="O4556" s="279"/>
    </row>
    <row r="4557" spans="1:15">
      <c r="A4557" s="316"/>
      <c r="B4557" s="316"/>
      <c r="C4557" s="22"/>
      <c r="O4557" s="279"/>
    </row>
    <row r="4558" spans="1:15">
      <c r="A4558" s="316"/>
      <c r="B4558" s="316"/>
      <c r="C4558" s="22"/>
      <c r="O4558" s="279"/>
    </row>
    <row r="4559" spans="1:15">
      <c r="A4559" s="316"/>
      <c r="B4559" s="316"/>
      <c r="C4559" s="22"/>
      <c r="O4559" s="279"/>
    </row>
    <row r="4560" spans="1:15">
      <c r="A4560" s="316"/>
      <c r="B4560" s="316"/>
      <c r="C4560" s="22"/>
      <c r="O4560" s="279"/>
    </row>
    <row r="4561" spans="1:15">
      <c r="A4561" s="316"/>
      <c r="B4561" s="316"/>
      <c r="C4561" s="22"/>
      <c r="O4561" s="279"/>
    </row>
    <row r="4562" spans="1:15">
      <c r="A4562" s="316"/>
      <c r="B4562" s="316"/>
      <c r="C4562" s="22"/>
      <c r="O4562" s="279"/>
    </row>
    <row r="4563" spans="1:15">
      <c r="A4563" s="316"/>
      <c r="B4563" s="316"/>
      <c r="C4563" s="22"/>
      <c r="O4563" s="279"/>
    </row>
    <row r="4564" spans="1:15">
      <c r="A4564" s="316"/>
      <c r="B4564" s="316"/>
      <c r="C4564" s="22"/>
      <c r="O4564" s="279"/>
    </row>
    <row r="4565" spans="1:15">
      <c r="A4565" s="316"/>
      <c r="B4565" s="316"/>
      <c r="C4565" s="22"/>
      <c r="O4565" s="279"/>
    </row>
    <row r="4566" spans="1:15">
      <c r="A4566" s="316"/>
      <c r="B4566" s="316"/>
      <c r="C4566" s="22"/>
      <c r="O4566" s="279"/>
    </row>
    <row r="4567" spans="1:15">
      <c r="A4567" s="316"/>
      <c r="B4567" s="316"/>
      <c r="C4567" s="22"/>
      <c r="O4567" s="279"/>
    </row>
    <row r="4568" spans="1:15">
      <c r="A4568" s="316"/>
      <c r="B4568" s="316"/>
      <c r="C4568" s="22"/>
      <c r="O4568" s="279"/>
    </row>
    <row r="4569" spans="1:15">
      <c r="A4569" s="316"/>
      <c r="B4569" s="316"/>
      <c r="C4569" s="22"/>
      <c r="O4569" s="279"/>
    </row>
    <row r="4570" spans="1:15">
      <c r="A4570" s="316"/>
      <c r="B4570" s="316"/>
      <c r="C4570" s="22"/>
      <c r="O4570" s="279"/>
    </row>
    <row r="4571" spans="1:15">
      <c r="A4571" s="316"/>
      <c r="B4571" s="316"/>
      <c r="C4571" s="22"/>
      <c r="O4571" s="279"/>
    </row>
    <row r="4572" spans="1:15">
      <c r="A4572" s="316"/>
      <c r="B4572" s="316"/>
      <c r="C4572" s="22"/>
      <c r="O4572" s="279"/>
    </row>
    <row r="4573" spans="1:15">
      <c r="A4573" s="316"/>
      <c r="B4573" s="316"/>
      <c r="C4573" s="22"/>
      <c r="O4573" s="279"/>
    </row>
    <row r="4574" spans="1:15">
      <c r="A4574" s="316"/>
      <c r="B4574" s="316"/>
      <c r="C4574" s="22"/>
      <c r="O4574" s="279"/>
    </row>
    <row r="4575" spans="1:15">
      <c r="A4575" s="316"/>
      <c r="B4575" s="316"/>
      <c r="C4575" s="22"/>
      <c r="O4575" s="279"/>
    </row>
    <row r="4576" spans="1:15">
      <c r="A4576" s="316"/>
      <c r="B4576" s="316"/>
      <c r="C4576" s="22"/>
      <c r="O4576" s="279"/>
    </row>
    <row r="4577" spans="1:15">
      <c r="A4577" s="316"/>
      <c r="B4577" s="316"/>
      <c r="C4577" s="22"/>
      <c r="O4577" s="279"/>
    </row>
    <row r="4578" spans="1:15">
      <c r="A4578" s="316"/>
      <c r="B4578" s="316"/>
      <c r="C4578" s="22"/>
      <c r="O4578" s="279"/>
    </row>
    <row r="4579" spans="1:15">
      <c r="A4579" s="316"/>
      <c r="B4579" s="316"/>
      <c r="C4579" s="22"/>
      <c r="O4579" s="279"/>
    </row>
    <row r="4580" spans="1:15">
      <c r="A4580" s="316"/>
      <c r="B4580" s="316"/>
      <c r="C4580" s="22"/>
      <c r="O4580" s="279"/>
    </row>
    <row r="4581" spans="1:15">
      <c r="A4581" s="316"/>
      <c r="B4581" s="316"/>
      <c r="C4581" s="22"/>
      <c r="O4581" s="279"/>
    </row>
    <row r="4582" spans="1:15">
      <c r="A4582" s="316"/>
      <c r="B4582" s="316"/>
      <c r="C4582" s="22"/>
      <c r="O4582" s="279"/>
    </row>
    <row r="4583" spans="1:15">
      <c r="A4583" s="316"/>
      <c r="B4583" s="316"/>
      <c r="C4583" s="22"/>
      <c r="O4583" s="279"/>
    </row>
    <row r="4584" spans="1:15">
      <c r="A4584" s="316"/>
      <c r="B4584" s="316"/>
      <c r="C4584" s="22"/>
      <c r="O4584" s="279"/>
    </row>
    <row r="4585" spans="1:15">
      <c r="A4585" s="316"/>
      <c r="B4585" s="316"/>
      <c r="C4585" s="22"/>
      <c r="O4585" s="279"/>
    </row>
    <row r="4586" spans="1:15">
      <c r="A4586" s="316"/>
      <c r="B4586" s="316"/>
      <c r="C4586" s="22"/>
      <c r="O4586" s="279"/>
    </row>
    <row r="4587" spans="1:15">
      <c r="A4587" s="316"/>
      <c r="B4587" s="316"/>
      <c r="C4587" s="22"/>
      <c r="O4587" s="279"/>
    </row>
    <row r="4588" spans="1:15">
      <c r="A4588" s="316"/>
      <c r="B4588" s="316"/>
      <c r="C4588" s="22"/>
      <c r="O4588" s="279"/>
    </row>
    <row r="4589" spans="1:15">
      <c r="A4589" s="316"/>
      <c r="B4589" s="316"/>
      <c r="C4589" s="22"/>
      <c r="O4589" s="279"/>
    </row>
    <row r="4590" spans="1:15">
      <c r="A4590" s="316"/>
      <c r="B4590" s="316"/>
      <c r="C4590" s="22"/>
      <c r="O4590" s="279"/>
    </row>
    <row r="4591" spans="1:15">
      <c r="A4591" s="316"/>
      <c r="B4591" s="316"/>
      <c r="C4591" s="22"/>
      <c r="O4591" s="279"/>
    </row>
    <row r="4592" spans="1:15">
      <c r="A4592" s="316"/>
      <c r="B4592" s="316"/>
      <c r="C4592" s="22"/>
      <c r="O4592" s="279"/>
    </row>
    <row r="4593" spans="1:15">
      <c r="A4593" s="316"/>
      <c r="B4593" s="316"/>
      <c r="C4593" s="22"/>
      <c r="O4593" s="279"/>
    </row>
    <row r="4594" spans="1:15">
      <c r="A4594" s="316"/>
      <c r="B4594" s="316"/>
      <c r="C4594" s="22"/>
      <c r="O4594" s="279"/>
    </row>
    <row r="4595" spans="1:15">
      <c r="A4595" s="316"/>
      <c r="B4595" s="316"/>
      <c r="C4595" s="22"/>
      <c r="O4595" s="279"/>
    </row>
    <row r="4596" spans="1:15">
      <c r="A4596" s="316"/>
      <c r="B4596" s="316"/>
      <c r="C4596" s="22"/>
      <c r="O4596" s="279"/>
    </row>
    <row r="4597" spans="1:15">
      <c r="A4597" s="316"/>
      <c r="B4597" s="316"/>
      <c r="C4597" s="22"/>
      <c r="O4597" s="279"/>
    </row>
    <row r="4598" spans="1:15">
      <c r="A4598" s="316"/>
      <c r="B4598" s="316"/>
      <c r="C4598" s="22"/>
      <c r="O4598" s="279"/>
    </row>
    <row r="4599" spans="1:15">
      <c r="A4599" s="316"/>
      <c r="B4599" s="316"/>
      <c r="C4599" s="22"/>
      <c r="O4599" s="279"/>
    </row>
    <row r="4600" spans="1:15">
      <c r="A4600" s="316"/>
      <c r="B4600" s="316"/>
      <c r="C4600" s="22"/>
      <c r="O4600" s="279"/>
    </row>
    <row r="4601" spans="1:15">
      <c r="A4601" s="316"/>
      <c r="B4601" s="316"/>
      <c r="C4601" s="22"/>
      <c r="O4601" s="279"/>
    </row>
    <row r="4602" spans="1:15">
      <c r="A4602" s="316"/>
      <c r="B4602" s="316"/>
      <c r="C4602" s="22"/>
      <c r="O4602" s="279"/>
    </row>
    <row r="4603" spans="1:15">
      <c r="A4603" s="316"/>
      <c r="B4603" s="316"/>
      <c r="C4603" s="22"/>
      <c r="O4603" s="279"/>
    </row>
    <row r="4604" spans="1:15">
      <c r="A4604" s="316"/>
      <c r="B4604" s="316"/>
      <c r="C4604" s="22"/>
      <c r="O4604" s="279"/>
    </row>
    <row r="4605" spans="1:15">
      <c r="A4605" s="316"/>
      <c r="B4605" s="316"/>
      <c r="C4605" s="22"/>
      <c r="O4605" s="279"/>
    </row>
    <row r="4606" spans="1:15">
      <c r="A4606" s="316"/>
      <c r="B4606" s="316"/>
      <c r="C4606" s="22"/>
      <c r="O4606" s="279"/>
    </row>
    <row r="4607" spans="1:15">
      <c r="A4607" s="316"/>
      <c r="B4607" s="316"/>
      <c r="C4607" s="22"/>
      <c r="O4607" s="279"/>
    </row>
    <row r="4608" spans="1:15">
      <c r="A4608" s="316"/>
      <c r="B4608" s="316"/>
      <c r="C4608" s="22"/>
      <c r="O4608" s="279"/>
    </row>
    <row r="4609" spans="1:15">
      <c r="A4609" s="316"/>
      <c r="B4609" s="316"/>
      <c r="C4609" s="22"/>
      <c r="O4609" s="279"/>
    </row>
    <row r="4610" spans="1:15">
      <c r="A4610" s="316"/>
      <c r="B4610" s="316"/>
      <c r="C4610" s="22"/>
      <c r="O4610" s="279"/>
    </row>
    <row r="4611" spans="1:15">
      <c r="A4611" s="316"/>
      <c r="B4611" s="316"/>
      <c r="C4611" s="22"/>
      <c r="O4611" s="279"/>
    </row>
    <row r="4612" spans="1:15">
      <c r="A4612" s="316"/>
      <c r="B4612" s="316"/>
      <c r="C4612" s="22"/>
      <c r="O4612" s="279"/>
    </row>
    <row r="4613" spans="1:15">
      <c r="A4613" s="316"/>
      <c r="B4613" s="316"/>
      <c r="C4613" s="22"/>
      <c r="O4613" s="279"/>
    </row>
    <row r="4614" spans="1:15">
      <c r="A4614" s="316"/>
      <c r="B4614" s="316"/>
      <c r="C4614" s="22"/>
      <c r="O4614" s="279"/>
    </row>
    <row r="4615" spans="1:15">
      <c r="A4615" s="316"/>
      <c r="B4615" s="316"/>
      <c r="C4615" s="22"/>
      <c r="O4615" s="279"/>
    </row>
    <row r="4616" spans="1:15">
      <c r="A4616" s="316"/>
      <c r="B4616" s="316"/>
      <c r="C4616" s="22"/>
      <c r="O4616" s="279"/>
    </row>
    <row r="4617" spans="1:15">
      <c r="A4617" s="316"/>
      <c r="B4617" s="316"/>
      <c r="C4617" s="22"/>
      <c r="O4617" s="279"/>
    </row>
    <row r="4618" spans="1:15">
      <c r="A4618" s="316"/>
      <c r="B4618" s="316"/>
      <c r="C4618" s="22"/>
      <c r="O4618" s="279"/>
    </row>
    <row r="4619" spans="1:15">
      <c r="A4619" s="316"/>
      <c r="B4619" s="316"/>
      <c r="C4619" s="22"/>
      <c r="O4619" s="279"/>
    </row>
    <row r="4620" spans="1:15">
      <c r="A4620" s="316"/>
      <c r="B4620" s="316"/>
      <c r="C4620" s="22"/>
      <c r="O4620" s="279"/>
    </row>
    <row r="4621" spans="1:15">
      <c r="A4621" s="316"/>
      <c r="B4621" s="316"/>
      <c r="C4621" s="22"/>
      <c r="O4621" s="279"/>
    </row>
    <row r="4622" spans="1:15">
      <c r="A4622" s="316"/>
      <c r="B4622" s="316"/>
      <c r="C4622" s="22"/>
      <c r="O4622" s="279"/>
    </row>
    <row r="4623" spans="1:15">
      <c r="A4623" s="316"/>
      <c r="B4623" s="316"/>
      <c r="C4623" s="22"/>
      <c r="O4623" s="279"/>
    </row>
    <row r="4624" spans="1:15">
      <c r="A4624" s="316"/>
      <c r="B4624" s="316"/>
      <c r="C4624" s="22"/>
      <c r="O4624" s="279"/>
    </row>
    <row r="4625" spans="1:15">
      <c r="A4625" s="316"/>
      <c r="B4625" s="316"/>
      <c r="C4625" s="22"/>
      <c r="O4625" s="279"/>
    </row>
    <row r="4626" spans="1:15">
      <c r="A4626" s="316"/>
      <c r="B4626" s="316"/>
      <c r="C4626" s="22"/>
      <c r="O4626" s="279"/>
    </row>
    <row r="4627" spans="1:15">
      <c r="A4627" s="316"/>
      <c r="B4627" s="316"/>
      <c r="C4627" s="22"/>
      <c r="O4627" s="279"/>
    </row>
    <row r="4628" spans="1:15">
      <c r="A4628" s="316"/>
      <c r="B4628" s="316"/>
      <c r="C4628" s="22"/>
      <c r="O4628" s="279"/>
    </row>
    <row r="4629" spans="1:15">
      <c r="A4629" s="316"/>
      <c r="B4629" s="316"/>
      <c r="C4629" s="22"/>
      <c r="O4629" s="279"/>
    </row>
    <row r="4630" spans="1:15">
      <c r="A4630" s="316"/>
      <c r="B4630" s="316"/>
      <c r="C4630" s="22"/>
      <c r="O4630" s="279"/>
    </row>
    <row r="4631" spans="1:15">
      <c r="A4631" s="316"/>
      <c r="B4631" s="316"/>
      <c r="C4631" s="22"/>
      <c r="O4631" s="279"/>
    </row>
    <row r="4632" spans="1:15">
      <c r="A4632" s="316"/>
      <c r="B4632" s="316"/>
      <c r="C4632" s="22"/>
      <c r="O4632" s="279"/>
    </row>
    <row r="4633" spans="1:15">
      <c r="A4633" s="316"/>
      <c r="B4633" s="316"/>
      <c r="C4633" s="22"/>
      <c r="O4633" s="279"/>
    </row>
    <row r="4634" spans="1:15">
      <c r="A4634" s="316"/>
      <c r="B4634" s="316"/>
      <c r="C4634" s="22"/>
      <c r="O4634" s="279"/>
    </row>
    <row r="4635" spans="1:15">
      <c r="A4635" s="316"/>
      <c r="B4635" s="316"/>
      <c r="C4635" s="22"/>
      <c r="O4635" s="279"/>
    </row>
    <row r="4636" spans="1:15">
      <c r="A4636" s="316"/>
      <c r="B4636" s="316"/>
      <c r="C4636" s="22"/>
      <c r="O4636" s="279"/>
    </row>
    <row r="4637" spans="1:15">
      <c r="A4637" s="316"/>
      <c r="B4637" s="316"/>
      <c r="C4637" s="22"/>
      <c r="O4637" s="279"/>
    </row>
    <row r="4638" spans="1:15">
      <c r="A4638" s="316"/>
      <c r="B4638" s="316"/>
      <c r="C4638" s="22"/>
      <c r="O4638" s="279"/>
    </row>
    <row r="4639" spans="1:15">
      <c r="A4639" s="316"/>
      <c r="B4639" s="316"/>
      <c r="C4639" s="22"/>
      <c r="O4639" s="279"/>
    </row>
    <row r="4640" spans="1:15">
      <c r="A4640" s="316"/>
      <c r="B4640" s="316"/>
      <c r="C4640" s="22"/>
      <c r="O4640" s="279"/>
    </row>
    <row r="4641" spans="1:15">
      <c r="A4641" s="316"/>
      <c r="B4641" s="316"/>
      <c r="C4641" s="22"/>
      <c r="O4641" s="279"/>
    </row>
    <row r="4642" spans="1:15">
      <c r="A4642" s="316"/>
      <c r="B4642" s="316"/>
      <c r="C4642" s="22"/>
      <c r="O4642" s="279"/>
    </row>
    <row r="4643" spans="1:15">
      <c r="A4643" s="316"/>
      <c r="B4643" s="316"/>
      <c r="C4643" s="22"/>
      <c r="O4643" s="279"/>
    </row>
    <row r="4644" spans="1:15">
      <c r="A4644" s="316"/>
      <c r="B4644" s="316"/>
      <c r="C4644" s="22"/>
      <c r="O4644" s="279"/>
    </row>
    <row r="4645" spans="1:15">
      <c r="A4645" s="316"/>
      <c r="B4645" s="316"/>
      <c r="C4645" s="22"/>
      <c r="O4645" s="279"/>
    </row>
    <row r="4646" spans="1:15">
      <c r="A4646" s="316"/>
      <c r="B4646" s="316"/>
      <c r="C4646" s="22"/>
      <c r="O4646" s="279"/>
    </row>
    <row r="4647" spans="1:15">
      <c r="A4647" s="316"/>
      <c r="B4647" s="316"/>
      <c r="C4647" s="22"/>
      <c r="O4647" s="279"/>
    </row>
    <row r="4648" spans="1:15">
      <c r="A4648" s="316"/>
      <c r="B4648" s="316"/>
      <c r="C4648" s="22"/>
      <c r="O4648" s="279"/>
    </row>
    <row r="4649" spans="1:15">
      <c r="A4649" s="316"/>
      <c r="B4649" s="316"/>
      <c r="C4649" s="22"/>
      <c r="O4649" s="279"/>
    </row>
    <row r="4650" spans="1:15">
      <c r="A4650" s="316"/>
      <c r="B4650" s="316"/>
      <c r="C4650" s="22"/>
      <c r="O4650" s="279"/>
    </row>
    <row r="4651" spans="1:15">
      <c r="A4651" s="316"/>
      <c r="B4651" s="316"/>
      <c r="C4651" s="22"/>
      <c r="O4651" s="279"/>
    </row>
    <row r="4652" spans="1:15">
      <c r="A4652" s="316"/>
      <c r="B4652" s="316"/>
      <c r="C4652" s="22"/>
      <c r="O4652" s="279"/>
    </row>
    <row r="4653" spans="1:15">
      <c r="A4653" s="316"/>
      <c r="B4653" s="316"/>
      <c r="C4653" s="22"/>
      <c r="O4653" s="279"/>
    </row>
    <row r="4654" spans="1:15">
      <c r="A4654" s="316"/>
      <c r="B4654" s="316"/>
      <c r="C4654" s="22"/>
      <c r="O4654" s="279"/>
    </row>
    <row r="4655" spans="1:15">
      <c r="A4655" s="316"/>
      <c r="B4655" s="316"/>
      <c r="C4655" s="22"/>
      <c r="O4655" s="279"/>
    </row>
    <row r="4656" spans="1:15">
      <c r="A4656" s="316"/>
      <c r="B4656" s="316"/>
      <c r="C4656" s="22"/>
      <c r="O4656" s="279"/>
    </row>
    <row r="4657" spans="1:15">
      <c r="A4657" s="316"/>
      <c r="B4657" s="316"/>
      <c r="C4657" s="22"/>
      <c r="O4657" s="279"/>
    </row>
    <row r="4658" spans="1:15">
      <c r="A4658" s="316"/>
      <c r="B4658" s="316"/>
      <c r="C4658" s="22"/>
      <c r="O4658" s="279"/>
    </row>
    <row r="4659" spans="1:15">
      <c r="A4659" s="316"/>
      <c r="B4659" s="316"/>
      <c r="C4659" s="22"/>
      <c r="O4659" s="279"/>
    </row>
    <row r="4660" spans="1:15">
      <c r="A4660" s="316"/>
      <c r="B4660" s="316"/>
      <c r="C4660" s="22"/>
      <c r="O4660" s="279"/>
    </row>
    <row r="4661" spans="1:15">
      <c r="A4661" s="316"/>
      <c r="B4661" s="316"/>
      <c r="C4661" s="22"/>
      <c r="O4661" s="279"/>
    </row>
    <row r="4662" spans="1:15">
      <c r="A4662" s="316"/>
      <c r="B4662" s="316"/>
      <c r="C4662" s="22"/>
      <c r="O4662" s="279"/>
    </row>
    <row r="4663" spans="1:15">
      <c r="A4663" s="316"/>
      <c r="B4663" s="316"/>
      <c r="C4663" s="22"/>
      <c r="O4663" s="279"/>
    </row>
    <row r="4664" spans="1:15">
      <c r="A4664" s="316"/>
      <c r="B4664" s="316"/>
      <c r="C4664" s="22"/>
      <c r="O4664" s="279"/>
    </row>
    <row r="4665" spans="1:15">
      <c r="A4665" s="316"/>
      <c r="B4665" s="316"/>
      <c r="C4665" s="22"/>
      <c r="O4665" s="279"/>
    </row>
    <row r="4666" spans="1:15">
      <c r="A4666" s="316"/>
      <c r="B4666" s="316"/>
      <c r="C4666" s="22"/>
      <c r="O4666" s="279"/>
    </row>
    <row r="4667" spans="1:15">
      <c r="A4667" s="316"/>
      <c r="B4667" s="316"/>
      <c r="C4667" s="22"/>
      <c r="O4667" s="279"/>
    </row>
    <row r="4668" spans="1:15">
      <c r="A4668" s="316"/>
      <c r="B4668" s="316"/>
      <c r="C4668" s="22"/>
      <c r="O4668" s="279"/>
    </row>
    <row r="4669" spans="1:15">
      <c r="A4669" s="316"/>
      <c r="B4669" s="316"/>
      <c r="C4669" s="22"/>
      <c r="O4669" s="279"/>
    </row>
    <row r="4670" spans="1:15">
      <c r="A4670" s="316"/>
      <c r="B4670" s="316"/>
      <c r="C4670" s="22"/>
      <c r="O4670" s="279"/>
    </row>
    <row r="4671" spans="1:15">
      <c r="A4671" s="316"/>
      <c r="B4671" s="316"/>
      <c r="C4671" s="22"/>
      <c r="O4671" s="279"/>
    </row>
    <row r="4672" spans="1:15">
      <c r="A4672" s="316"/>
      <c r="B4672" s="316"/>
      <c r="C4672" s="22"/>
      <c r="O4672" s="279"/>
    </row>
    <row r="4673" spans="1:15">
      <c r="A4673" s="316"/>
      <c r="B4673" s="316"/>
      <c r="C4673" s="22"/>
      <c r="O4673" s="279"/>
    </row>
    <row r="4674" spans="1:15">
      <c r="A4674" s="316"/>
      <c r="B4674" s="316"/>
      <c r="C4674" s="22"/>
      <c r="O4674" s="279"/>
    </row>
    <row r="4675" spans="1:15">
      <c r="A4675" s="316"/>
      <c r="B4675" s="316"/>
      <c r="C4675" s="22"/>
      <c r="O4675" s="279"/>
    </row>
    <row r="4676" spans="1:15">
      <c r="A4676" s="316"/>
      <c r="B4676" s="316"/>
      <c r="C4676" s="22"/>
      <c r="O4676" s="279"/>
    </row>
    <row r="4677" spans="1:15">
      <c r="A4677" s="316"/>
      <c r="B4677" s="316"/>
      <c r="C4677" s="22"/>
      <c r="O4677" s="279"/>
    </row>
    <row r="4678" spans="1:15">
      <c r="A4678" s="316"/>
      <c r="B4678" s="316"/>
      <c r="C4678" s="22"/>
      <c r="O4678" s="279"/>
    </row>
    <row r="4679" spans="1:15">
      <c r="A4679" s="316"/>
      <c r="B4679" s="316"/>
      <c r="C4679" s="22"/>
      <c r="O4679" s="279"/>
    </row>
    <row r="4680" spans="1:15">
      <c r="A4680" s="316"/>
      <c r="B4680" s="316"/>
      <c r="C4680" s="22"/>
      <c r="O4680" s="279"/>
    </row>
    <row r="4681" spans="1:15">
      <c r="A4681" s="316"/>
      <c r="B4681" s="316"/>
      <c r="C4681" s="22"/>
      <c r="O4681" s="279"/>
    </row>
    <row r="4682" spans="1:15">
      <c r="A4682" s="316"/>
      <c r="B4682" s="316"/>
      <c r="C4682" s="22"/>
      <c r="O4682" s="279"/>
    </row>
    <row r="4683" spans="1:15">
      <c r="A4683" s="316"/>
      <c r="B4683" s="316"/>
      <c r="C4683" s="22"/>
      <c r="O4683" s="279"/>
    </row>
    <row r="4684" spans="1:15">
      <c r="A4684" s="316"/>
      <c r="B4684" s="316"/>
      <c r="C4684" s="22"/>
      <c r="O4684" s="279"/>
    </row>
    <row r="4685" spans="1:15">
      <c r="A4685" s="316"/>
      <c r="B4685" s="316"/>
      <c r="C4685" s="22"/>
      <c r="O4685" s="279"/>
    </row>
    <row r="4686" spans="1:15">
      <c r="A4686" s="316"/>
      <c r="B4686" s="316"/>
      <c r="C4686" s="22"/>
      <c r="O4686" s="279"/>
    </row>
    <row r="4687" spans="1:15">
      <c r="A4687" s="316"/>
      <c r="B4687" s="316"/>
      <c r="C4687" s="22"/>
      <c r="O4687" s="279"/>
    </row>
    <row r="4688" spans="1:15">
      <c r="A4688" s="316"/>
      <c r="B4688" s="316"/>
      <c r="C4688" s="22"/>
      <c r="O4688" s="279"/>
    </row>
    <row r="4689" spans="1:15">
      <c r="A4689" s="316"/>
      <c r="B4689" s="316"/>
      <c r="C4689" s="22"/>
      <c r="O4689" s="279"/>
    </row>
    <row r="4690" spans="1:15">
      <c r="A4690" s="316"/>
      <c r="B4690" s="316"/>
      <c r="C4690" s="22"/>
      <c r="O4690" s="279"/>
    </row>
    <row r="4691" spans="1:15">
      <c r="A4691" s="316"/>
      <c r="B4691" s="316"/>
      <c r="C4691" s="22"/>
      <c r="O4691" s="279"/>
    </row>
    <row r="4692" spans="1:15">
      <c r="A4692" s="316"/>
      <c r="B4692" s="316"/>
      <c r="C4692" s="22"/>
      <c r="O4692" s="279"/>
    </row>
    <row r="4693" spans="1:15">
      <c r="A4693" s="316"/>
      <c r="B4693" s="316"/>
      <c r="C4693" s="22"/>
      <c r="O4693" s="279"/>
    </row>
    <row r="4694" spans="1:15">
      <c r="A4694" s="316"/>
      <c r="B4694" s="316"/>
      <c r="C4694" s="22"/>
      <c r="O4694" s="279"/>
    </row>
    <row r="4695" spans="1:15">
      <c r="A4695" s="316"/>
      <c r="B4695" s="316"/>
      <c r="C4695" s="22"/>
      <c r="O4695" s="279"/>
    </row>
    <row r="4696" spans="1:15">
      <c r="A4696" s="316"/>
      <c r="B4696" s="316"/>
      <c r="C4696" s="22"/>
      <c r="O4696" s="279"/>
    </row>
    <row r="4697" spans="1:15">
      <c r="A4697" s="316"/>
      <c r="B4697" s="316"/>
      <c r="C4697" s="22"/>
      <c r="O4697" s="279"/>
    </row>
    <row r="4698" spans="1:15">
      <c r="A4698" s="316"/>
      <c r="B4698" s="316"/>
      <c r="C4698" s="22"/>
      <c r="O4698" s="279"/>
    </row>
    <row r="4699" spans="1:15">
      <c r="A4699" s="316"/>
      <c r="B4699" s="316"/>
      <c r="C4699" s="22"/>
      <c r="O4699" s="279"/>
    </row>
    <row r="4700" spans="1:15">
      <c r="A4700" s="316"/>
      <c r="B4700" s="316"/>
      <c r="C4700" s="22"/>
      <c r="O4700" s="279"/>
    </row>
    <row r="4701" spans="1:15">
      <c r="A4701" s="316"/>
      <c r="B4701" s="316"/>
      <c r="C4701" s="22"/>
      <c r="O4701" s="279"/>
    </row>
    <row r="4702" spans="1:15">
      <c r="A4702" s="316"/>
      <c r="B4702" s="316"/>
      <c r="C4702" s="22"/>
      <c r="O4702" s="279"/>
    </row>
    <row r="4703" spans="1:15">
      <c r="A4703" s="316"/>
      <c r="B4703" s="316"/>
      <c r="C4703" s="22"/>
      <c r="O4703" s="279"/>
    </row>
    <row r="4704" spans="1:15">
      <c r="A4704" s="316"/>
      <c r="B4704" s="316"/>
      <c r="C4704" s="22"/>
      <c r="O4704" s="279"/>
    </row>
    <row r="4705" spans="1:15">
      <c r="A4705" s="316"/>
      <c r="B4705" s="316"/>
      <c r="C4705" s="22"/>
      <c r="O4705" s="279"/>
    </row>
    <row r="4706" spans="1:15">
      <c r="A4706" s="316"/>
      <c r="B4706" s="316"/>
      <c r="C4706" s="22"/>
      <c r="O4706" s="279"/>
    </row>
    <row r="4707" spans="1:15">
      <c r="A4707" s="316"/>
      <c r="B4707" s="316"/>
      <c r="C4707" s="22"/>
      <c r="O4707" s="279"/>
    </row>
    <row r="4708" spans="1:15">
      <c r="A4708" s="316"/>
      <c r="B4708" s="316"/>
      <c r="C4708" s="22"/>
      <c r="O4708" s="279"/>
    </row>
    <row r="4709" spans="1:15">
      <c r="A4709" s="316"/>
      <c r="B4709" s="316"/>
      <c r="C4709" s="22"/>
      <c r="O4709" s="279"/>
    </row>
    <row r="4710" spans="1:15">
      <c r="A4710" s="316"/>
      <c r="B4710" s="316"/>
      <c r="C4710" s="22"/>
      <c r="O4710" s="279"/>
    </row>
    <row r="4711" spans="1:15">
      <c r="A4711" s="316"/>
      <c r="B4711" s="316"/>
      <c r="C4711" s="22"/>
      <c r="O4711" s="279"/>
    </row>
    <row r="4712" spans="1:15">
      <c r="A4712" s="316"/>
      <c r="B4712" s="316"/>
      <c r="C4712" s="22"/>
      <c r="O4712" s="279"/>
    </row>
    <row r="4713" spans="1:15">
      <c r="A4713" s="316"/>
      <c r="B4713" s="316"/>
      <c r="C4713" s="22"/>
      <c r="O4713" s="279"/>
    </row>
    <row r="4714" spans="1:15">
      <c r="A4714" s="316"/>
      <c r="B4714" s="316"/>
      <c r="C4714" s="22"/>
      <c r="O4714" s="279"/>
    </row>
    <row r="4715" spans="1:15">
      <c r="A4715" s="316"/>
      <c r="B4715" s="316"/>
      <c r="C4715" s="22"/>
      <c r="O4715" s="279"/>
    </row>
    <row r="4716" spans="1:15">
      <c r="A4716" s="316"/>
      <c r="B4716" s="316"/>
      <c r="C4716" s="22"/>
      <c r="O4716" s="279"/>
    </row>
    <row r="4717" spans="1:15">
      <c r="A4717" s="316"/>
      <c r="B4717" s="316"/>
      <c r="C4717" s="22"/>
      <c r="O4717" s="279"/>
    </row>
    <row r="4718" spans="1:15">
      <c r="A4718" s="316"/>
      <c r="B4718" s="316"/>
      <c r="C4718" s="22"/>
      <c r="O4718" s="279"/>
    </row>
    <row r="4719" spans="1:15">
      <c r="A4719" s="316"/>
      <c r="B4719" s="316"/>
      <c r="C4719" s="22"/>
      <c r="O4719" s="279"/>
    </row>
    <row r="4720" spans="1:15">
      <c r="A4720" s="316"/>
      <c r="B4720" s="316"/>
      <c r="C4720" s="22"/>
      <c r="O4720" s="279"/>
    </row>
    <row r="4721" spans="1:15">
      <c r="A4721" s="316"/>
      <c r="B4721" s="316"/>
      <c r="C4721" s="22"/>
      <c r="O4721" s="279"/>
    </row>
    <row r="4722" spans="1:15">
      <c r="A4722" s="316"/>
      <c r="B4722" s="316"/>
      <c r="C4722" s="22"/>
      <c r="O4722" s="279"/>
    </row>
    <row r="4723" spans="1:15">
      <c r="A4723" s="316"/>
      <c r="B4723" s="316"/>
      <c r="C4723" s="22"/>
      <c r="O4723" s="279"/>
    </row>
    <row r="4724" spans="1:15">
      <c r="A4724" s="316"/>
      <c r="B4724" s="316"/>
      <c r="C4724" s="22"/>
      <c r="O4724" s="279"/>
    </row>
    <row r="4725" spans="1:15">
      <c r="A4725" s="316"/>
      <c r="B4725" s="316"/>
      <c r="C4725" s="22"/>
      <c r="O4725" s="279"/>
    </row>
    <row r="4726" spans="1:15">
      <c r="A4726" s="316"/>
      <c r="B4726" s="316"/>
      <c r="C4726" s="22"/>
      <c r="O4726" s="279"/>
    </row>
    <row r="4727" spans="1:15">
      <c r="A4727" s="316"/>
      <c r="B4727" s="316"/>
      <c r="C4727" s="22"/>
      <c r="O4727" s="279"/>
    </row>
    <row r="4728" spans="1:15">
      <c r="A4728" s="316"/>
      <c r="B4728" s="316"/>
      <c r="C4728" s="22"/>
      <c r="O4728" s="279"/>
    </row>
    <row r="4729" spans="1:15">
      <c r="A4729" s="316"/>
      <c r="B4729" s="316"/>
      <c r="C4729" s="22"/>
      <c r="O4729" s="279"/>
    </row>
    <row r="4730" spans="1:15">
      <c r="A4730" s="316"/>
      <c r="B4730" s="316"/>
      <c r="C4730" s="22"/>
      <c r="O4730" s="279"/>
    </row>
    <row r="4731" spans="1:15">
      <c r="A4731" s="316"/>
      <c r="B4731" s="316"/>
      <c r="C4731" s="22"/>
      <c r="O4731" s="279"/>
    </row>
    <row r="4732" spans="1:15">
      <c r="A4732" s="316"/>
      <c r="B4732" s="316"/>
      <c r="C4732" s="22"/>
      <c r="O4732" s="279"/>
    </row>
    <row r="4733" spans="1:15">
      <c r="A4733" s="316"/>
      <c r="B4733" s="316"/>
      <c r="C4733" s="22"/>
      <c r="O4733" s="279"/>
    </row>
    <row r="4734" spans="1:15">
      <c r="A4734" s="316"/>
      <c r="B4734" s="316"/>
      <c r="C4734" s="22"/>
      <c r="O4734" s="279"/>
    </row>
    <row r="4735" spans="1:15">
      <c r="A4735" s="316"/>
      <c r="B4735" s="316"/>
      <c r="C4735" s="22"/>
      <c r="O4735" s="279"/>
    </row>
    <row r="4736" spans="1:15">
      <c r="A4736" s="316"/>
      <c r="B4736" s="316"/>
      <c r="C4736" s="22"/>
      <c r="O4736" s="279"/>
    </row>
    <row r="4737" spans="1:15">
      <c r="A4737" s="316"/>
      <c r="B4737" s="316"/>
      <c r="C4737" s="22"/>
      <c r="O4737" s="279"/>
    </row>
    <row r="4738" spans="1:15">
      <c r="A4738" s="316"/>
      <c r="B4738" s="316"/>
      <c r="C4738" s="22"/>
      <c r="O4738" s="279"/>
    </row>
    <row r="4739" spans="1:15">
      <c r="A4739" s="316"/>
      <c r="B4739" s="316"/>
      <c r="C4739" s="22"/>
      <c r="O4739" s="279"/>
    </row>
    <row r="4740" spans="1:15">
      <c r="A4740" s="316"/>
      <c r="B4740" s="316"/>
      <c r="C4740" s="22"/>
      <c r="O4740" s="279"/>
    </row>
    <row r="4741" spans="1:15">
      <c r="A4741" s="316"/>
      <c r="B4741" s="316"/>
      <c r="C4741" s="22"/>
      <c r="O4741" s="279"/>
    </row>
    <row r="4742" spans="1:15">
      <c r="A4742" s="316"/>
      <c r="B4742" s="316"/>
      <c r="C4742" s="22"/>
      <c r="O4742" s="279"/>
    </row>
    <row r="4743" spans="1:15">
      <c r="A4743" s="316"/>
      <c r="B4743" s="316"/>
      <c r="C4743" s="22"/>
      <c r="O4743" s="279"/>
    </row>
    <row r="4744" spans="1:15">
      <c r="A4744" s="316"/>
      <c r="B4744" s="316"/>
      <c r="C4744" s="22"/>
      <c r="O4744" s="279"/>
    </row>
    <row r="4745" spans="1:15">
      <c r="A4745" s="316"/>
      <c r="B4745" s="316"/>
      <c r="C4745" s="22"/>
      <c r="O4745" s="279"/>
    </row>
    <row r="4746" spans="1:15">
      <c r="A4746" s="316"/>
      <c r="B4746" s="316"/>
      <c r="C4746" s="22"/>
      <c r="O4746" s="279"/>
    </row>
    <row r="4747" spans="1:15">
      <c r="A4747" s="316"/>
      <c r="B4747" s="316"/>
      <c r="C4747" s="22"/>
      <c r="O4747" s="279"/>
    </row>
    <row r="4748" spans="1:15">
      <c r="A4748" s="316"/>
      <c r="B4748" s="316"/>
      <c r="C4748" s="22"/>
      <c r="O4748" s="279"/>
    </row>
    <row r="4749" spans="1:15">
      <c r="A4749" s="316"/>
      <c r="B4749" s="316"/>
      <c r="C4749" s="22"/>
      <c r="O4749" s="279"/>
    </row>
    <row r="4750" spans="1:15">
      <c r="A4750" s="316"/>
      <c r="B4750" s="316"/>
      <c r="C4750" s="22"/>
      <c r="O4750" s="279"/>
    </row>
    <row r="4751" spans="1:15">
      <c r="A4751" s="316"/>
      <c r="B4751" s="316"/>
      <c r="C4751" s="22"/>
      <c r="O4751" s="279"/>
    </row>
    <row r="4752" spans="1:15">
      <c r="A4752" s="316"/>
      <c r="B4752" s="316"/>
      <c r="C4752" s="22"/>
      <c r="O4752" s="279"/>
    </row>
    <row r="4753" spans="1:15">
      <c r="A4753" s="316"/>
      <c r="B4753" s="316"/>
      <c r="C4753" s="22"/>
      <c r="O4753" s="279"/>
    </row>
    <row r="4754" spans="1:15">
      <c r="A4754" s="316"/>
      <c r="B4754" s="316"/>
      <c r="C4754" s="22"/>
      <c r="O4754" s="279"/>
    </row>
    <row r="4755" spans="1:15">
      <c r="A4755" s="316"/>
      <c r="B4755" s="316"/>
      <c r="C4755" s="22"/>
      <c r="O4755" s="279"/>
    </row>
    <row r="4756" spans="1:15">
      <c r="A4756" s="316"/>
      <c r="B4756" s="316"/>
      <c r="C4756" s="22"/>
      <c r="O4756" s="279"/>
    </row>
    <row r="4757" spans="1:15">
      <c r="A4757" s="316"/>
      <c r="B4757" s="316"/>
      <c r="C4757" s="22"/>
      <c r="O4757" s="279"/>
    </row>
    <row r="4758" spans="1:15">
      <c r="A4758" s="316"/>
      <c r="B4758" s="316"/>
      <c r="C4758" s="22"/>
      <c r="O4758" s="279"/>
    </row>
    <row r="4759" spans="1:15">
      <c r="A4759" s="316"/>
      <c r="B4759" s="316"/>
      <c r="C4759" s="22"/>
      <c r="O4759" s="279"/>
    </row>
    <row r="4760" spans="1:15">
      <c r="A4760" s="316"/>
      <c r="B4760" s="316"/>
      <c r="C4760" s="22"/>
      <c r="O4760" s="279"/>
    </row>
    <row r="4761" spans="1:15">
      <c r="A4761" s="316"/>
      <c r="B4761" s="316"/>
      <c r="C4761" s="22"/>
      <c r="O4761" s="279"/>
    </row>
    <row r="4762" spans="1:15">
      <c r="A4762" s="316"/>
      <c r="B4762" s="316"/>
      <c r="C4762" s="22"/>
      <c r="O4762" s="279"/>
    </row>
    <row r="4763" spans="1:15">
      <c r="A4763" s="316"/>
      <c r="B4763" s="316"/>
      <c r="C4763" s="22"/>
      <c r="O4763" s="279"/>
    </row>
    <row r="4764" spans="1:15">
      <c r="A4764" s="316"/>
      <c r="B4764" s="316"/>
      <c r="C4764" s="22"/>
      <c r="O4764" s="279"/>
    </row>
    <row r="4765" spans="1:15">
      <c r="A4765" s="316"/>
      <c r="B4765" s="316"/>
      <c r="C4765" s="22"/>
      <c r="O4765" s="279"/>
    </row>
    <row r="4766" spans="1:15">
      <c r="A4766" s="316"/>
      <c r="B4766" s="316"/>
      <c r="C4766" s="22"/>
      <c r="O4766" s="279"/>
    </row>
    <row r="4767" spans="1:15">
      <c r="A4767" s="316"/>
      <c r="B4767" s="316"/>
      <c r="C4767" s="22"/>
      <c r="O4767" s="279"/>
    </row>
    <row r="4768" spans="1:15">
      <c r="A4768" s="316"/>
      <c r="B4768" s="316"/>
      <c r="C4768" s="22"/>
      <c r="O4768" s="279"/>
    </row>
    <row r="4769" spans="1:15">
      <c r="A4769" s="316"/>
      <c r="B4769" s="316"/>
      <c r="C4769" s="22"/>
      <c r="O4769" s="279"/>
    </row>
    <row r="4770" spans="1:15">
      <c r="A4770" s="316"/>
      <c r="B4770" s="316"/>
      <c r="C4770" s="22"/>
      <c r="O4770" s="279"/>
    </row>
    <row r="4771" spans="1:15">
      <c r="A4771" s="316"/>
      <c r="B4771" s="316"/>
      <c r="C4771" s="22"/>
      <c r="O4771" s="279"/>
    </row>
    <row r="4772" spans="1:15">
      <c r="A4772" s="316"/>
      <c r="B4772" s="316"/>
      <c r="C4772" s="22"/>
      <c r="O4772" s="279"/>
    </row>
    <row r="4773" spans="1:15">
      <c r="A4773" s="316"/>
      <c r="B4773" s="316"/>
      <c r="C4773" s="22"/>
      <c r="O4773" s="279"/>
    </row>
    <row r="4774" spans="1:15">
      <c r="A4774" s="316"/>
      <c r="B4774" s="316"/>
      <c r="C4774" s="22"/>
      <c r="O4774" s="279"/>
    </row>
    <row r="4775" spans="1:15">
      <c r="A4775" s="316"/>
      <c r="B4775" s="316"/>
      <c r="C4775" s="22"/>
      <c r="O4775" s="279"/>
    </row>
    <row r="4776" spans="1:15">
      <c r="A4776" s="316"/>
      <c r="B4776" s="316"/>
      <c r="C4776" s="22"/>
      <c r="O4776" s="279"/>
    </row>
    <row r="4777" spans="1:15">
      <c r="A4777" s="316"/>
      <c r="B4777" s="316"/>
      <c r="C4777" s="22"/>
      <c r="O4777" s="279"/>
    </row>
    <row r="4778" spans="1:15">
      <c r="A4778" s="316"/>
      <c r="B4778" s="316"/>
      <c r="C4778" s="22"/>
      <c r="O4778" s="279"/>
    </row>
    <row r="4779" spans="1:15">
      <c r="A4779" s="316"/>
      <c r="B4779" s="316"/>
      <c r="C4779" s="22"/>
      <c r="O4779" s="279"/>
    </row>
    <row r="4780" spans="1:15">
      <c r="A4780" s="316"/>
      <c r="B4780" s="316"/>
      <c r="C4780" s="22"/>
      <c r="O4780" s="279"/>
    </row>
    <row r="4781" spans="1:15">
      <c r="A4781" s="316"/>
      <c r="B4781" s="316"/>
      <c r="C4781" s="22"/>
      <c r="O4781" s="279"/>
    </row>
    <row r="4782" spans="1:15">
      <c r="A4782" s="316"/>
      <c r="B4782" s="316"/>
      <c r="C4782" s="22"/>
      <c r="O4782" s="279"/>
    </row>
    <row r="4783" spans="1:15">
      <c r="A4783" s="316"/>
      <c r="B4783" s="316"/>
      <c r="C4783" s="22"/>
      <c r="O4783" s="279"/>
    </row>
    <row r="4784" spans="1:15">
      <c r="A4784" s="316"/>
      <c r="B4784" s="316"/>
      <c r="C4784" s="22"/>
      <c r="O4784" s="279"/>
    </row>
    <row r="4785" spans="1:15">
      <c r="A4785" s="316"/>
      <c r="B4785" s="316"/>
      <c r="C4785" s="22"/>
      <c r="O4785" s="279"/>
    </row>
    <row r="4786" spans="1:15">
      <c r="A4786" s="316"/>
      <c r="B4786" s="316"/>
      <c r="C4786" s="22"/>
      <c r="O4786" s="279"/>
    </row>
    <row r="4787" spans="1:15">
      <c r="A4787" s="316"/>
      <c r="B4787" s="316"/>
      <c r="C4787" s="22"/>
      <c r="O4787" s="279"/>
    </row>
    <row r="4788" spans="1:15">
      <c r="A4788" s="316"/>
      <c r="B4788" s="316"/>
      <c r="C4788" s="22"/>
      <c r="O4788" s="279"/>
    </row>
    <row r="4789" spans="1:15">
      <c r="A4789" s="316"/>
      <c r="B4789" s="316"/>
      <c r="C4789" s="22"/>
      <c r="O4789" s="279"/>
    </row>
    <row r="4790" spans="1:15">
      <c r="A4790" s="316"/>
      <c r="B4790" s="316"/>
      <c r="C4790" s="22"/>
      <c r="O4790" s="279"/>
    </row>
    <row r="4791" spans="1:15">
      <c r="A4791" s="316"/>
      <c r="B4791" s="316"/>
      <c r="C4791" s="22"/>
      <c r="O4791" s="279"/>
    </row>
    <row r="4792" spans="1:15">
      <c r="A4792" s="316"/>
      <c r="B4792" s="316"/>
      <c r="C4792" s="22"/>
      <c r="O4792" s="279"/>
    </row>
    <row r="4793" spans="1:15">
      <c r="A4793" s="316"/>
      <c r="B4793" s="316"/>
      <c r="C4793" s="22"/>
      <c r="O4793" s="279"/>
    </row>
    <row r="4794" spans="1:15">
      <c r="A4794" s="316"/>
      <c r="B4794" s="316"/>
      <c r="C4794" s="22"/>
      <c r="O4794" s="279"/>
    </row>
    <row r="4795" spans="1:15">
      <c r="A4795" s="316"/>
      <c r="B4795" s="316"/>
      <c r="C4795" s="22"/>
      <c r="O4795" s="279"/>
    </row>
    <row r="4796" spans="1:15">
      <c r="A4796" s="316"/>
      <c r="B4796" s="316"/>
      <c r="C4796" s="22"/>
      <c r="O4796" s="279"/>
    </row>
    <row r="4797" spans="1:15">
      <c r="A4797" s="316"/>
      <c r="B4797" s="316"/>
      <c r="C4797" s="22"/>
      <c r="O4797" s="279"/>
    </row>
    <row r="4798" spans="1:15">
      <c r="A4798" s="316"/>
      <c r="B4798" s="316"/>
      <c r="C4798" s="22"/>
      <c r="O4798" s="279"/>
    </row>
    <row r="4799" spans="1:15">
      <c r="A4799" s="316"/>
      <c r="B4799" s="316"/>
      <c r="C4799" s="22"/>
      <c r="O4799" s="279"/>
    </row>
    <row r="4800" spans="1:15">
      <c r="A4800" s="316"/>
      <c r="B4800" s="316"/>
      <c r="C4800" s="22"/>
      <c r="O4800" s="279"/>
    </row>
    <row r="4801" spans="1:15">
      <c r="A4801" s="316"/>
      <c r="B4801" s="316"/>
      <c r="C4801" s="22"/>
      <c r="O4801" s="279"/>
    </row>
    <row r="4802" spans="1:15">
      <c r="A4802" s="316"/>
      <c r="B4802" s="316"/>
      <c r="C4802" s="22"/>
      <c r="O4802" s="279"/>
    </row>
    <row r="4803" spans="1:15">
      <c r="A4803" s="316"/>
      <c r="B4803" s="316"/>
      <c r="C4803" s="22"/>
      <c r="O4803" s="279"/>
    </row>
    <row r="4804" spans="1:15">
      <c r="A4804" s="316"/>
      <c r="B4804" s="316"/>
      <c r="C4804" s="22"/>
      <c r="O4804" s="279"/>
    </row>
    <row r="4805" spans="1:15">
      <c r="A4805" s="316"/>
      <c r="B4805" s="316"/>
      <c r="C4805" s="22"/>
      <c r="O4805" s="279"/>
    </row>
    <row r="4806" spans="1:15">
      <c r="A4806" s="316"/>
      <c r="B4806" s="316"/>
      <c r="C4806" s="22"/>
      <c r="O4806" s="279"/>
    </row>
    <row r="4807" spans="1:15">
      <c r="A4807" s="316"/>
      <c r="B4807" s="316"/>
      <c r="C4807" s="22"/>
      <c r="O4807" s="279"/>
    </row>
    <row r="4808" spans="1:15">
      <c r="A4808" s="316"/>
      <c r="B4808" s="316"/>
      <c r="C4808" s="22"/>
      <c r="O4808" s="279"/>
    </row>
    <row r="4809" spans="1:15">
      <c r="A4809" s="316"/>
      <c r="B4809" s="316"/>
      <c r="C4809" s="22"/>
      <c r="O4809" s="279"/>
    </row>
    <row r="4810" spans="1:15">
      <c r="A4810" s="316"/>
      <c r="B4810" s="316"/>
      <c r="C4810" s="22"/>
      <c r="O4810" s="279"/>
    </row>
    <row r="4811" spans="1:15">
      <c r="A4811" s="316"/>
      <c r="B4811" s="316"/>
      <c r="C4811" s="22"/>
      <c r="O4811" s="279"/>
    </row>
    <row r="4812" spans="1:15">
      <c r="A4812" s="316"/>
      <c r="B4812" s="316"/>
      <c r="C4812" s="22"/>
      <c r="O4812" s="279"/>
    </row>
    <row r="4813" spans="1:15">
      <c r="A4813" s="316"/>
      <c r="B4813" s="316"/>
      <c r="C4813" s="22"/>
      <c r="O4813" s="279"/>
    </row>
    <row r="4814" spans="1:15">
      <c r="A4814" s="316"/>
      <c r="B4814" s="316"/>
      <c r="C4814" s="22"/>
      <c r="O4814" s="279"/>
    </row>
    <row r="4815" spans="1:15">
      <c r="A4815" s="316"/>
      <c r="B4815" s="316"/>
      <c r="C4815" s="22"/>
      <c r="O4815" s="279"/>
    </row>
    <row r="4816" spans="1:15">
      <c r="A4816" s="316"/>
      <c r="B4816" s="316"/>
      <c r="C4816" s="22"/>
      <c r="O4816" s="279"/>
    </row>
    <row r="4817" spans="1:15">
      <c r="A4817" s="316"/>
      <c r="B4817" s="316"/>
      <c r="C4817" s="22"/>
      <c r="O4817" s="279"/>
    </row>
    <row r="4818" spans="1:15">
      <c r="A4818" s="316"/>
      <c r="B4818" s="316"/>
      <c r="C4818" s="22"/>
      <c r="O4818" s="279"/>
    </row>
    <row r="4819" spans="1:15">
      <c r="A4819" s="316"/>
      <c r="B4819" s="316"/>
      <c r="C4819" s="22"/>
      <c r="O4819" s="279"/>
    </row>
    <row r="4820" spans="1:15">
      <c r="A4820" s="316"/>
      <c r="B4820" s="316"/>
      <c r="C4820" s="22"/>
      <c r="O4820" s="279"/>
    </row>
    <row r="4821" spans="1:15">
      <c r="A4821" s="316"/>
      <c r="B4821" s="316"/>
      <c r="C4821" s="22"/>
      <c r="O4821" s="279"/>
    </row>
    <row r="4822" spans="1:15">
      <c r="A4822" s="316"/>
      <c r="B4822" s="316"/>
      <c r="C4822" s="22"/>
      <c r="O4822" s="279"/>
    </row>
    <row r="4823" spans="1:15">
      <c r="A4823" s="316"/>
      <c r="B4823" s="316"/>
      <c r="C4823" s="22"/>
      <c r="O4823" s="279"/>
    </row>
    <row r="4824" spans="1:15">
      <c r="A4824" s="316"/>
      <c r="B4824" s="316"/>
      <c r="C4824" s="22"/>
      <c r="O4824" s="279"/>
    </row>
    <row r="4825" spans="1:15">
      <c r="A4825" s="316"/>
      <c r="B4825" s="316"/>
      <c r="C4825" s="22"/>
      <c r="O4825" s="279"/>
    </row>
    <row r="4826" spans="1:15">
      <c r="A4826" s="316"/>
      <c r="B4826" s="316"/>
      <c r="C4826" s="22"/>
      <c r="O4826" s="279"/>
    </row>
    <row r="4827" spans="1:15">
      <c r="A4827" s="316"/>
      <c r="B4827" s="316"/>
      <c r="C4827" s="22"/>
      <c r="O4827" s="279"/>
    </row>
    <row r="4828" spans="1:15">
      <c r="A4828" s="316"/>
      <c r="B4828" s="316"/>
      <c r="C4828" s="22"/>
      <c r="O4828" s="279"/>
    </row>
    <row r="4829" spans="1:15">
      <c r="A4829" s="316"/>
      <c r="B4829" s="316"/>
      <c r="C4829" s="22"/>
      <c r="O4829" s="279"/>
    </row>
    <row r="4830" spans="1:15">
      <c r="A4830" s="316"/>
      <c r="B4830" s="316"/>
      <c r="C4830" s="22"/>
      <c r="O4830" s="279"/>
    </row>
    <row r="4831" spans="1:15">
      <c r="A4831" s="316"/>
      <c r="B4831" s="316"/>
      <c r="C4831" s="22"/>
      <c r="O4831" s="279"/>
    </row>
    <row r="4832" spans="1:15">
      <c r="A4832" s="316"/>
      <c r="B4832" s="316"/>
      <c r="C4832" s="22"/>
      <c r="O4832" s="279"/>
    </row>
    <row r="4833" spans="1:15">
      <c r="A4833" s="316"/>
      <c r="B4833" s="316"/>
      <c r="C4833" s="22"/>
      <c r="O4833" s="279"/>
    </row>
    <row r="4834" spans="1:15">
      <c r="A4834" s="316"/>
      <c r="B4834" s="316"/>
      <c r="C4834" s="22"/>
      <c r="O4834" s="279"/>
    </row>
    <row r="4835" spans="1:15">
      <c r="A4835" s="316"/>
      <c r="B4835" s="316"/>
      <c r="C4835" s="22"/>
      <c r="O4835" s="279"/>
    </row>
    <row r="4836" spans="1:15">
      <c r="A4836" s="316"/>
      <c r="B4836" s="316"/>
      <c r="C4836" s="22"/>
      <c r="O4836" s="279"/>
    </row>
    <row r="4837" spans="1:15">
      <c r="A4837" s="316"/>
      <c r="B4837" s="316"/>
      <c r="C4837" s="22"/>
      <c r="O4837" s="279"/>
    </row>
    <row r="4838" spans="1:15">
      <c r="A4838" s="316"/>
      <c r="B4838" s="316"/>
      <c r="C4838" s="22"/>
      <c r="O4838" s="279"/>
    </row>
    <row r="4839" spans="1:15">
      <c r="A4839" s="316"/>
      <c r="B4839" s="316"/>
      <c r="C4839" s="22"/>
      <c r="O4839" s="279"/>
    </row>
    <row r="4840" spans="1:15">
      <c r="A4840" s="316"/>
      <c r="B4840" s="316"/>
      <c r="C4840" s="22"/>
      <c r="O4840" s="279"/>
    </row>
    <row r="4841" spans="1:15">
      <c r="A4841" s="316"/>
      <c r="B4841" s="316"/>
      <c r="C4841" s="22"/>
      <c r="O4841" s="279"/>
    </row>
    <row r="4842" spans="1:15">
      <c r="A4842" s="316"/>
      <c r="B4842" s="316"/>
      <c r="C4842" s="22"/>
      <c r="O4842" s="279"/>
    </row>
    <row r="4843" spans="1:15">
      <c r="A4843" s="316"/>
      <c r="B4843" s="316"/>
      <c r="C4843" s="22"/>
      <c r="O4843" s="279"/>
    </row>
    <row r="4844" spans="1:15">
      <c r="A4844" s="316"/>
      <c r="B4844" s="316"/>
      <c r="C4844" s="22"/>
      <c r="O4844" s="279"/>
    </row>
    <row r="4845" spans="1:15">
      <c r="A4845" s="316"/>
      <c r="B4845" s="316"/>
      <c r="C4845" s="22"/>
      <c r="O4845" s="279"/>
    </row>
    <row r="4846" spans="1:15">
      <c r="A4846" s="316"/>
      <c r="B4846" s="316"/>
      <c r="C4846" s="22"/>
      <c r="O4846" s="279"/>
    </row>
    <row r="4847" spans="1:15">
      <c r="A4847" s="316"/>
      <c r="B4847" s="316"/>
      <c r="C4847" s="22"/>
      <c r="O4847" s="279"/>
    </row>
    <row r="4848" spans="1:15">
      <c r="A4848" s="316"/>
      <c r="B4848" s="316"/>
      <c r="C4848" s="22"/>
      <c r="O4848" s="279"/>
    </row>
    <row r="4849" spans="1:15">
      <c r="A4849" s="316"/>
      <c r="B4849" s="316"/>
      <c r="C4849" s="22"/>
      <c r="O4849" s="279"/>
    </row>
    <row r="4850" spans="1:15">
      <c r="A4850" s="316"/>
      <c r="B4850" s="316"/>
      <c r="C4850" s="22"/>
      <c r="O4850" s="279"/>
    </row>
    <row r="4851" spans="1:15">
      <c r="A4851" s="316"/>
      <c r="B4851" s="316"/>
      <c r="C4851" s="22"/>
      <c r="O4851" s="279"/>
    </row>
    <row r="4852" spans="1:15">
      <c r="A4852" s="316"/>
      <c r="B4852" s="316"/>
      <c r="C4852" s="22"/>
      <c r="O4852" s="279"/>
    </row>
    <row r="4853" spans="1:15">
      <c r="A4853" s="316"/>
      <c r="B4853" s="316"/>
      <c r="C4853" s="22"/>
      <c r="O4853" s="279"/>
    </row>
    <row r="4854" spans="1:15">
      <c r="A4854" s="316"/>
      <c r="B4854" s="316"/>
      <c r="C4854" s="22"/>
      <c r="O4854" s="279"/>
    </row>
    <row r="4855" spans="1:15">
      <c r="A4855" s="316"/>
      <c r="B4855" s="316"/>
      <c r="C4855" s="22"/>
      <c r="O4855" s="279"/>
    </row>
    <row r="4856" spans="1:15">
      <c r="A4856" s="316"/>
      <c r="B4856" s="316"/>
      <c r="C4856" s="22"/>
      <c r="O4856" s="279"/>
    </row>
    <row r="4857" spans="1:15">
      <c r="A4857" s="316"/>
      <c r="B4857" s="316"/>
      <c r="C4857" s="22"/>
      <c r="O4857" s="279"/>
    </row>
    <row r="4858" spans="1:15">
      <c r="A4858" s="316"/>
      <c r="B4858" s="316"/>
      <c r="C4858" s="22"/>
      <c r="O4858" s="279"/>
    </row>
    <row r="4859" spans="1:15">
      <c r="A4859" s="316"/>
      <c r="B4859" s="316"/>
      <c r="C4859" s="22"/>
      <c r="O4859" s="279"/>
    </row>
    <row r="4860" spans="1:15">
      <c r="A4860" s="316"/>
      <c r="B4860" s="316"/>
      <c r="C4860" s="22"/>
      <c r="O4860" s="279"/>
    </row>
    <row r="4861" spans="1:15">
      <c r="A4861" s="316"/>
      <c r="B4861" s="316"/>
      <c r="C4861" s="22"/>
      <c r="O4861" s="279"/>
    </row>
    <row r="4862" spans="1:15">
      <c r="A4862" s="316"/>
      <c r="B4862" s="316"/>
      <c r="C4862" s="22"/>
      <c r="O4862" s="279"/>
    </row>
    <row r="4863" spans="1:15">
      <c r="A4863" s="316"/>
      <c r="B4863" s="316"/>
      <c r="C4863" s="22"/>
      <c r="O4863" s="279"/>
    </row>
    <row r="4864" spans="1:15">
      <c r="A4864" s="316"/>
      <c r="B4864" s="316"/>
      <c r="C4864" s="22"/>
      <c r="O4864" s="279"/>
    </row>
    <row r="4865" spans="1:15">
      <c r="A4865" s="316"/>
      <c r="B4865" s="316"/>
      <c r="C4865" s="22"/>
      <c r="O4865" s="279"/>
    </row>
    <row r="4866" spans="1:15">
      <c r="A4866" s="316"/>
      <c r="B4866" s="316"/>
      <c r="C4866" s="22"/>
      <c r="O4866" s="279"/>
    </row>
    <row r="4867" spans="1:15">
      <c r="A4867" s="316"/>
      <c r="B4867" s="316"/>
      <c r="C4867" s="22"/>
      <c r="O4867" s="279"/>
    </row>
    <row r="4868" spans="1:15">
      <c r="A4868" s="316"/>
      <c r="B4868" s="316"/>
      <c r="C4868" s="22"/>
      <c r="O4868" s="279"/>
    </row>
    <row r="4869" spans="1:15">
      <c r="A4869" s="316"/>
      <c r="B4869" s="316"/>
      <c r="C4869" s="22"/>
      <c r="O4869" s="279"/>
    </row>
    <row r="4870" spans="1:15">
      <c r="A4870" s="316"/>
      <c r="B4870" s="316"/>
      <c r="C4870" s="22"/>
      <c r="O4870" s="279"/>
    </row>
    <row r="4871" spans="1:15">
      <c r="A4871" s="316"/>
      <c r="B4871" s="316"/>
      <c r="C4871" s="22"/>
      <c r="O4871" s="279"/>
    </row>
    <row r="4872" spans="1:15">
      <c r="A4872" s="316"/>
      <c r="B4872" s="316"/>
      <c r="C4872" s="22"/>
      <c r="O4872" s="279"/>
    </row>
    <row r="4873" spans="1:15">
      <c r="A4873" s="316"/>
      <c r="B4873" s="316"/>
      <c r="C4873" s="22"/>
      <c r="O4873" s="279"/>
    </row>
    <row r="4874" spans="1:15">
      <c r="A4874" s="316"/>
      <c r="B4874" s="316"/>
      <c r="C4874" s="22"/>
      <c r="O4874" s="279"/>
    </row>
    <row r="4875" spans="1:15">
      <c r="A4875" s="316"/>
      <c r="B4875" s="316"/>
      <c r="C4875" s="22"/>
      <c r="O4875" s="279"/>
    </row>
    <row r="4876" spans="1:15">
      <c r="A4876" s="316"/>
      <c r="B4876" s="316"/>
      <c r="C4876" s="22"/>
      <c r="O4876" s="279"/>
    </row>
    <row r="4877" spans="1:15">
      <c r="A4877" s="316"/>
      <c r="B4877" s="316"/>
      <c r="C4877" s="22"/>
      <c r="O4877" s="279"/>
    </row>
    <row r="4878" spans="1:15">
      <c r="A4878" s="316"/>
      <c r="B4878" s="316"/>
      <c r="C4878" s="22"/>
      <c r="O4878" s="279"/>
    </row>
    <row r="4879" spans="1:15">
      <c r="A4879" s="316"/>
      <c r="B4879" s="316"/>
      <c r="C4879" s="22"/>
      <c r="O4879" s="279"/>
    </row>
    <row r="4880" spans="1:15">
      <c r="A4880" s="316"/>
      <c r="B4880" s="316"/>
      <c r="C4880" s="22"/>
      <c r="O4880" s="279"/>
    </row>
    <row r="4881" spans="1:15">
      <c r="A4881" s="316"/>
      <c r="B4881" s="316"/>
      <c r="C4881" s="22"/>
      <c r="O4881" s="279"/>
    </row>
    <row r="4882" spans="1:15">
      <c r="A4882" s="316"/>
      <c r="B4882" s="316"/>
      <c r="C4882" s="22"/>
      <c r="O4882" s="279"/>
    </row>
    <row r="4883" spans="1:15">
      <c r="A4883" s="316"/>
      <c r="B4883" s="316"/>
      <c r="C4883" s="22"/>
      <c r="O4883" s="279"/>
    </row>
    <row r="4884" spans="1:15">
      <c r="A4884" s="316"/>
      <c r="B4884" s="316"/>
      <c r="C4884" s="22"/>
      <c r="O4884" s="279"/>
    </row>
    <row r="4885" spans="1:15">
      <c r="A4885" s="316"/>
      <c r="B4885" s="316"/>
      <c r="C4885" s="22"/>
      <c r="O4885" s="279"/>
    </row>
    <row r="4886" spans="1:15">
      <c r="A4886" s="316"/>
      <c r="B4886" s="316"/>
      <c r="C4886" s="22"/>
      <c r="O4886" s="279"/>
    </row>
    <row r="4887" spans="1:15">
      <c r="A4887" s="316"/>
      <c r="B4887" s="316"/>
      <c r="C4887" s="22"/>
      <c r="O4887" s="279"/>
    </row>
    <row r="4888" spans="1:15">
      <c r="A4888" s="316"/>
      <c r="B4888" s="316"/>
      <c r="C4888" s="22"/>
      <c r="O4888" s="279"/>
    </row>
    <row r="4889" spans="1:15">
      <c r="A4889" s="316"/>
      <c r="B4889" s="316"/>
      <c r="C4889" s="22"/>
      <c r="O4889" s="279"/>
    </row>
    <row r="4890" spans="1:15">
      <c r="A4890" s="316"/>
      <c r="B4890" s="316"/>
      <c r="C4890" s="22"/>
      <c r="O4890" s="279"/>
    </row>
    <row r="4891" spans="1:15">
      <c r="A4891" s="316"/>
      <c r="B4891" s="316"/>
      <c r="C4891" s="22"/>
      <c r="O4891" s="279"/>
    </row>
    <row r="4892" spans="1:15">
      <c r="A4892" s="316"/>
      <c r="B4892" s="316"/>
      <c r="C4892" s="22"/>
      <c r="O4892" s="279"/>
    </row>
    <row r="4893" spans="1:15">
      <c r="A4893" s="316"/>
      <c r="B4893" s="316"/>
      <c r="C4893" s="22"/>
      <c r="O4893" s="279"/>
    </row>
    <row r="4894" spans="1:15">
      <c r="A4894" s="316"/>
      <c r="B4894" s="316"/>
      <c r="C4894" s="22"/>
      <c r="O4894" s="279"/>
    </row>
    <row r="4895" spans="1:15">
      <c r="A4895" s="316"/>
      <c r="B4895" s="316"/>
      <c r="C4895" s="22"/>
      <c r="O4895" s="279"/>
    </row>
    <row r="4896" spans="1:15">
      <c r="A4896" s="316"/>
      <c r="B4896" s="316"/>
      <c r="C4896" s="22"/>
      <c r="O4896" s="279"/>
    </row>
    <row r="4897" spans="1:15">
      <c r="A4897" s="316"/>
      <c r="B4897" s="316"/>
      <c r="C4897" s="22"/>
      <c r="O4897" s="279"/>
    </row>
    <row r="4898" spans="1:15">
      <c r="A4898" s="316"/>
      <c r="B4898" s="316"/>
      <c r="C4898" s="22"/>
      <c r="O4898" s="279"/>
    </row>
    <row r="4899" spans="1:15">
      <c r="A4899" s="316"/>
      <c r="B4899" s="316"/>
      <c r="C4899" s="22"/>
      <c r="O4899" s="279"/>
    </row>
    <row r="4900" spans="1:15">
      <c r="A4900" s="316"/>
      <c r="B4900" s="316"/>
      <c r="C4900" s="22"/>
      <c r="O4900" s="279"/>
    </row>
    <row r="4901" spans="1:15">
      <c r="A4901" s="316"/>
      <c r="B4901" s="316"/>
      <c r="C4901" s="22"/>
      <c r="O4901" s="279"/>
    </row>
    <row r="4902" spans="1:15">
      <c r="A4902" s="316"/>
      <c r="B4902" s="316"/>
      <c r="C4902" s="22"/>
      <c r="O4902" s="279"/>
    </row>
    <row r="4903" spans="1:15">
      <c r="A4903" s="316"/>
      <c r="B4903" s="316"/>
      <c r="C4903" s="22"/>
      <c r="O4903" s="279"/>
    </row>
    <row r="4904" spans="1:15">
      <c r="A4904" s="316"/>
      <c r="B4904" s="316"/>
      <c r="C4904" s="22"/>
      <c r="O4904" s="279"/>
    </row>
    <row r="4905" spans="1:15">
      <c r="A4905" s="316"/>
      <c r="B4905" s="316"/>
      <c r="C4905" s="22"/>
      <c r="O4905" s="279"/>
    </row>
    <row r="4906" spans="1:15">
      <c r="A4906" s="316"/>
      <c r="B4906" s="316"/>
      <c r="C4906" s="22"/>
      <c r="O4906" s="279"/>
    </row>
    <row r="4907" spans="1:15">
      <c r="A4907" s="316"/>
      <c r="B4907" s="316"/>
      <c r="C4907" s="22"/>
      <c r="O4907" s="279"/>
    </row>
    <row r="4908" spans="1:15">
      <c r="A4908" s="316"/>
      <c r="B4908" s="316"/>
      <c r="C4908" s="22"/>
      <c r="O4908" s="279"/>
    </row>
    <row r="4909" spans="1:15">
      <c r="A4909" s="316"/>
      <c r="B4909" s="316"/>
      <c r="C4909" s="22"/>
      <c r="O4909" s="279"/>
    </row>
    <row r="4910" spans="1:15">
      <c r="A4910" s="316"/>
      <c r="B4910" s="316"/>
      <c r="C4910" s="22"/>
      <c r="O4910" s="279"/>
    </row>
    <row r="4911" spans="1:15">
      <c r="A4911" s="316"/>
      <c r="B4911" s="316"/>
      <c r="C4911" s="22"/>
      <c r="O4911" s="279"/>
    </row>
    <row r="4912" spans="1:15">
      <c r="A4912" s="316"/>
      <c r="B4912" s="316"/>
      <c r="C4912" s="22"/>
      <c r="O4912" s="279"/>
    </row>
    <row r="4913" spans="1:15">
      <c r="A4913" s="316"/>
      <c r="B4913" s="316"/>
      <c r="C4913" s="22"/>
      <c r="O4913" s="279"/>
    </row>
    <row r="4914" spans="1:15">
      <c r="A4914" s="316"/>
      <c r="B4914" s="316"/>
      <c r="C4914" s="22"/>
      <c r="O4914" s="279"/>
    </row>
    <row r="4915" spans="1:15">
      <c r="A4915" s="316"/>
      <c r="B4915" s="316"/>
      <c r="C4915" s="22"/>
      <c r="O4915" s="279"/>
    </row>
    <row r="4916" spans="1:15">
      <c r="A4916" s="316"/>
      <c r="B4916" s="316"/>
      <c r="C4916" s="22"/>
      <c r="O4916" s="279"/>
    </row>
    <row r="4917" spans="1:15">
      <c r="A4917" s="316"/>
      <c r="B4917" s="316"/>
      <c r="C4917" s="22"/>
      <c r="O4917" s="279"/>
    </row>
    <row r="4918" spans="1:15">
      <c r="A4918" s="316"/>
      <c r="B4918" s="316"/>
      <c r="C4918" s="22"/>
      <c r="O4918" s="279"/>
    </row>
    <row r="4919" spans="1:15">
      <c r="A4919" s="316"/>
      <c r="B4919" s="316"/>
      <c r="C4919" s="22"/>
      <c r="O4919" s="279"/>
    </row>
    <row r="4920" spans="1:15">
      <c r="A4920" s="316"/>
      <c r="B4920" s="316"/>
      <c r="C4920" s="22"/>
      <c r="O4920" s="279"/>
    </row>
    <row r="4921" spans="1:15">
      <c r="A4921" s="316"/>
      <c r="B4921" s="316"/>
      <c r="C4921" s="22"/>
      <c r="O4921" s="279"/>
    </row>
    <row r="4922" spans="1:15">
      <c r="A4922" s="316"/>
      <c r="B4922" s="316"/>
      <c r="C4922" s="22"/>
      <c r="O4922" s="279"/>
    </row>
    <row r="4923" spans="1:15">
      <c r="A4923" s="316"/>
      <c r="B4923" s="316"/>
      <c r="C4923" s="22"/>
      <c r="O4923" s="279"/>
    </row>
    <row r="4924" spans="1:15">
      <c r="A4924" s="316"/>
      <c r="B4924" s="316"/>
      <c r="C4924" s="22"/>
      <c r="O4924" s="279"/>
    </row>
    <row r="4925" spans="1:15">
      <c r="A4925" s="316"/>
      <c r="B4925" s="316"/>
      <c r="C4925" s="22"/>
      <c r="O4925" s="279"/>
    </row>
    <row r="4926" spans="1:15">
      <c r="A4926" s="316"/>
      <c r="B4926" s="316"/>
      <c r="C4926" s="22"/>
      <c r="O4926" s="279"/>
    </row>
    <row r="4927" spans="1:15">
      <c r="A4927" s="316"/>
      <c r="B4927" s="316"/>
      <c r="C4927" s="22"/>
      <c r="O4927" s="279"/>
    </row>
    <row r="4928" spans="1:15">
      <c r="A4928" s="316"/>
      <c r="B4928" s="316"/>
      <c r="C4928" s="22"/>
      <c r="O4928" s="279"/>
    </row>
    <row r="4929" spans="1:15">
      <c r="A4929" s="316"/>
      <c r="B4929" s="316"/>
      <c r="C4929" s="22"/>
      <c r="O4929" s="279"/>
    </row>
    <row r="4930" spans="1:15">
      <c r="A4930" s="316"/>
      <c r="B4930" s="316"/>
      <c r="C4930" s="22"/>
      <c r="O4930" s="279"/>
    </row>
    <row r="4931" spans="1:15">
      <c r="A4931" s="316"/>
      <c r="B4931" s="316"/>
      <c r="C4931" s="22"/>
      <c r="O4931" s="279"/>
    </row>
    <row r="4932" spans="1:15">
      <c r="A4932" s="316"/>
      <c r="B4932" s="316"/>
      <c r="C4932" s="22"/>
      <c r="O4932" s="279"/>
    </row>
    <row r="4933" spans="1:15">
      <c r="A4933" s="316"/>
      <c r="B4933" s="316"/>
      <c r="C4933" s="22"/>
      <c r="O4933" s="279"/>
    </row>
    <row r="4934" spans="1:15">
      <c r="A4934" s="316"/>
      <c r="B4934" s="316"/>
      <c r="C4934" s="22"/>
      <c r="O4934" s="279"/>
    </row>
    <row r="4935" spans="1:15">
      <c r="A4935" s="316"/>
      <c r="B4935" s="316"/>
      <c r="C4935" s="22"/>
      <c r="O4935" s="279"/>
    </row>
    <row r="4936" spans="1:15">
      <c r="A4936" s="316"/>
      <c r="B4936" s="316"/>
      <c r="C4936" s="22"/>
      <c r="O4936" s="279"/>
    </row>
    <row r="4937" spans="1:15">
      <c r="A4937" s="316"/>
      <c r="B4937" s="316"/>
      <c r="C4937" s="22"/>
      <c r="O4937" s="279"/>
    </row>
    <row r="4938" spans="1:15">
      <c r="A4938" s="316"/>
      <c r="B4938" s="316"/>
      <c r="C4938" s="22"/>
      <c r="O4938" s="279"/>
    </row>
    <row r="4939" spans="1:15">
      <c r="A4939" s="316"/>
      <c r="B4939" s="316"/>
      <c r="C4939" s="22"/>
      <c r="O4939" s="279"/>
    </row>
    <row r="4940" spans="1:15">
      <c r="A4940" s="316"/>
      <c r="B4940" s="316"/>
      <c r="C4940" s="22"/>
      <c r="O4940" s="279"/>
    </row>
    <row r="4941" spans="1:15">
      <c r="A4941" s="316"/>
      <c r="B4941" s="316"/>
      <c r="C4941" s="22"/>
      <c r="O4941" s="279"/>
    </row>
    <row r="4942" spans="1:15">
      <c r="A4942" s="316"/>
      <c r="B4942" s="316"/>
      <c r="C4942" s="22"/>
      <c r="O4942" s="279"/>
    </row>
    <row r="4943" spans="1:15">
      <c r="A4943" s="316"/>
      <c r="B4943" s="316"/>
      <c r="C4943" s="22"/>
      <c r="O4943" s="279"/>
    </row>
    <row r="4944" spans="1:15">
      <c r="A4944" s="316"/>
      <c r="B4944" s="316"/>
      <c r="C4944" s="22"/>
      <c r="O4944" s="279"/>
    </row>
    <row r="4945" spans="1:15">
      <c r="A4945" s="316"/>
      <c r="B4945" s="316"/>
      <c r="C4945" s="22"/>
      <c r="O4945" s="279"/>
    </row>
    <row r="4946" spans="1:15">
      <c r="A4946" s="316"/>
      <c r="B4946" s="316"/>
      <c r="C4946" s="22"/>
      <c r="O4946" s="279"/>
    </row>
    <row r="4947" spans="1:15">
      <c r="A4947" s="316"/>
      <c r="B4947" s="316"/>
      <c r="C4947" s="22"/>
      <c r="O4947" s="279"/>
    </row>
    <row r="4948" spans="1:15">
      <c r="A4948" s="316"/>
      <c r="B4948" s="316"/>
      <c r="C4948" s="22"/>
      <c r="O4948" s="279"/>
    </row>
    <row r="4949" spans="1:15">
      <c r="A4949" s="316"/>
      <c r="B4949" s="316"/>
      <c r="C4949" s="22"/>
      <c r="O4949" s="279"/>
    </row>
    <row r="4950" spans="1:15">
      <c r="A4950" s="316"/>
      <c r="B4950" s="316"/>
      <c r="C4950" s="22"/>
      <c r="O4950" s="279"/>
    </row>
    <row r="4951" spans="1:15">
      <c r="A4951" s="316"/>
      <c r="B4951" s="316"/>
      <c r="C4951" s="22"/>
      <c r="O4951" s="279"/>
    </row>
    <row r="4952" spans="1:15">
      <c r="A4952" s="316"/>
      <c r="B4952" s="316"/>
      <c r="C4952" s="22"/>
      <c r="O4952" s="279"/>
    </row>
    <row r="4953" spans="1:15">
      <c r="A4953" s="316"/>
      <c r="B4953" s="316"/>
      <c r="C4953" s="22"/>
      <c r="O4953" s="279"/>
    </row>
    <row r="4954" spans="1:15">
      <c r="A4954" s="316"/>
      <c r="B4954" s="316"/>
      <c r="C4954" s="22"/>
      <c r="O4954" s="279"/>
    </row>
    <row r="4955" spans="1:15">
      <c r="A4955" s="316"/>
      <c r="B4955" s="316"/>
      <c r="C4955" s="22"/>
      <c r="O4955" s="279"/>
    </row>
    <row r="4956" spans="1:15">
      <c r="A4956" s="316"/>
      <c r="B4956" s="316"/>
      <c r="C4956" s="22"/>
      <c r="O4956" s="279"/>
    </row>
    <row r="4957" spans="1:15">
      <c r="A4957" s="316"/>
      <c r="B4957" s="316"/>
      <c r="C4957" s="22"/>
      <c r="O4957" s="279"/>
    </row>
    <row r="4958" spans="1:15">
      <c r="A4958" s="316"/>
      <c r="B4958" s="316"/>
      <c r="C4958" s="22"/>
      <c r="O4958" s="279"/>
    </row>
    <row r="4959" spans="1:15">
      <c r="A4959" s="316"/>
      <c r="B4959" s="316"/>
      <c r="C4959" s="22"/>
      <c r="O4959" s="279"/>
    </row>
    <row r="4960" spans="1:15">
      <c r="A4960" s="316"/>
      <c r="B4960" s="316"/>
      <c r="C4960" s="22"/>
      <c r="O4960" s="279"/>
    </row>
    <row r="4961" spans="1:15">
      <c r="A4961" s="316"/>
      <c r="B4961" s="316"/>
      <c r="C4961" s="22"/>
      <c r="O4961" s="279"/>
    </row>
    <row r="4962" spans="1:15">
      <c r="A4962" s="316"/>
      <c r="B4962" s="316"/>
      <c r="C4962" s="22"/>
      <c r="O4962" s="279"/>
    </row>
    <row r="4963" spans="1:15">
      <c r="A4963" s="316"/>
      <c r="B4963" s="316"/>
      <c r="C4963" s="22"/>
      <c r="O4963" s="279"/>
    </row>
    <row r="4964" spans="1:15">
      <c r="A4964" s="316"/>
      <c r="B4964" s="316"/>
      <c r="C4964" s="22"/>
      <c r="O4964" s="279"/>
    </row>
    <row r="4965" spans="1:15">
      <c r="A4965" s="316"/>
      <c r="B4965" s="316"/>
      <c r="C4965" s="22"/>
      <c r="O4965" s="279"/>
    </row>
    <row r="4966" spans="1:15">
      <c r="A4966" s="316"/>
      <c r="B4966" s="316"/>
      <c r="C4966" s="22"/>
      <c r="O4966" s="279"/>
    </row>
    <row r="4967" spans="1:15">
      <c r="A4967" s="316"/>
      <c r="B4967" s="316"/>
      <c r="C4967" s="22"/>
      <c r="O4967" s="279"/>
    </row>
    <row r="4968" spans="1:15">
      <c r="A4968" s="316"/>
      <c r="B4968" s="316"/>
      <c r="C4968" s="22"/>
      <c r="O4968" s="279"/>
    </row>
    <row r="4969" spans="1:15">
      <c r="A4969" s="316"/>
      <c r="B4969" s="316"/>
      <c r="C4969" s="22"/>
      <c r="O4969" s="279"/>
    </row>
    <row r="4970" spans="1:15">
      <c r="A4970" s="316"/>
      <c r="B4970" s="316"/>
      <c r="C4970" s="22"/>
      <c r="O4970" s="279"/>
    </row>
    <row r="4971" spans="1:15">
      <c r="A4971" s="316"/>
      <c r="B4971" s="316"/>
      <c r="C4971" s="22"/>
      <c r="O4971" s="279"/>
    </row>
    <row r="4972" spans="1:15">
      <c r="A4972" s="316"/>
      <c r="B4972" s="316"/>
      <c r="C4972" s="22"/>
      <c r="O4972" s="279"/>
    </row>
    <row r="4973" spans="1:15">
      <c r="A4973" s="316"/>
      <c r="B4973" s="316"/>
      <c r="C4973" s="22"/>
      <c r="O4973" s="279"/>
    </row>
    <row r="4974" spans="1:15">
      <c r="A4974" s="316"/>
      <c r="B4974" s="316"/>
      <c r="C4974" s="22"/>
      <c r="O4974" s="279"/>
    </row>
    <row r="4975" spans="1:15">
      <c r="A4975" s="316"/>
      <c r="B4975" s="316"/>
      <c r="C4975" s="22"/>
      <c r="O4975" s="279"/>
    </row>
    <row r="4976" spans="1:15">
      <c r="A4976" s="316"/>
      <c r="B4976" s="316"/>
      <c r="C4976" s="22"/>
      <c r="O4976" s="279"/>
    </row>
    <row r="4977" spans="1:15">
      <c r="A4977" s="316"/>
      <c r="B4977" s="316"/>
      <c r="C4977" s="22"/>
      <c r="O4977" s="279"/>
    </row>
    <row r="4978" spans="1:15">
      <c r="A4978" s="316"/>
      <c r="B4978" s="316"/>
      <c r="C4978" s="22"/>
      <c r="O4978" s="279"/>
    </row>
    <row r="4979" spans="1:15">
      <c r="A4979" s="316"/>
      <c r="B4979" s="316"/>
      <c r="C4979" s="22"/>
      <c r="O4979" s="279"/>
    </row>
    <row r="4980" spans="1:15">
      <c r="A4980" s="316"/>
      <c r="B4980" s="316"/>
      <c r="C4980" s="22"/>
      <c r="O4980" s="279"/>
    </row>
    <row r="4981" spans="1:15">
      <c r="A4981" s="316"/>
      <c r="B4981" s="316"/>
      <c r="C4981" s="22"/>
      <c r="O4981" s="279"/>
    </row>
    <row r="4982" spans="1:15">
      <c r="A4982" s="316"/>
      <c r="B4982" s="316"/>
      <c r="C4982" s="22"/>
      <c r="O4982" s="279"/>
    </row>
    <row r="4983" spans="1:15">
      <c r="A4983" s="316"/>
      <c r="B4983" s="316"/>
      <c r="C4983" s="22"/>
      <c r="O4983" s="279"/>
    </row>
    <row r="4984" spans="1:15">
      <c r="A4984" s="316"/>
      <c r="B4984" s="316"/>
      <c r="C4984" s="22"/>
      <c r="O4984" s="279"/>
    </row>
    <row r="4985" spans="1:15">
      <c r="A4985" s="316"/>
      <c r="B4985" s="316"/>
      <c r="C4985" s="22"/>
      <c r="O4985" s="279"/>
    </row>
    <row r="4986" spans="1:15">
      <c r="A4986" s="316"/>
      <c r="B4986" s="316"/>
      <c r="C4986" s="22"/>
      <c r="O4986" s="279"/>
    </row>
    <row r="4987" spans="1:15">
      <c r="A4987" s="316"/>
      <c r="B4987" s="316"/>
      <c r="C4987" s="22"/>
      <c r="O4987" s="279"/>
    </row>
    <row r="4988" spans="1:15">
      <c r="A4988" s="316"/>
      <c r="B4988" s="316"/>
      <c r="C4988" s="22"/>
      <c r="O4988" s="279"/>
    </row>
    <row r="4989" spans="1:15">
      <c r="A4989" s="316"/>
      <c r="B4989" s="316"/>
      <c r="C4989" s="22"/>
      <c r="O4989" s="279"/>
    </row>
    <row r="4990" spans="1:15">
      <c r="A4990" s="316"/>
      <c r="B4990" s="316"/>
      <c r="C4990" s="22"/>
      <c r="O4990" s="279"/>
    </row>
    <row r="4991" spans="1:15">
      <c r="A4991" s="316"/>
      <c r="B4991" s="316"/>
      <c r="C4991" s="22"/>
      <c r="O4991" s="279"/>
    </row>
    <row r="4992" spans="1:15">
      <c r="A4992" s="316"/>
      <c r="B4992" s="316"/>
      <c r="C4992" s="22"/>
      <c r="O4992" s="279"/>
    </row>
    <row r="4993" spans="1:15">
      <c r="A4993" s="316"/>
      <c r="B4993" s="316"/>
      <c r="C4993" s="22"/>
      <c r="O4993" s="279"/>
    </row>
    <row r="4994" spans="1:15">
      <c r="A4994" s="316"/>
      <c r="B4994" s="316"/>
      <c r="C4994" s="22"/>
      <c r="O4994" s="279"/>
    </row>
    <row r="4995" spans="1:15">
      <c r="A4995" s="316"/>
      <c r="B4995" s="316"/>
      <c r="C4995" s="22"/>
      <c r="O4995" s="279"/>
    </row>
    <row r="4996" spans="1:15">
      <c r="A4996" s="316"/>
      <c r="B4996" s="316"/>
      <c r="C4996" s="22"/>
      <c r="O4996" s="279"/>
    </row>
    <row r="4997" spans="1:15">
      <c r="A4997" s="316"/>
      <c r="B4997" s="316"/>
      <c r="C4997" s="22"/>
      <c r="O4997" s="279"/>
    </row>
    <row r="4998" spans="1:15">
      <c r="A4998" s="316"/>
      <c r="B4998" s="316"/>
      <c r="C4998" s="22"/>
      <c r="O4998" s="279"/>
    </row>
    <row r="4999" spans="1:15">
      <c r="A4999" s="316"/>
      <c r="B4999" s="316"/>
      <c r="C4999" s="22"/>
      <c r="O4999" s="279"/>
    </row>
    <row r="5000" spans="1:15">
      <c r="A5000" s="316"/>
      <c r="B5000" s="316"/>
      <c r="C5000" s="22"/>
      <c r="O5000" s="279"/>
    </row>
    <row r="5001" spans="1:15">
      <c r="A5001" s="316"/>
      <c r="B5001" s="316"/>
      <c r="C5001" s="22"/>
      <c r="O5001" s="279"/>
    </row>
    <row r="5002" spans="1:15">
      <c r="A5002" s="316"/>
      <c r="B5002" s="316"/>
      <c r="C5002" s="22"/>
      <c r="O5002" s="279"/>
    </row>
    <row r="5003" spans="1:15">
      <c r="A5003" s="316"/>
      <c r="B5003" s="316"/>
      <c r="C5003" s="22"/>
      <c r="O5003" s="279"/>
    </row>
    <row r="5004" spans="1:15">
      <c r="A5004" s="316"/>
      <c r="B5004" s="316"/>
      <c r="C5004" s="22"/>
      <c r="O5004" s="279"/>
    </row>
    <row r="5005" spans="1:15">
      <c r="A5005" s="316"/>
      <c r="B5005" s="316"/>
      <c r="C5005" s="22"/>
      <c r="O5005" s="279"/>
    </row>
    <row r="5006" spans="1:15">
      <c r="A5006" s="316"/>
      <c r="B5006" s="316"/>
      <c r="C5006" s="22"/>
      <c r="O5006" s="279"/>
    </row>
    <row r="5007" spans="1:15">
      <c r="A5007" s="316"/>
      <c r="B5007" s="316"/>
      <c r="C5007" s="22"/>
      <c r="O5007" s="279"/>
    </row>
    <row r="5008" spans="1:15">
      <c r="A5008" s="316"/>
      <c r="B5008" s="316"/>
      <c r="C5008" s="22"/>
      <c r="O5008" s="279"/>
    </row>
    <row r="5009" spans="1:15">
      <c r="A5009" s="316"/>
      <c r="B5009" s="316"/>
      <c r="C5009" s="22"/>
      <c r="O5009" s="279"/>
    </row>
    <row r="5010" spans="1:15">
      <c r="A5010" s="316"/>
      <c r="B5010" s="316"/>
      <c r="C5010" s="22"/>
      <c r="O5010" s="279"/>
    </row>
    <row r="5011" spans="1:15">
      <c r="A5011" s="316"/>
      <c r="B5011" s="316"/>
      <c r="C5011" s="22"/>
      <c r="O5011" s="279"/>
    </row>
    <row r="5012" spans="1:15">
      <c r="A5012" s="316"/>
      <c r="B5012" s="316"/>
      <c r="C5012" s="22"/>
      <c r="O5012" s="279"/>
    </row>
    <row r="5013" spans="1:15">
      <c r="A5013" s="316"/>
      <c r="B5013" s="316"/>
      <c r="C5013" s="22"/>
      <c r="O5013" s="279"/>
    </row>
    <row r="5014" spans="1:15">
      <c r="A5014" s="316"/>
      <c r="B5014" s="316"/>
      <c r="C5014" s="22"/>
      <c r="O5014" s="279"/>
    </row>
    <row r="5015" spans="1:15">
      <c r="A5015" s="316"/>
      <c r="B5015" s="316"/>
      <c r="C5015" s="22"/>
      <c r="O5015" s="279"/>
    </row>
    <row r="5016" spans="1:15">
      <c r="A5016" s="316"/>
      <c r="B5016" s="316"/>
      <c r="C5016" s="22"/>
      <c r="O5016" s="279"/>
    </row>
    <row r="5017" spans="1:15">
      <c r="A5017" s="316"/>
      <c r="B5017" s="316"/>
      <c r="C5017" s="22"/>
      <c r="O5017" s="279"/>
    </row>
    <row r="5018" spans="1:15">
      <c r="A5018" s="316"/>
      <c r="B5018" s="316"/>
      <c r="C5018" s="22"/>
      <c r="O5018" s="279"/>
    </row>
    <row r="5019" spans="1:15">
      <c r="A5019" s="316"/>
      <c r="B5019" s="316"/>
      <c r="C5019" s="22"/>
      <c r="O5019" s="279"/>
    </row>
    <row r="5020" spans="1:15">
      <c r="A5020" s="316"/>
      <c r="B5020" s="316"/>
      <c r="C5020" s="22"/>
      <c r="O5020" s="279"/>
    </row>
    <row r="5021" spans="1:15">
      <c r="A5021" s="316"/>
      <c r="B5021" s="316"/>
      <c r="C5021" s="22"/>
      <c r="O5021" s="279"/>
    </row>
    <row r="5022" spans="1:15">
      <c r="A5022" s="316"/>
      <c r="B5022" s="316"/>
      <c r="C5022" s="22"/>
      <c r="O5022" s="279"/>
    </row>
    <row r="5023" spans="1:15">
      <c r="A5023" s="316"/>
      <c r="B5023" s="316"/>
      <c r="C5023" s="22"/>
      <c r="O5023" s="279"/>
    </row>
    <row r="5024" spans="1:15">
      <c r="A5024" s="316"/>
      <c r="B5024" s="316"/>
      <c r="C5024" s="22"/>
      <c r="O5024" s="279"/>
    </row>
    <row r="5025" spans="1:15">
      <c r="A5025" s="316"/>
      <c r="B5025" s="316"/>
      <c r="C5025" s="22"/>
      <c r="O5025" s="279"/>
    </row>
    <row r="5026" spans="1:15">
      <c r="A5026" s="316"/>
      <c r="B5026" s="316"/>
      <c r="C5026" s="22"/>
      <c r="O5026" s="279"/>
    </row>
    <row r="5027" spans="1:15">
      <c r="A5027" s="316"/>
      <c r="B5027" s="316"/>
      <c r="C5027" s="22"/>
      <c r="O5027" s="279"/>
    </row>
    <row r="5028" spans="1:15">
      <c r="A5028" s="316"/>
      <c r="B5028" s="316"/>
      <c r="C5028" s="22"/>
      <c r="O5028" s="279"/>
    </row>
    <row r="5029" spans="1:15">
      <c r="A5029" s="316"/>
      <c r="B5029" s="316"/>
      <c r="C5029" s="22"/>
      <c r="O5029" s="279"/>
    </row>
    <row r="5030" spans="1:15">
      <c r="A5030" s="316"/>
      <c r="B5030" s="316"/>
      <c r="C5030" s="22"/>
      <c r="O5030" s="279"/>
    </row>
    <row r="5031" spans="1:15">
      <c r="A5031" s="316"/>
      <c r="B5031" s="316"/>
      <c r="C5031" s="22"/>
      <c r="O5031" s="279"/>
    </row>
    <row r="5032" spans="1:15">
      <c r="A5032" s="316"/>
      <c r="B5032" s="316"/>
      <c r="C5032" s="22"/>
      <c r="O5032" s="279"/>
    </row>
    <row r="5033" spans="1:15">
      <c r="A5033" s="316"/>
      <c r="B5033" s="316"/>
      <c r="C5033" s="22"/>
      <c r="O5033" s="279"/>
    </row>
    <row r="5034" spans="1:15">
      <c r="A5034" s="316"/>
      <c r="B5034" s="316"/>
      <c r="C5034" s="22"/>
      <c r="O5034" s="279"/>
    </row>
    <row r="5035" spans="1:15">
      <c r="A5035" s="316"/>
      <c r="B5035" s="316"/>
      <c r="C5035" s="22"/>
      <c r="O5035" s="279"/>
    </row>
    <row r="5036" spans="1:15">
      <c r="A5036" s="316"/>
      <c r="B5036" s="316"/>
      <c r="C5036" s="22"/>
      <c r="O5036" s="279"/>
    </row>
    <row r="5037" spans="1:15">
      <c r="A5037" s="316"/>
      <c r="B5037" s="316"/>
      <c r="C5037" s="22"/>
      <c r="O5037" s="279"/>
    </row>
    <row r="5038" spans="1:15">
      <c r="A5038" s="316"/>
      <c r="B5038" s="316"/>
      <c r="C5038" s="22"/>
      <c r="O5038" s="279"/>
    </row>
    <row r="5039" spans="1:15">
      <c r="A5039" s="316"/>
      <c r="B5039" s="316"/>
      <c r="C5039" s="22"/>
      <c r="O5039" s="279"/>
    </row>
    <row r="5040" spans="1:15">
      <c r="A5040" s="316"/>
      <c r="B5040" s="316"/>
      <c r="C5040" s="22"/>
      <c r="O5040" s="279"/>
    </row>
    <row r="5041" spans="1:15">
      <c r="A5041" s="316"/>
      <c r="B5041" s="316"/>
      <c r="C5041" s="22"/>
      <c r="O5041" s="279"/>
    </row>
    <row r="5042" spans="1:15">
      <c r="A5042" s="316"/>
      <c r="B5042" s="316"/>
      <c r="C5042" s="22"/>
      <c r="O5042" s="279"/>
    </row>
    <row r="5043" spans="1:15">
      <c r="A5043" s="316"/>
      <c r="B5043" s="316"/>
      <c r="C5043" s="22"/>
      <c r="O5043" s="279"/>
    </row>
    <row r="5044" spans="1:15">
      <c r="A5044" s="316"/>
      <c r="B5044" s="316"/>
      <c r="C5044" s="22"/>
      <c r="O5044" s="279"/>
    </row>
    <row r="5045" spans="1:15">
      <c r="A5045" s="316"/>
      <c r="B5045" s="316"/>
      <c r="C5045" s="22"/>
      <c r="O5045" s="279"/>
    </row>
    <row r="5046" spans="1:15">
      <c r="A5046" s="316"/>
      <c r="B5046" s="316"/>
      <c r="C5046" s="22"/>
      <c r="O5046" s="279"/>
    </row>
    <row r="5047" spans="1:15">
      <c r="A5047" s="316"/>
      <c r="B5047" s="316"/>
      <c r="C5047" s="22"/>
      <c r="O5047" s="279"/>
    </row>
    <row r="5048" spans="1:15">
      <c r="A5048" s="316"/>
      <c r="B5048" s="316"/>
      <c r="C5048" s="22"/>
      <c r="O5048" s="279"/>
    </row>
    <row r="5049" spans="1:15">
      <c r="A5049" s="316"/>
      <c r="B5049" s="316"/>
      <c r="C5049" s="22"/>
      <c r="O5049" s="279"/>
    </row>
    <row r="5050" spans="1:15">
      <c r="A5050" s="316"/>
      <c r="B5050" s="316"/>
      <c r="C5050" s="22"/>
      <c r="O5050" s="279"/>
    </row>
    <row r="5051" spans="1:15">
      <c r="A5051" s="316"/>
      <c r="B5051" s="316"/>
      <c r="C5051" s="22"/>
      <c r="O5051" s="279"/>
    </row>
    <row r="5052" spans="1:15">
      <c r="A5052" s="316"/>
      <c r="B5052" s="316"/>
      <c r="C5052" s="22"/>
      <c r="O5052" s="279"/>
    </row>
    <row r="5053" spans="1:15">
      <c r="A5053" s="316"/>
      <c r="B5053" s="316"/>
      <c r="C5053" s="22"/>
      <c r="O5053" s="279"/>
    </row>
    <row r="5054" spans="1:15">
      <c r="A5054" s="316"/>
      <c r="B5054" s="316"/>
      <c r="C5054" s="22"/>
      <c r="O5054" s="279"/>
    </row>
    <row r="5055" spans="1:15">
      <c r="A5055" s="316"/>
      <c r="B5055" s="316"/>
      <c r="C5055" s="22"/>
      <c r="O5055" s="279"/>
    </row>
    <row r="5056" spans="1:15">
      <c r="A5056" s="316"/>
      <c r="B5056" s="316"/>
      <c r="C5056" s="22"/>
      <c r="O5056" s="279"/>
    </row>
    <row r="5057" spans="1:15">
      <c r="A5057" s="316"/>
      <c r="B5057" s="316"/>
      <c r="C5057" s="22"/>
      <c r="O5057" s="279"/>
    </row>
    <row r="5058" spans="1:15">
      <c r="A5058" s="316"/>
      <c r="B5058" s="316"/>
      <c r="C5058" s="22"/>
      <c r="O5058" s="279"/>
    </row>
    <row r="5059" spans="1:15">
      <c r="A5059" s="316"/>
      <c r="B5059" s="316"/>
      <c r="C5059" s="22"/>
      <c r="O5059" s="279"/>
    </row>
    <row r="5060" spans="1:15">
      <c r="A5060" s="316"/>
      <c r="B5060" s="316"/>
      <c r="C5060" s="22"/>
      <c r="O5060" s="279"/>
    </row>
    <row r="5061" spans="1:15">
      <c r="A5061" s="316"/>
      <c r="B5061" s="316"/>
      <c r="C5061" s="22"/>
      <c r="O5061" s="279"/>
    </row>
    <row r="5062" spans="1:15">
      <c r="A5062" s="316"/>
      <c r="B5062" s="316"/>
      <c r="C5062" s="22"/>
      <c r="O5062" s="279"/>
    </row>
    <row r="5063" spans="1:15">
      <c r="A5063" s="316"/>
      <c r="B5063" s="316"/>
      <c r="C5063" s="22"/>
      <c r="O5063" s="279"/>
    </row>
    <row r="5064" spans="1:15">
      <c r="A5064" s="316"/>
      <c r="B5064" s="316"/>
      <c r="C5064" s="22"/>
      <c r="O5064" s="279"/>
    </row>
    <row r="5065" spans="1:15">
      <c r="A5065" s="316"/>
      <c r="B5065" s="316"/>
      <c r="C5065" s="22"/>
      <c r="O5065" s="279"/>
    </row>
    <row r="5066" spans="1:15">
      <c r="A5066" s="316"/>
      <c r="B5066" s="316"/>
      <c r="C5066" s="22"/>
      <c r="O5066" s="279"/>
    </row>
    <row r="5067" spans="1:15">
      <c r="A5067" s="316"/>
      <c r="B5067" s="316"/>
      <c r="C5067" s="22"/>
      <c r="O5067" s="279"/>
    </row>
    <row r="5068" spans="1:15">
      <c r="A5068" s="316"/>
      <c r="B5068" s="316"/>
      <c r="C5068" s="22"/>
      <c r="O5068" s="279"/>
    </row>
    <row r="5069" spans="1:15">
      <c r="A5069" s="316"/>
      <c r="B5069" s="316"/>
      <c r="C5069" s="22"/>
      <c r="O5069" s="279"/>
    </row>
    <row r="5070" spans="1:15">
      <c r="A5070" s="316"/>
      <c r="B5070" s="316"/>
      <c r="C5070" s="22"/>
      <c r="O5070" s="279"/>
    </row>
    <row r="5071" spans="1:15">
      <c r="A5071" s="316"/>
      <c r="B5071" s="316"/>
      <c r="C5071" s="22"/>
      <c r="O5071" s="279"/>
    </row>
    <row r="5072" spans="1:15">
      <c r="A5072" s="316"/>
      <c r="B5072" s="316"/>
      <c r="C5072" s="22"/>
      <c r="O5072" s="279"/>
    </row>
    <row r="5073" spans="1:15">
      <c r="A5073" s="316"/>
      <c r="B5073" s="316"/>
      <c r="C5073" s="22"/>
      <c r="O5073" s="279"/>
    </row>
    <row r="5074" spans="1:15">
      <c r="A5074" s="316"/>
      <c r="B5074" s="316"/>
      <c r="C5074" s="22"/>
      <c r="O5074" s="279"/>
    </row>
    <row r="5075" spans="1:15">
      <c r="A5075" s="316"/>
      <c r="B5075" s="316"/>
      <c r="C5075" s="22"/>
      <c r="O5075" s="279"/>
    </row>
    <row r="5076" spans="1:15">
      <c r="A5076" s="316"/>
      <c r="B5076" s="316"/>
      <c r="C5076" s="22"/>
      <c r="O5076" s="279"/>
    </row>
    <row r="5077" spans="1:15">
      <c r="A5077" s="316"/>
      <c r="B5077" s="316"/>
      <c r="C5077" s="22"/>
      <c r="O5077" s="279"/>
    </row>
    <row r="5078" spans="1:15">
      <c r="A5078" s="316"/>
      <c r="B5078" s="316"/>
      <c r="C5078" s="22"/>
      <c r="O5078" s="279"/>
    </row>
    <row r="5079" spans="1:15">
      <c r="A5079" s="316"/>
      <c r="B5079" s="316"/>
      <c r="C5079" s="22"/>
      <c r="O5079" s="279"/>
    </row>
    <row r="5080" spans="1:15">
      <c r="A5080" s="316"/>
      <c r="B5080" s="316"/>
      <c r="C5080" s="22"/>
      <c r="O5080" s="279"/>
    </row>
    <row r="5081" spans="1:15">
      <c r="A5081" s="316"/>
      <c r="B5081" s="316"/>
      <c r="C5081" s="22"/>
      <c r="O5081" s="279"/>
    </row>
    <row r="5082" spans="1:15">
      <c r="A5082" s="316"/>
      <c r="B5082" s="316"/>
      <c r="C5082" s="22"/>
      <c r="O5082" s="279"/>
    </row>
    <row r="5083" spans="1:15">
      <c r="A5083" s="316"/>
      <c r="B5083" s="316"/>
      <c r="C5083" s="22"/>
      <c r="O5083" s="279"/>
    </row>
    <row r="5084" spans="1:15">
      <c r="A5084" s="316"/>
      <c r="B5084" s="316"/>
      <c r="C5084" s="22"/>
      <c r="O5084" s="279"/>
    </row>
    <row r="5085" spans="1:15">
      <c r="A5085" s="316"/>
      <c r="B5085" s="316"/>
      <c r="C5085" s="22"/>
      <c r="O5085" s="279"/>
    </row>
    <row r="5086" spans="1:15">
      <c r="A5086" s="316"/>
      <c r="B5086" s="316"/>
      <c r="C5086" s="22"/>
      <c r="O5086" s="279"/>
    </row>
    <row r="5087" spans="1:15">
      <c r="A5087" s="316"/>
      <c r="B5087" s="316"/>
      <c r="C5087" s="22"/>
      <c r="O5087" s="279"/>
    </row>
    <row r="5088" spans="1:15">
      <c r="A5088" s="316"/>
      <c r="B5088" s="316"/>
      <c r="C5088" s="22"/>
      <c r="O5088" s="279"/>
    </row>
    <row r="5089" spans="1:15">
      <c r="A5089" s="316"/>
      <c r="B5089" s="316"/>
      <c r="C5089" s="22"/>
      <c r="O5089" s="279"/>
    </row>
    <row r="5090" spans="1:15">
      <c r="A5090" s="316"/>
      <c r="B5090" s="316"/>
      <c r="C5090" s="22"/>
      <c r="O5090" s="279"/>
    </row>
    <row r="5091" spans="1:15">
      <c r="A5091" s="316"/>
      <c r="B5091" s="316"/>
      <c r="C5091" s="22"/>
      <c r="O5091" s="279"/>
    </row>
    <row r="5092" spans="1:15">
      <c r="A5092" s="316"/>
      <c r="B5092" s="316"/>
      <c r="C5092" s="22"/>
      <c r="O5092" s="279"/>
    </row>
    <row r="5093" spans="1:15">
      <c r="A5093" s="316"/>
      <c r="B5093" s="316"/>
      <c r="C5093" s="22"/>
      <c r="O5093" s="279"/>
    </row>
    <row r="5094" spans="1:15">
      <c r="A5094" s="316"/>
      <c r="B5094" s="316"/>
      <c r="C5094" s="22"/>
      <c r="O5094" s="279"/>
    </row>
    <row r="5095" spans="1:15">
      <c r="A5095" s="316"/>
      <c r="B5095" s="316"/>
      <c r="C5095" s="22"/>
      <c r="O5095" s="279"/>
    </row>
    <row r="5096" spans="1:15">
      <c r="A5096" s="316"/>
      <c r="B5096" s="316"/>
      <c r="C5096" s="22"/>
      <c r="O5096" s="279"/>
    </row>
    <row r="5097" spans="1:15">
      <c r="A5097" s="316"/>
      <c r="B5097" s="316"/>
      <c r="C5097" s="22"/>
      <c r="O5097" s="279"/>
    </row>
    <row r="5098" spans="1:15">
      <c r="A5098" s="316"/>
      <c r="B5098" s="316"/>
      <c r="C5098" s="22"/>
      <c r="O5098" s="279"/>
    </row>
    <row r="5099" spans="1:15">
      <c r="A5099" s="316"/>
      <c r="B5099" s="316"/>
      <c r="C5099" s="22"/>
      <c r="O5099" s="279"/>
    </row>
    <row r="5100" spans="1:15">
      <c r="A5100" s="316"/>
      <c r="B5100" s="316"/>
      <c r="C5100" s="22"/>
      <c r="O5100" s="279"/>
    </row>
    <row r="5101" spans="1:15">
      <c r="A5101" s="316"/>
      <c r="B5101" s="316"/>
      <c r="C5101" s="22"/>
      <c r="O5101" s="279"/>
    </row>
    <row r="5102" spans="1:15">
      <c r="A5102" s="316"/>
      <c r="B5102" s="316"/>
      <c r="C5102" s="22"/>
      <c r="O5102" s="279"/>
    </row>
    <row r="5103" spans="1:15">
      <c r="A5103" s="316"/>
      <c r="B5103" s="316"/>
      <c r="C5103" s="22"/>
      <c r="O5103" s="279"/>
    </row>
    <row r="5104" spans="1:15">
      <c r="A5104" s="316"/>
      <c r="B5104" s="316"/>
      <c r="C5104" s="22"/>
      <c r="O5104" s="279"/>
    </row>
    <row r="5105" spans="1:15">
      <c r="A5105" s="316"/>
      <c r="B5105" s="316"/>
      <c r="C5105" s="22"/>
      <c r="O5105" s="279"/>
    </row>
    <row r="5106" spans="1:15">
      <c r="A5106" s="316"/>
      <c r="B5106" s="316"/>
      <c r="C5106" s="22"/>
      <c r="O5106" s="279"/>
    </row>
    <row r="5107" spans="1:15">
      <c r="A5107" s="316"/>
      <c r="B5107" s="316"/>
      <c r="C5107" s="22"/>
      <c r="O5107" s="279"/>
    </row>
    <row r="5108" spans="1:15">
      <c r="A5108" s="316"/>
      <c r="B5108" s="316"/>
      <c r="C5108" s="22"/>
      <c r="O5108" s="279"/>
    </row>
    <row r="5109" spans="1:15">
      <c r="A5109" s="316"/>
      <c r="B5109" s="316"/>
      <c r="C5109" s="22"/>
      <c r="O5109" s="279"/>
    </row>
    <row r="5110" spans="1:15">
      <c r="A5110" s="316"/>
      <c r="B5110" s="316"/>
      <c r="C5110" s="22"/>
      <c r="O5110" s="279"/>
    </row>
    <row r="5111" spans="1:15">
      <c r="A5111" s="316"/>
      <c r="B5111" s="316"/>
      <c r="C5111" s="22"/>
      <c r="O5111" s="279"/>
    </row>
    <row r="5112" spans="1:15">
      <c r="A5112" s="316"/>
      <c r="B5112" s="316"/>
      <c r="C5112" s="22"/>
      <c r="O5112" s="279"/>
    </row>
    <row r="5113" spans="1:15">
      <c r="A5113" s="316"/>
      <c r="B5113" s="316"/>
      <c r="C5113" s="22"/>
      <c r="O5113" s="279"/>
    </row>
    <row r="5114" spans="1:15">
      <c r="A5114" s="316"/>
      <c r="B5114" s="316"/>
      <c r="C5114" s="22"/>
      <c r="O5114" s="279"/>
    </row>
    <row r="5115" spans="1:15">
      <c r="A5115" s="316"/>
      <c r="B5115" s="316"/>
      <c r="C5115" s="22"/>
      <c r="O5115" s="279"/>
    </row>
    <row r="5116" spans="1:15">
      <c r="A5116" s="316"/>
      <c r="B5116" s="316"/>
      <c r="C5116" s="22"/>
      <c r="O5116" s="279"/>
    </row>
    <row r="5117" spans="1:15">
      <c r="A5117" s="316"/>
      <c r="B5117" s="316"/>
      <c r="C5117" s="22"/>
      <c r="O5117" s="279"/>
    </row>
    <row r="5118" spans="1:15">
      <c r="A5118" s="316"/>
      <c r="B5118" s="316"/>
      <c r="C5118" s="22"/>
      <c r="O5118" s="279"/>
    </row>
    <row r="5119" spans="1:15">
      <c r="A5119" s="316"/>
      <c r="B5119" s="316"/>
      <c r="C5119" s="22"/>
      <c r="O5119" s="279"/>
    </row>
    <row r="5120" spans="1:15">
      <c r="A5120" s="316"/>
      <c r="B5120" s="316"/>
      <c r="C5120" s="22"/>
      <c r="O5120" s="279"/>
    </row>
    <row r="5121" spans="1:15">
      <c r="A5121" s="316"/>
      <c r="B5121" s="316"/>
      <c r="C5121" s="22"/>
      <c r="O5121" s="279"/>
    </row>
    <row r="5122" spans="1:15">
      <c r="A5122" s="316"/>
      <c r="B5122" s="316"/>
      <c r="C5122" s="22"/>
      <c r="O5122" s="279"/>
    </row>
    <row r="5123" spans="1:15">
      <c r="A5123" s="316"/>
      <c r="B5123" s="316"/>
      <c r="C5123" s="22"/>
      <c r="O5123" s="279"/>
    </row>
    <row r="5124" spans="1:15">
      <c r="A5124" s="316"/>
      <c r="B5124" s="316"/>
      <c r="C5124" s="22"/>
      <c r="O5124" s="279"/>
    </row>
    <row r="5125" spans="1:15">
      <c r="A5125" s="316"/>
      <c r="B5125" s="316"/>
      <c r="C5125" s="22"/>
      <c r="O5125" s="279"/>
    </row>
    <row r="5126" spans="1:15">
      <c r="A5126" s="316"/>
      <c r="B5126" s="316"/>
      <c r="C5126" s="22"/>
      <c r="O5126" s="279"/>
    </row>
    <row r="5127" spans="1:15">
      <c r="A5127" s="316"/>
      <c r="B5127" s="316"/>
      <c r="C5127" s="22"/>
      <c r="O5127" s="279"/>
    </row>
    <row r="5128" spans="1:15">
      <c r="A5128" s="316"/>
      <c r="B5128" s="316"/>
      <c r="C5128" s="22"/>
      <c r="O5128" s="279"/>
    </row>
    <row r="5129" spans="1:15">
      <c r="A5129" s="316"/>
      <c r="B5129" s="316"/>
      <c r="C5129" s="22"/>
      <c r="O5129" s="279"/>
    </row>
    <row r="5130" spans="1:15">
      <c r="A5130" s="316"/>
      <c r="B5130" s="316"/>
      <c r="C5130" s="22"/>
      <c r="O5130" s="279"/>
    </row>
    <row r="5131" spans="1:15">
      <c r="A5131" s="316"/>
      <c r="B5131" s="316"/>
      <c r="C5131" s="22"/>
      <c r="O5131" s="279"/>
    </row>
    <row r="5132" spans="1:15">
      <c r="A5132" s="316"/>
      <c r="B5132" s="316"/>
      <c r="C5132" s="22"/>
      <c r="O5132" s="279"/>
    </row>
    <row r="5133" spans="1:15">
      <c r="A5133" s="316"/>
      <c r="B5133" s="316"/>
      <c r="C5133" s="22"/>
      <c r="O5133" s="279"/>
    </row>
    <row r="5134" spans="1:15">
      <c r="A5134" s="316"/>
      <c r="B5134" s="316"/>
      <c r="C5134" s="22"/>
      <c r="O5134" s="279"/>
    </row>
    <row r="5135" spans="1:15">
      <c r="A5135" s="316"/>
      <c r="B5135" s="316"/>
      <c r="C5135" s="22"/>
      <c r="O5135" s="279"/>
    </row>
    <row r="5136" spans="1:15">
      <c r="A5136" s="316"/>
      <c r="B5136" s="316"/>
      <c r="C5136" s="22"/>
      <c r="O5136" s="279"/>
    </row>
    <row r="5137" spans="1:15">
      <c r="A5137" s="316"/>
      <c r="B5137" s="316"/>
      <c r="C5137" s="22"/>
      <c r="O5137" s="279"/>
    </row>
    <row r="5138" spans="1:15">
      <c r="A5138" s="316"/>
      <c r="B5138" s="316"/>
      <c r="C5138" s="22"/>
      <c r="O5138" s="279"/>
    </row>
    <row r="5139" spans="1:15">
      <c r="A5139" s="316"/>
      <c r="B5139" s="316"/>
      <c r="C5139" s="22"/>
      <c r="O5139" s="279"/>
    </row>
    <row r="5140" spans="1:15">
      <c r="A5140" s="316"/>
      <c r="B5140" s="316"/>
      <c r="C5140" s="22"/>
      <c r="O5140" s="279"/>
    </row>
    <row r="5141" spans="1:15">
      <c r="A5141" s="316"/>
      <c r="B5141" s="316"/>
      <c r="C5141" s="22"/>
      <c r="O5141" s="279"/>
    </row>
    <row r="5142" spans="1:15">
      <c r="A5142" s="316"/>
      <c r="B5142" s="316"/>
      <c r="C5142" s="22"/>
      <c r="O5142" s="279"/>
    </row>
    <row r="5143" spans="1:15">
      <c r="A5143" s="316"/>
      <c r="B5143" s="316"/>
      <c r="C5143" s="22"/>
      <c r="O5143" s="279"/>
    </row>
    <row r="5144" spans="1:15">
      <c r="A5144" s="316"/>
      <c r="B5144" s="316"/>
      <c r="C5144" s="22"/>
      <c r="O5144" s="279"/>
    </row>
    <row r="5145" spans="1:15">
      <c r="A5145" s="316"/>
      <c r="B5145" s="316"/>
      <c r="C5145" s="22"/>
      <c r="O5145" s="279"/>
    </row>
    <row r="5146" spans="1:15">
      <c r="A5146" s="316"/>
      <c r="B5146" s="316"/>
      <c r="C5146" s="22"/>
      <c r="O5146" s="279"/>
    </row>
    <row r="5147" spans="1:15">
      <c r="A5147" s="316"/>
      <c r="B5147" s="316"/>
      <c r="C5147" s="22"/>
      <c r="O5147" s="279"/>
    </row>
    <row r="5148" spans="1:15">
      <c r="A5148" s="316"/>
      <c r="B5148" s="316"/>
      <c r="C5148" s="22"/>
      <c r="O5148" s="279"/>
    </row>
    <row r="5149" spans="1:15">
      <c r="A5149" s="316"/>
      <c r="B5149" s="316"/>
      <c r="C5149" s="22"/>
      <c r="O5149" s="279"/>
    </row>
    <row r="5150" spans="1:15">
      <c r="A5150" s="316"/>
      <c r="B5150" s="316"/>
      <c r="C5150" s="22"/>
      <c r="O5150" s="279"/>
    </row>
    <row r="5151" spans="1:15">
      <c r="A5151" s="316"/>
      <c r="B5151" s="316"/>
      <c r="C5151" s="22"/>
      <c r="O5151" s="279"/>
    </row>
    <row r="5152" spans="1:15">
      <c r="A5152" s="316"/>
      <c r="B5152" s="316"/>
      <c r="C5152" s="22"/>
      <c r="O5152" s="279"/>
    </row>
    <row r="5153" spans="1:15">
      <c r="A5153" s="316"/>
      <c r="B5153" s="316"/>
      <c r="C5153" s="22"/>
      <c r="O5153" s="279"/>
    </row>
    <row r="5154" spans="1:15">
      <c r="A5154" s="316"/>
      <c r="B5154" s="316"/>
      <c r="C5154" s="22"/>
      <c r="O5154" s="279"/>
    </row>
    <row r="5155" spans="1:15">
      <c r="A5155" s="316"/>
      <c r="B5155" s="316"/>
      <c r="C5155" s="22"/>
      <c r="O5155" s="279"/>
    </row>
    <row r="5156" spans="1:15">
      <c r="A5156" s="316"/>
      <c r="B5156" s="316"/>
      <c r="C5156" s="22"/>
      <c r="O5156" s="279"/>
    </row>
    <row r="5157" spans="1:15">
      <c r="A5157" s="316"/>
      <c r="B5157" s="316"/>
      <c r="C5157" s="22"/>
      <c r="O5157" s="279"/>
    </row>
    <row r="5158" spans="1:15">
      <c r="A5158" s="316"/>
      <c r="B5158" s="316"/>
      <c r="C5158" s="22"/>
      <c r="O5158" s="279"/>
    </row>
    <row r="5159" spans="1:15">
      <c r="A5159" s="316"/>
      <c r="B5159" s="316"/>
      <c r="C5159" s="22"/>
      <c r="O5159" s="279"/>
    </row>
    <row r="5160" spans="1:15">
      <c r="A5160" s="316"/>
      <c r="B5160" s="316"/>
      <c r="C5160" s="22"/>
      <c r="O5160" s="279"/>
    </row>
    <row r="5161" spans="1:15">
      <c r="A5161" s="316"/>
      <c r="B5161" s="316"/>
      <c r="C5161" s="22"/>
      <c r="O5161" s="279"/>
    </row>
    <row r="5162" spans="1:15">
      <c r="A5162" s="316"/>
      <c r="B5162" s="316"/>
      <c r="C5162" s="22"/>
      <c r="O5162" s="279"/>
    </row>
    <row r="5163" spans="1:15">
      <c r="A5163" s="316"/>
      <c r="B5163" s="316"/>
      <c r="C5163" s="22"/>
      <c r="O5163" s="279"/>
    </row>
    <row r="5164" spans="1:15">
      <c r="A5164" s="316"/>
      <c r="B5164" s="316"/>
      <c r="C5164" s="22"/>
      <c r="O5164" s="279"/>
    </row>
    <row r="5165" spans="1:15">
      <c r="A5165" s="316"/>
      <c r="B5165" s="316"/>
      <c r="C5165" s="22"/>
      <c r="O5165" s="279"/>
    </row>
    <row r="5166" spans="1:15">
      <c r="A5166" s="316"/>
      <c r="B5166" s="316"/>
      <c r="C5166" s="22"/>
      <c r="O5166" s="279"/>
    </row>
    <row r="5167" spans="1:15">
      <c r="A5167" s="316"/>
      <c r="B5167" s="316"/>
      <c r="C5167" s="22"/>
      <c r="O5167" s="279"/>
    </row>
    <row r="5168" spans="1:15">
      <c r="A5168" s="316"/>
      <c r="B5168" s="316"/>
      <c r="C5168" s="22"/>
      <c r="O5168" s="279"/>
    </row>
    <row r="5169" spans="1:15">
      <c r="A5169" s="316"/>
      <c r="B5169" s="316"/>
      <c r="C5169" s="22"/>
      <c r="O5169" s="279"/>
    </row>
    <row r="5170" spans="1:15">
      <c r="A5170" s="316"/>
      <c r="B5170" s="316"/>
      <c r="C5170" s="22"/>
      <c r="O5170" s="279"/>
    </row>
    <row r="5171" spans="1:15">
      <c r="A5171" s="316"/>
      <c r="B5171" s="316"/>
      <c r="C5171" s="22"/>
      <c r="O5171" s="279"/>
    </row>
    <row r="5172" spans="1:15">
      <c r="A5172" s="316"/>
      <c r="B5172" s="316"/>
      <c r="C5172" s="22"/>
      <c r="O5172" s="279"/>
    </row>
    <row r="5173" spans="1:15">
      <c r="A5173" s="316"/>
      <c r="B5173" s="316"/>
      <c r="C5173" s="22"/>
      <c r="O5173" s="279"/>
    </row>
    <row r="5174" spans="1:15">
      <c r="A5174" s="316"/>
      <c r="B5174" s="316"/>
      <c r="C5174" s="22"/>
      <c r="O5174" s="279"/>
    </row>
    <row r="5175" spans="1:15">
      <c r="A5175" s="316"/>
      <c r="B5175" s="316"/>
      <c r="C5175" s="22"/>
      <c r="O5175" s="279"/>
    </row>
    <row r="5176" spans="1:15">
      <c r="A5176" s="316"/>
      <c r="B5176" s="316"/>
      <c r="C5176" s="22"/>
      <c r="O5176" s="279"/>
    </row>
    <row r="5177" spans="1:15">
      <c r="A5177" s="316"/>
      <c r="B5177" s="316"/>
      <c r="C5177" s="22"/>
      <c r="O5177" s="279"/>
    </row>
    <row r="5178" spans="1:15">
      <c r="A5178" s="316"/>
      <c r="B5178" s="316"/>
      <c r="C5178" s="22"/>
      <c r="O5178" s="279"/>
    </row>
    <row r="5179" spans="1:15">
      <c r="A5179" s="316"/>
      <c r="B5179" s="316"/>
      <c r="C5179" s="22"/>
      <c r="O5179" s="279"/>
    </row>
    <row r="5180" spans="1:15">
      <c r="A5180" s="316"/>
      <c r="B5180" s="316"/>
      <c r="C5180" s="22"/>
      <c r="O5180" s="279"/>
    </row>
    <row r="5181" spans="1:15">
      <c r="A5181" s="316"/>
      <c r="B5181" s="316"/>
      <c r="C5181" s="22"/>
      <c r="O5181" s="279"/>
    </row>
    <row r="5182" spans="1:15">
      <c r="A5182" s="316"/>
      <c r="B5182" s="316"/>
      <c r="C5182" s="22"/>
      <c r="O5182" s="279"/>
    </row>
    <row r="5183" spans="1:15">
      <c r="A5183" s="316"/>
      <c r="B5183" s="316"/>
      <c r="C5183" s="22"/>
      <c r="O5183" s="279"/>
    </row>
    <row r="5184" spans="1:15">
      <c r="A5184" s="316"/>
      <c r="B5184" s="316"/>
      <c r="C5184" s="22"/>
      <c r="O5184" s="279"/>
    </row>
    <row r="5185" spans="1:15">
      <c r="A5185" s="316"/>
      <c r="B5185" s="316"/>
      <c r="C5185" s="22"/>
      <c r="O5185" s="279"/>
    </row>
    <row r="5186" spans="1:15">
      <c r="A5186" s="316"/>
      <c r="B5186" s="316"/>
      <c r="C5186" s="22"/>
      <c r="O5186" s="279"/>
    </row>
    <row r="5187" spans="1:15">
      <c r="A5187" s="316"/>
      <c r="B5187" s="316"/>
      <c r="C5187" s="22"/>
      <c r="O5187" s="279"/>
    </row>
    <row r="5188" spans="1:15">
      <c r="A5188" s="316"/>
      <c r="B5188" s="316"/>
      <c r="C5188" s="22"/>
      <c r="O5188" s="279"/>
    </row>
    <row r="5189" spans="1:15">
      <c r="A5189" s="316"/>
      <c r="B5189" s="316"/>
      <c r="C5189" s="22"/>
      <c r="O5189" s="279"/>
    </row>
    <row r="5190" spans="1:15">
      <c r="A5190" s="316"/>
      <c r="B5190" s="316"/>
      <c r="C5190" s="22"/>
      <c r="O5190" s="279"/>
    </row>
    <row r="5191" spans="1:15">
      <c r="A5191" s="316"/>
      <c r="B5191" s="316"/>
      <c r="C5191" s="22"/>
      <c r="O5191" s="279"/>
    </row>
    <row r="5192" spans="1:15">
      <c r="A5192" s="316"/>
      <c r="B5192" s="316"/>
      <c r="C5192" s="22"/>
      <c r="O5192" s="279"/>
    </row>
    <row r="5193" spans="1:15">
      <c r="A5193" s="316"/>
      <c r="B5193" s="316"/>
      <c r="C5193" s="22"/>
      <c r="O5193" s="279"/>
    </row>
    <row r="5194" spans="1:15">
      <c r="A5194" s="316"/>
      <c r="B5194" s="316"/>
      <c r="C5194" s="22"/>
      <c r="O5194" s="279"/>
    </row>
    <row r="5195" spans="1:15">
      <c r="A5195" s="316"/>
      <c r="B5195" s="316"/>
      <c r="C5195" s="22"/>
      <c r="O5195" s="279"/>
    </row>
    <row r="5196" spans="1:15">
      <c r="A5196" s="316"/>
      <c r="B5196" s="316"/>
      <c r="C5196" s="22"/>
      <c r="O5196" s="279"/>
    </row>
    <row r="5197" spans="1:15">
      <c r="A5197" s="316"/>
      <c r="B5197" s="316"/>
      <c r="C5197" s="22"/>
      <c r="O5197" s="279"/>
    </row>
    <row r="5198" spans="1:15">
      <c r="A5198" s="316"/>
      <c r="B5198" s="316"/>
      <c r="C5198" s="22"/>
      <c r="O5198" s="279"/>
    </row>
    <row r="5199" spans="1:15">
      <c r="A5199" s="316"/>
      <c r="B5199" s="316"/>
      <c r="C5199" s="22"/>
      <c r="O5199" s="279"/>
    </row>
    <row r="5200" spans="1:15">
      <c r="A5200" s="316"/>
      <c r="B5200" s="316"/>
      <c r="C5200" s="22"/>
      <c r="O5200" s="279"/>
    </row>
    <row r="5201" spans="1:15">
      <c r="A5201" s="316"/>
      <c r="B5201" s="316"/>
      <c r="C5201" s="22"/>
      <c r="O5201" s="279"/>
    </row>
    <row r="5202" spans="1:15">
      <c r="A5202" s="316"/>
      <c r="B5202" s="316"/>
      <c r="C5202" s="22"/>
      <c r="O5202" s="279"/>
    </row>
    <row r="5203" spans="1:15">
      <c r="A5203" s="316"/>
      <c r="B5203" s="316"/>
      <c r="C5203" s="22"/>
      <c r="O5203" s="279"/>
    </row>
    <row r="5204" spans="1:15">
      <c r="A5204" s="316"/>
      <c r="B5204" s="316"/>
      <c r="C5204" s="22"/>
      <c r="O5204" s="279"/>
    </row>
    <row r="5205" spans="1:15">
      <c r="A5205" s="316"/>
      <c r="B5205" s="316"/>
      <c r="C5205" s="22"/>
      <c r="O5205" s="279"/>
    </row>
    <row r="5206" spans="1:15">
      <c r="A5206" s="316"/>
      <c r="B5206" s="316"/>
      <c r="C5206" s="22"/>
      <c r="O5206" s="279"/>
    </row>
    <row r="5207" spans="1:15">
      <c r="A5207" s="316"/>
      <c r="B5207" s="316"/>
      <c r="C5207" s="22"/>
      <c r="O5207" s="279"/>
    </row>
    <row r="5208" spans="1:15">
      <c r="A5208" s="316"/>
      <c r="B5208" s="316"/>
      <c r="C5208" s="22"/>
      <c r="O5208" s="279"/>
    </row>
    <row r="5209" spans="1:15">
      <c r="A5209" s="316"/>
      <c r="B5209" s="316"/>
      <c r="C5209" s="22"/>
      <c r="O5209" s="279"/>
    </row>
    <row r="5210" spans="1:15">
      <c r="A5210" s="316"/>
      <c r="B5210" s="316"/>
      <c r="C5210" s="22"/>
      <c r="O5210" s="279"/>
    </row>
    <row r="5211" spans="1:15">
      <c r="A5211" s="316"/>
      <c r="B5211" s="316"/>
      <c r="C5211" s="22"/>
      <c r="O5211" s="279"/>
    </row>
    <row r="5212" spans="1:15">
      <c r="A5212" s="316"/>
      <c r="B5212" s="316"/>
      <c r="C5212" s="22"/>
      <c r="O5212" s="279"/>
    </row>
    <row r="5213" spans="1:15">
      <c r="A5213" s="316"/>
      <c r="B5213" s="316"/>
      <c r="C5213" s="22"/>
      <c r="O5213" s="279"/>
    </row>
    <row r="5214" spans="1:15">
      <c r="A5214" s="316"/>
      <c r="B5214" s="316"/>
      <c r="C5214" s="22"/>
      <c r="O5214" s="279"/>
    </row>
    <row r="5215" spans="1:15">
      <c r="A5215" s="316"/>
      <c r="B5215" s="316"/>
      <c r="C5215" s="22"/>
      <c r="O5215" s="279"/>
    </row>
    <row r="5216" spans="1:15">
      <c r="A5216" s="316"/>
      <c r="B5216" s="316"/>
      <c r="C5216" s="22"/>
      <c r="O5216" s="279"/>
    </row>
    <row r="5217" spans="1:15">
      <c r="A5217" s="316"/>
      <c r="B5217" s="316"/>
      <c r="C5217" s="22"/>
      <c r="O5217" s="279"/>
    </row>
    <row r="5218" spans="1:15">
      <c r="A5218" s="316"/>
      <c r="B5218" s="316"/>
      <c r="C5218" s="22"/>
      <c r="O5218" s="279"/>
    </row>
    <row r="5219" spans="1:15">
      <c r="A5219" s="316"/>
      <c r="B5219" s="316"/>
      <c r="C5219" s="22"/>
      <c r="O5219" s="279"/>
    </row>
    <row r="5220" spans="1:15">
      <c r="A5220" s="316"/>
      <c r="B5220" s="316"/>
      <c r="C5220" s="22"/>
      <c r="O5220" s="279"/>
    </row>
    <row r="5221" spans="1:15">
      <c r="A5221" s="316"/>
      <c r="B5221" s="316"/>
      <c r="C5221" s="22"/>
      <c r="O5221" s="279"/>
    </row>
    <row r="5222" spans="1:15">
      <c r="A5222" s="316"/>
      <c r="B5222" s="316"/>
      <c r="C5222" s="22"/>
      <c r="O5222" s="279"/>
    </row>
    <row r="5223" spans="1:15">
      <c r="A5223" s="316"/>
      <c r="B5223" s="316"/>
      <c r="C5223" s="22"/>
      <c r="O5223" s="279"/>
    </row>
    <row r="5224" spans="1:15">
      <c r="A5224" s="316"/>
      <c r="B5224" s="316"/>
      <c r="C5224" s="22"/>
      <c r="O5224" s="279"/>
    </row>
    <row r="5225" spans="1:15">
      <c r="A5225" s="316"/>
      <c r="B5225" s="316"/>
      <c r="C5225" s="22"/>
      <c r="O5225" s="279"/>
    </row>
    <row r="5226" spans="1:15">
      <c r="A5226" s="316"/>
      <c r="B5226" s="316"/>
      <c r="C5226" s="22"/>
      <c r="O5226" s="279"/>
    </row>
    <row r="5227" spans="1:15">
      <c r="A5227" s="316"/>
      <c r="B5227" s="316"/>
      <c r="C5227" s="22"/>
      <c r="O5227" s="279"/>
    </row>
    <row r="5228" spans="1:15">
      <c r="A5228" s="316"/>
      <c r="B5228" s="316"/>
      <c r="C5228" s="22"/>
      <c r="O5228" s="279"/>
    </row>
    <row r="5229" spans="1:15">
      <c r="A5229" s="316"/>
      <c r="B5229" s="316"/>
      <c r="C5229" s="22"/>
      <c r="O5229" s="279"/>
    </row>
    <row r="5230" spans="1:15">
      <c r="A5230" s="316"/>
      <c r="B5230" s="316"/>
      <c r="C5230" s="22"/>
      <c r="O5230" s="279"/>
    </row>
    <row r="5231" spans="1:15">
      <c r="A5231" s="316"/>
      <c r="B5231" s="316"/>
      <c r="C5231" s="22"/>
      <c r="O5231" s="279"/>
    </row>
    <row r="5232" spans="1:15">
      <c r="A5232" s="316"/>
      <c r="B5232" s="316"/>
      <c r="C5232" s="22"/>
      <c r="O5232" s="279"/>
    </row>
    <row r="5233" spans="1:15">
      <c r="A5233" s="316"/>
      <c r="B5233" s="316"/>
      <c r="C5233" s="22"/>
      <c r="O5233" s="279"/>
    </row>
    <row r="5234" spans="1:15">
      <c r="A5234" s="316"/>
      <c r="B5234" s="316"/>
      <c r="C5234" s="22"/>
      <c r="O5234" s="279"/>
    </row>
    <row r="5235" spans="1:15">
      <c r="A5235" s="316"/>
      <c r="B5235" s="316"/>
      <c r="C5235" s="22"/>
      <c r="O5235" s="279"/>
    </row>
    <row r="5236" spans="1:15">
      <c r="A5236" s="316"/>
      <c r="B5236" s="316"/>
      <c r="C5236" s="22"/>
      <c r="O5236" s="279"/>
    </row>
    <row r="5237" spans="1:15">
      <c r="A5237" s="316"/>
      <c r="B5237" s="316"/>
      <c r="C5237" s="22"/>
      <c r="O5237" s="279"/>
    </row>
    <row r="5238" spans="1:15">
      <c r="A5238" s="316"/>
      <c r="B5238" s="316"/>
      <c r="C5238" s="22"/>
      <c r="O5238" s="279"/>
    </row>
    <row r="5239" spans="1:15">
      <c r="A5239" s="316"/>
      <c r="B5239" s="316"/>
      <c r="C5239" s="22"/>
      <c r="O5239" s="279"/>
    </row>
    <row r="5240" spans="1:15">
      <c r="A5240" s="316"/>
      <c r="B5240" s="316"/>
      <c r="C5240" s="22"/>
      <c r="O5240" s="279"/>
    </row>
    <row r="5241" spans="1:15">
      <c r="A5241" s="316"/>
      <c r="B5241" s="316"/>
      <c r="C5241" s="22"/>
      <c r="O5241" s="279"/>
    </row>
    <row r="5242" spans="1:15">
      <c r="A5242" s="316"/>
      <c r="B5242" s="316"/>
      <c r="C5242" s="22"/>
      <c r="O5242" s="279"/>
    </row>
    <row r="5243" spans="1:15">
      <c r="A5243" s="316"/>
      <c r="B5243" s="316"/>
      <c r="C5243" s="22"/>
      <c r="O5243" s="279"/>
    </row>
    <row r="5244" spans="1:15">
      <c r="A5244" s="316"/>
      <c r="B5244" s="316"/>
      <c r="C5244" s="22"/>
      <c r="O5244" s="279"/>
    </row>
    <row r="5245" spans="1:15">
      <c r="A5245" s="316"/>
      <c r="B5245" s="316"/>
      <c r="C5245" s="22"/>
      <c r="O5245" s="279"/>
    </row>
    <row r="5246" spans="1:15">
      <c r="A5246" s="316"/>
      <c r="B5246" s="316"/>
      <c r="C5246" s="22"/>
      <c r="O5246" s="279"/>
    </row>
    <row r="5247" spans="1:15">
      <c r="A5247" s="316"/>
      <c r="B5247" s="316"/>
      <c r="C5247" s="22"/>
      <c r="O5247" s="279"/>
    </row>
    <row r="5248" spans="1:15">
      <c r="A5248" s="316"/>
      <c r="B5248" s="316"/>
      <c r="C5248" s="22"/>
      <c r="O5248" s="279"/>
    </row>
    <row r="5249" spans="1:15">
      <c r="A5249" s="316"/>
      <c r="B5249" s="316"/>
      <c r="C5249" s="22"/>
      <c r="O5249" s="279"/>
    </row>
    <row r="5250" spans="1:15">
      <c r="A5250" s="316"/>
      <c r="B5250" s="316"/>
      <c r="C5250" s="22"/>
      <c r="O5250" s="279"/>
    </row>
    <row r="5251" spans="1:15">
      <c r="A5251" s="316"/>
      <c r="B5251" s="316"/>
      <c r="C5251" s="22"/>
      <c r="O5251" s="279"/>
    </row>
    <row r="5252" spans="1:15">
      <c r="A5252" s="316"/>
      <c r="B5252" s="316"/>
      <c r="C5252" s="22"/>
      <c r="O5252" s="279"/>
    </row>
    <row r="5253" spans="1:15">
      <c r="A5253" s="316"/>
      <c r="B5253" s="316"/>
      <c r="C5253" s="22"/>
      <c r="O5253" s="279"/>
    </row>
    <row r="5254" spans="1:15">
      <c r="A5254" s="316"/>
      <c r="B5254" s="316"/>
      <c r="C5254" s="22"/>
      <c r="O5254" s="279"/>
    </row>
    <row r="5255" spans="1:15">
      <c r="A5255" s="316"/>
      <c r="B5255" s="316"/>
      <c r="C5255" s="22"/>
      <c r="O5255" s="279"/>
    </row>
    <row r="5256" spans="1:15">
      <c r="A5256" s="316"/>
      <c r="B5256" s="316"/>
      <c r="C5256" s="22"/>
      <c r="O5256" s="279"/>
    </row>
    <row r="5257" spans="1:15">
      <c r="A5257" s="316"/>
      <c r="B5257" s="316"/>
      <c r="C5257" s="22"/>
      <c r="O5257" s="279"/>
    </row>
    <row r="5258" spans="1:15">
      <c r="A5258" s="316"/>
      <c r="B5258" s="316"/>
      <c r="C5258" s="22"/>
      <c r="O5258" s="279"/>
    </row>
    <row r="5259" spans="1:15">
      <c r="A5259" s="316"/>
      <c r="B5259" s="316"/>
      <c r="C5259" s="22"/>
      <c r="O5259" s="279"/>
    </row>
    <row r="5260" spans="1:15">
      <c r="A5260" s="316"/>
      <c r="B5260" s="316"/>
      <c r="C5260" s="22"/>
      <c r="O5260" s="279"/>
    </row>
    <row r="5261" spans="1:15">
      <c r="A5261" s="316"/>
      <c r="B5261" s="316"/>
      <c r="C5261" s="22"/>
      <c r="O5261" s="279"/>
    </row>
    <row r="5262" spans="1:15">
      <c r="A5262" s="316"/>
      <c r="B5262" s="316"/>
      <c r="C5262" s="22"/>
      <c r="O5262" s="279"/>
    </row>
    <row r="5263" spans="1:15">
      <c r="A5263" s="316"/>
      <c r="B5263" s="316"/>
      <c r="C5263" s="22"/>
      <c r="O5263" s="279"/>
    </row>
    <row r="5264" spans="1:15">
      <c r="A5264" s="316"/>
      <c r="B5264" s="316"/>
      <c r="C5264" s="22"/>
      <c r="O5264" s="279"/>
    </row>
    <row r="5265" spans="1:15">
      <c r="A5265" s="316"/>
      <c r="B5265" s="316"/>
      <c r="C5265" s="22"/>
      <c r="O5265" s="279"/>
    </row>
    <row r="5266" spans="1:15">
      <c r="A5266" s="316"/>
      <c r="B5266" s="316"/>
      <c r="C5266" s="22"/>
      <c r="O5266" s="279"/>
    </row>
    <row r="5267" spans="1:15">
      <c r="A5267" s="316"/>
      <c r="B5267" s="316"/>
      <c r="C5267" s="22"/>
      <c r="O5267" s="279"/>
    </row>
    <row r="5268" spans="1:15">
      <c r="A5268" s="316"/>
      <c r="B5268" s="316"/>
      <c r="C5268" s="22"/>
      <c r="O5268" s="279"/>
    </row>
    <row r="5269" spans="1:15">
      <c r="A5269" s="316"/>
      <c r="B5269" s="316"/>
      <c r="C5269" s="22"/>
      <c r="O5269" s="279"/>
    </row>
    <row r="5270" spans="1:15">
      <c r="A5270" s="316"/>
      <c r="B5270" s="316"/>
      <c r="C5270" s="22"/>
      <c r="O5270" s="279"/>
    </row>
    <row r="5271" spans="1:15">
      <c r="A5271" s="316"/>
      <c r="B5271" s="316"/>
      <c r="C5271" s="22"/>
      <c r="O5271" s="279"/>
    </row>
    <row r="5272" spans="1:15">
      <c r="A5272" s="316"/>
      <c r="B5272" s="316"/>
      <c r="C5272" s="22"/>
      <c r="O5272" s="279"/>
    </row>
    <row r="5273" spans="1:15">
      <c r="A5273" s="316"/>
      <c r="B5273" s="316"/>
      <c r="C5273" s="22"/>
      <c r="O5273" s="279"/>
    </row>
    <row r="5274" spans="1:15">
      <c r="A5274" s="316"/>
      <c r="B5274" s="316"/>
      <c r="C5274" s="22"/>
      <c r="O5274" s="279"/>
    </row>
    <row r="5275" spans="1:15">
      <c r="A5275" s="316"/>
      <c r="B5275" s="316"/>
      <c r="C5275" s="22"/>
      <c r="O5275" s="279"/>
    </row>
    <row r="5276" spans="1:15">
      <c r="A5276" s="316"/>
      <c r="B5276" s="316"/>
      <c r="C5276" s="22"/>
      <c r="O5276" s="279"/>
    </row>
    <row r="5277" spans="1:15">
      <c r="A5277" s="316"/>
      <c r="B5277" s="316"/>
      <c r="C5277" s="22"/>
      <c r="O5277" s="279"/>
    </row>
    <row r="5278" spans="1:15">
      <c r="A5278" s="316"/>
      <c r="B5278" s="316"/>
      <c r="C5278" s="22"/>
      <c r="O5278" s="279"/>
    </row>
    <row r="5279" spans="1:15">
      <c r="A5279" s="316"/>
      <c r="B5279" s="316"/>
      <c r="C5279" s="22"/>
      <c r="O5279" s="279"/>
    </row>
    <row r="5280" spans="1:15">
      <c r="A5280" s="316"/>
      <c r="B5280" s="316"/>
      <c r="C5280" s="22"/>
      <c r="O5280" s="279"/>
    </row>
    <row r="5281" spans="1:15">
      <c r="A5281" s="316"/>
      <c r="B5281" s="316"/>
      <c r="C5281" s="22"/>
      <c r="O5281" s="279"/>
    </row>
    <row r="5282" spans="1:15">
      <c r="A5282" s="316"/>
      <c r="B5282" s="316"/>
      <c r="C5282" s="22"/>
      <c r="O5282" s="279"/>
    </row>
    <row r="5283" spans="1:15">
      <c r="A5283" s="316"/>
      <c r="B5283" s="316"/>
      <c r="C5283" s="22"/>
      <c r="O5283" s="279"/>
    </row>
    <row r="5284" spans="1:15">
      <c r="A5284" s="316"/>
      <c r="B5284" s="316"/>
      <c r="C5284" s="22"/>
      <c r="O5284" s="279"/>
    </row>
    <row r="5285" spans="1:15">
      <c r="A5285" s="316"/>
      <c r="B5285" s="316"/>
      <c r="C5285" s="22"/>
      <c r="O5285" s="279"/>
    </row>
    <row r="5286" spans="1:15">
      <c r="A5286" s="316"/>
      <c r="B5286" s="316"/>
      <c r="C5286" s="22"/>
      <c r="O5286" s="279"/>
    </row>
    <row r="5287" spans="1:15">
      <c r="A5287" s="316"/>
      <c r="B5287" s="316"/>
      <c r="C5287" s="22"/>
      <c r="O5287" s="279"/>
    </row>
    <row r="5288" spans="1:15">
      <c r="A5288" s="316"/>
      <c r="B5288" s="316"/>
      <c r="C5288" s="22"/>
      <c r="O5288" s="279"/>
    </row>
    <row r="5289" spans="1:15">
      <c r="A5289" s="316"/>
      <c r="B5289" s="316"/>
      <c r="C5289" s="22"/>
      <c r="O5289" s="279"/>
    </row>
    <row r="5290" spans="1:15">
      <c r="A5290" s="316"/>
      <c r="B5290" s="316"/>
      <c r="C5290" s="22"/>
      <c r="O5290" s="279"/>
    </row>
    <row r="5291" spans="1:15">
      <c r="A5291" s="316"/>
      <c r="B5291" s="316"/>
      <c r="C5291" s="22"/>
      <c r="O5291" s="279"/>
    </row>
    <row r="5292" spans="1:15">
      <c r="A5292" s="316"/>
      <c r="B5292" s="316"/>
      <c r="C5292" s="22"/>
      <c r="O5292" s="279"/>
    </row>
    <row r="5293" spans="1:15">
      <c r="A5293" s="316"/>
      <c r="B5293" s="316"/>
      <c r="C5293" s="22"/>
      <c r="O5293" s="279"/>
    </row>
    <row r="5294" spans="1:15">
      <c r="A5294" s="316"/>
      <c r="B5294" s="316"/>
      <c r="C5294" s="22"/>
      <c r="O5294" s="279"/>
    </row>
    <row r="5295" spans="1:15">
      <c r="A5295" s="316"/>
      <c r="B5295" s="316"/>
      <c r="C5295" s="22"/>
      <c r="O5295" s="279"/>
    </row>
    <row r="5296" spans="1:15">
      <c r="A5296" s="316"/>
      <c r="B5296" s="316"/>
      <c r="C5296" s="22"/>
      <c r="O5296" s="279"/>
    </row>
    <row r="5297" spans="1:15">
      <c r="A5297" s="316"/>
      <c r="B5297" s="316"/>
      <c r="C5297" s="22"/>
      <c r="O5297" s="279"/>
    </row>
    <row r="5298" spans="1:15">
      <c r="A5298" s="316"/>
      <c r="B5298" s="316"/>
      <c r="C5298" s="22"/>
      <c r="O5298" s="279"/>
    </row>
    <row r="5299" spans="1:15">
      <c r="A5299" s="316"/>
      <c r="B5299" s="316"/>
      <c r="C5299" s="22"/>
      <c r="O5299" s="279"/>
    </row>
    <row r="5300" spans="1:15">
      <c r="A5300" s="316"/>
      <c r="B5300" s="316"/>
      <c r="C5300" s="22"/>
      <c r="O5300" s="279"/>
    </row>
    <row r="5301" spans="1:15">
      <c r="A5301" s="316"/>
      <c r="B5301" s="316"/>
      <c r="C5301" s="22"/>
      <c r="O5301" s="279"/>
    </row>
    <row r="5302" spans="1:15">
      <c r="A5302" s="316"/>
      <c r="B5302" s="316"/>
      <c r="C5302" s="22"/>
      <c r="O5302" s="279"/>
    </row>
    <row r="5303" spans="1:15">
      <c r="A5303" s="316"/>
      <c r="B5303" s="316"/>
      <c r="C5303" s="22"/>
      <c r="O5303" s="279"/>
    </row>
    <row r="5304" spans="1:15">
      <c r="A5304" s="316"/>
      <c r="B5304" s="316"/>
      <c r="C5304" s="22"/>
      <c r="O5304" s="279"/>
    </row>
    <row r="5305" spans="1:15">
      <c r="A5305" s="316"/>
      <c r="B5305" s="316"/>
      <c r="C5305" s="22"/>
      <c r="O5305" s="279"/>
    </row>
    <row r="5306" spans="1:15">
      <c r="A5306" s="316"/>
      <c r="B5306" s="316"/>
      <c r="C5306" s="22"/>
      <c r="O5306" s="279"/>
    </row>
    <row r="5307" spans="1:15">
      <c r="A5307" s="316"/>
      <c r="B5307" s="316"/>
      <c r="C5307" s="22"/>
      <c r="O5307" s="279"/>
    </row>
    <row r="5308" spans="1:15">
      <c r="A5308" s="316"/>
      <c r="B5308" s="316"/>
      <c r="C5308" s="22"/>
      <c r="O5308" s="279"/>
    </row>
    <row r="5309" spans="1:15">
      <c r="A5309" s="316"/>
      <c r="B5309" s="316"/>
      <c r="C5309" s="22"/>
      <c r="O5309" s="279"/>
    </row>
    <row r="5310" spans="1:15">
      <c r="A5310" s="316"/>
      <c r="B5310" s="316"/>
      <c r="C5310" s="22"/>
      <c r="O5310" s="279"/>
    </row>
    <row r="5311" spans="1:15">
      <c r="A5311" s="316"/>
      <c r="B5311" s="316"/>
      <c r="C5311" s="22"/>
      <c r="O5311" s="279"/>
    </row>
    <row r="5312" spans="1:15">
      <c r="A5312" s="316"/>
      <c r="B5312" s="316"/>
      <c r="C5312" s="22"/>
      <c r="O5312" s="279"/>
    </row>
    <row r="5313" spans="1:15">
      <c r="A5313" s="316"/>
      <c r="B5313" s="316"/>
      <c r="C5313" s="22"/>
      <c r="O5313" s="279"/>
    </row>
    <row r="5314" spans="1:15">
      <c r="A5314" s="316"/>
      <c r="B5314" s="316"/>
      <c r="C5314" s="22"/>
      <c r="O5314" s="279"/>
    </row>
    <row r="5315" spans="1:15">
      <c r="A5315" s="316"/>
      <c r="B5315" s="316"/>
      <c r="C5315" s="22"/>
      <c r="O5315" s="279"/>
    </row>
    <row r="5316" spans="1:15">
      <c r="A5316" s="316"/>
      <c r="B5316" s="316"/>
      <c r="C5316" s="22"/>
      <c r="O5316" s="279"/>
    </row>
    <row r="5317" spans="1:15">
      <c r="A5317" s="316"/>
      <c r="B5317" s="316"/>
      <c r="C5317" s="22"/>
      <c r="O5317" s="279"/>
    </row>
    <row r="5318" spans="1:15">
      <c r="A5318" s="316"/>
      <c r="B5318" s="316"/>
      <c r="C5318" s="22"/>
      <c r="O5318" s="279"/>
    </row>
    <row r="5319" spans="1:15">
      <c r="A5319" s="316"/>
      <c r="B5319" s="316"/>
      <c r="C5319" s="22"/>
      <c r="O5319" s="279"/>
    </row>
    <row r="5320" spans="1:15">
      <c r="A5320" s="316"/>
      <c r="B5320" s="316"/>
      <c r="C5320" s="22"/>
      <c r="O5320" s="279"/>
    </row>
    <row r="5321" spans="1:15">
      <c r="A5321" s="316"/>
      <c r="B5321" s="316"/>
      <c r="C5321" s="22"/>
      <c r="O5321" s="279"/>
    </row>
    <row r="5322" spans="1:15">
      <c r="A5322" s="316"/>
      <c r="B5322" s="316"/>
      <c r="C5322" s="22"/>
      <c r="O5322" s="279"/>
    </row>
    <row r="5323" spans="1:15">
      <c r="A5323" s="316"/>
      <c r="B5323" s="316"/>
      <c r="C5323" s="22"/>
      <c r="O5323" s="279"/>
    </row>
    <row r="5324" spans="1:15">
      <c r="A5324" s="316"/>
      <c r="B5324" s="316"/>
      <c r="C5324" s="22"/>
      <c r="O5324" s="279"/>
    </row>
    <row r="5325" spans="1:15">
      <c r="A5325" s="316"/>
      <c r="B5325" s="316"/>
      <c r="C5325" s="22"/>
      <c r="O5325" s="279"/>
    </row>
    <row r="5326" spans="1:15">
      <c r="A5326" s="316"/>
      <c r="B5326" s="316"/>
      <c r="C5326" s="22"/>
      <c r="O5326" s="279"/>
    </row>
    <row r="5327" spans="1:15">
      <c r="A5327" s="316"/>
      <c r="B5327" s="316"/>
      <c r="C5327" s="22"/>
      <c r="O5327" s="279"/>
    </row>
    <row r="5328" spans="1:15">
      <c r="A5328" s="316"/>
      <c r="B5328" s="316"/>
      <c r="C5328" s="22"/>
      <c r="O5328" s="279"/>
    </row>
    <row r="5329" spans="1:15">
      <c r="A5329" s="316"/>
      <c r="B5329" s="316"/>
      <c r="C5329" s="22"/>
      <c r="O5329" s="279"/>
    </row>
    <row r="5330" spans="1:15">
      <c r="A5330" s="316"/>
      <c r="B5330" s="316"/>
      <c r="C5330" s="22"/>
      <c r="O5330" s="279"/>
    </row>
    <row r="5331" spans="1:15">
      <c r="A5331" s="316"/>
      <c r="B5331" s="316"/>
      <c r="C5331" s="22"/>
      <c r="O5331" s="279"/>
    </row>
    <row r="5332" spans="1:15">
      <c r="A5332" s="316"/>
      <c r="B5332" s="316"/>
      <c r="C5332" s="22"/>
      <c r="O5332" s="279"/>
    </row>
    <row r="5333" spans="1:15">
      <c r="A5333" s="316"/>
      <c r="B5333" s="316"/>
      <c r="C5333" s="22"/>
      <c r="O5333" s="279"/>
    </row>
    <row r="5334" spans="1:15">
      <c r="A5334" s="316"/>
      <c r="B5334" s="316"/>
      <c r="C5334" s="22"/>
      <c r="O5334" s="279"/>
    </row>
    <row r="5335" spans="1:15">
      <c r="A5335" s="316"/>
      <c r="B5335" s="316"/>
      <c r="C5335" s="22"/>
      <c r="O5335" s="279"/>
    </row>
    <row r="5336" spans="1:15">
      <c r="A5336" s="316"/>
      <c r="B5336" s="316"/>
      <c r="C5336" s="22"/>
      <c r="O5336" s="279"/>
    </row>
    <row r="5337" spans="1:15">
      <c r="A5337" s="316"/>
      <c r="B5337" s="316"/>
      <c r="C5337" s="22"/>
      <c r="O5337" s="279"/>
    </row>
    <row r="5338" spans="1:15">
      <c r="A5338" s="316"/>
      <c r="B5338" s="316"/>
      <c r="C5338" s="22"/>
      <c r="O5338" s="279"/>
    </row>
    <row r="5339" spans="1:15">
      <c r="A5339" s="316"/>
      <c r="B5339" s="316"/>
      <c r="C5339" s="22"/>
      <c r="O5339" s="279"/>
    </row>
    <row r="5340" spans="1:15">
      <c r="A5340" s="316"/>
      <c r="B5340" s="316"/>
      <c r="C5340" s="22"/>
      <c r="O5340" s="279"/>
    </row>
    <row r="5341" spans="1:15">
      <c r="A5341" s="316"/>
      <c r="B5341" s="316"/>
      <c r="C5341" s="22"/>
      <c r="O5341" s="279"/>
    </row>
    <row r="5342" spans="1:15">
      <c r="A5342" s="316"/>
      <c r="B5342" s="316"/>
      <c r="C5342" s="22"/>
      <c r="O5342" s="279"/>
    </row>
    <row r="5343" spans="1:15">
      <c r="A5343" s="316"/>
      <c r="B5343" s="316"/>
      <c r="C5343" s="22"/>
      <c r="O5343" s="279"/>
    </row>
    <row r="5344" spans="1:15">
      <c r="A5344" s="316"/>
      <c r="B5344" s="316"/>
      <c r="C5344" s="22"/>
      <c r="O5344" s="279"/>
    </row>
    <row r="5345" spans="1:15">
      <c r="A5345" s="316"/>
      <c r="B5345" s="316"/>
      <c r="C5345" s="22"/>
      <c r="O5345" s="279"/>
    </row>
    <row r="5346" spans="1:15">
      <c r="A5346" s="316"/>
      <c r="B5346" s="316"/>
      <c r="C5346" s="22"/>
      <c r="O5346" s="279"/>
    </row>
    <row r="5347" spans="1:15">
      <c r="A5347" s="316"/>
      <c r="B5347" s="316"/>
      <c r="C5347" s="22"/>
      <c r="O5347" s="279"/>
    </row>
    <row r="5348" spans="1:15">
      <c r="A5348" s="316"/>
      <c r="B5348" s="316"/>
      <c r="C5348" s="22"/>
      <c r="O5348" s="279"/>
    </row>
    <row r="5349" spans="1:15">
      <c r="A5349" s="316"/>
      <c r="B5349" s="316"/>
      <c r="C5349" s="22"/>
      <c r="O5349" s="279"/>
    </row>
    <row r="5350" spans="1:15">
      <c r="A5350" s="316"/>
      <c r="B5350" s="316"/>
      <c r="C5350" s="22"/>
      <c r="O5350" s="279"/>
    </row>
    <row r="5351" spans="1:15">
      <c r="A5351" s="316"/>
      <c r="B5351" s="316"/>
      <c r="C5351" s="22"/>
      <c r="O5351" s="279"/>
    </row>
    <row r="5352" spans="1:15">
      <c r="A5352" s="316"/>
      <c r="B5352" s="316"/>
      <c r="C5352" s="22"/>
      <c r="O5352" s="279"/>
    </row>
    <row r="5353" spans="1:15">
      <c r="A5353" s="316"/>
      <c r="B5353" s="316"/>
      <c r="C5353" s="22"/>
      <c r="O5353" s="279"/>
    </row>
    <row r="5354" spans="1:15">
      <c r="A5354" s="316"/>
      <c r="B5354" s="316"/>
      <c r="C5354" s="22"/>
      <c r="O5354" s="279"/>
    </row>
    <row r="5355" spans="1:15">
      <c r="A5355" s="316"/>
      <c r="B5355" s="316"/>
      <c r="C5355" s="22"/>
      <c r="O5355" s="279"/>
    </row>
    <row r="5356" spans="1:15">
      <c r="A5356" s="316"/>
      <c r="B5356" s="316"/>
      <c r="C5356" s="22"/>
      <c r="O5356" s="279"/>
    </row>
    <row r="5357" spans="1:15">
      <c r="A5357" s="316"/>
      <c r="B5357" s="316"/>
      <c r="C5357" s="22"/>
      <c r="O5357" s="279"/>
    </row>
    <row r="5358" spans="1:15">
      <c r="A5358" s="316"/>
      <c r="B5358" s="316"/>
      <c r="C5358" s="22"/>
      <c r="O5358" s="279"/>
    </row>
    <row r="5359" spans="1:15">
      <c r="A5359" s="316"/>
      <c r="B5359" s="316"/>
      <c r="C5359" s="22"/>
      <c r="O5359" s="279"/>
    </row>
    <row r="5360" spans="1:15">
      <c r="A5360" s="316"/>
      <c r="B5360" s="316"/>
      <c r="C5360" s="22"/>
      <c r="O5360" s="279"/>
    </row>
    <row r="5361" spans="1:15">
      <c r="A5361" s="316"/>
      <c r="B5361" s="316"/>
      <c r="C5361" s="22"/>
      <c r="O5361" s="279"/>
    </row>
    <row r="5362" spans="1:15">
      <c r="A5362" s="316"/>
      <c r="B5362" s="316"/>
      <c r="C5362" s="22"/>
      <c r="O5362" s="279"/>
    </row>
    <row r="5363" spans="1:15">
      <c r="A5363" s="316"/>
      <c r="B5363" s="316"/>
      <c r="C5363" s="22"/>
      <c r="O5363" s="279"/>
    </row>
    <row r="5364" spans="1:15">
      <c r="A5364" s="316"/>
      <c r="B5364" s="316"/>
      <c r="C5364" s="22"/>
      <c r="O5364" s="279"/>
    </row>
    <row r="5365" spans="1:15">
      <c r="A5365" s="316"/>
      <c r="B5365" s="316"/>
      <c r="C5365" s="22"/>
      <c r="O5365" s="279"/>
    </row>
    <row r="5366" spans="1:15">
      <c r="A5366" s="316"/>
      <c r="B5366" s="316"/>
      <c r="C5366" s="22"/>
      <c r="O5366" s="279"/>
    </row>
    <row r="5367" spans="1:15">
      <c r="A5367" s="316"/>
      <c r="B5367" s="316"/>
      <c r="C5367" s="22"/>
      <c r="O5367" s="279"/>
    </row>
    <row r="5368" spans="1:15">
      <c r="A5368" s="316"/>
      <c r="B5368" s="316"/>
      <c r="C5368" s="22"/>
      <c r="O5368" s="279"/>
    </row>
    <row r="5369" spans="1:15">
      <c r="A5369" s="316"/>
      <c r="B5369" s="316"/>
      <c r="C5369" s="22"/>
      <c r="O5369" s="279"/>
    </row>
    <row r="5370" spans="1:15">
      <c r="A5370" s="316"/>
      <c r="B5370" s="316"/>
      <c r="C5370" s="22"/>
      <c r="O5370" s="279"/>
    </row>
    <row r="5371" spans="1:15">
      <c r="A5371" s="316"/>
      <c r="B5371" s="316"/>
      <c r="C5371" s="22"/>
      <c r="O5371" s="279"/>
    </row>
    <row r="5372" spans="1:15">
      <c r="A5372" s="316"/>
      <c r="B5372" s="316"/>
      <c r="C5372" s="22"/>
      <c r="O5372" s="279"/>
    </row>
    <row r="5373" spans="1:15">
      <c r="A5373" s="316"/>
      <c r="B5373" s="316"/>
      <c r="C5373" s="22"/>
      <c r="O5373" s="279"/>
    </row>
    <row r="5374" spans="1:15">
      <c r="A5374" s="316"/>
      <c r="B5374" s="316"/>
      <c r="C5374" s="22"/>
      <c r="O5374" s="279"/>
    </row>
    <row r="5375" spans="1:15">
      <c r="A5375" s="316"/>
      <c r="B5375" s="316"/>
      <c r="C5375" s="22"/>
      <c r="O5375" s="279"/>
    </row>
    <row r="5376" spans="1:15">
      <c r="A5376" s="316"/>
      <c r="B5376" s="316"/>
      <c r="C5376" s="22"/>
      <c r="O5376" s="279"/>
    </row>
    <row r="5377" spans="1:15">
      <c r="A5377" s="316"/>
      <c r="B5377" s="316"/>
      <c r="C5377" s="22"/>
      <c r="O5377" s="279"/>
    </row>
    <row r="5378" spans="1:15">
      <c r="A5378" s="316"/>
      <c r="B5378" s="316"/>
      <c r="C5378" s="22"/>
      <c r="O5378" s="279"/>
    </row>
    <row r="5379" spans="1:15">
      <c r="A5379" s="316"/>
      <c r="B5379" s="316"/>
      <c r="C5379" s="22"/>
      <c r="O5379" s="279"/>
    </row>
    <row r="5380" spans="1:15">
      <c r="A5380" s="316"/>
      <c r="B5380" s="316"/>
      <c r="C5380" s="22"/>
      <c r="O5380" s="279"/>
    </row>
    <row r="5381" spans="1:15">
      <c r="A5381" s="316"/>
      <c r="B5381" s="316"/>
      <c r="C5381" s="22"/>
      <c r="O5381" s="279"/>
    </row>
    <row r="5382" spans="1:15">
      <c r="A5382" s="316"/>
      <c r="B5382" s="316"/>
      <c r="C5382" s="22"/>
      <c r="O5382" s="279"/>
    </row>
    <row r="5383" spans="1:15">
      <c r="A5383" s="316"/>
      <c r="B5383" s="316"/>
      <c r="C5383" s="22"/>
      <c r="O5383" s="279"/>
    </row>
    <row r="5384" spans="1:15">
      <c r="A5384" s="316"/>
      <c r="B5384" s="316"/>
      <c r="C5384" s="22"/>
      <c r="O5384" s="279"/>
    </row>
    <row r="5385" spans="1:15">
      <c r="A5385" s="316"/>
      <c r="B5385" s="316"/>
      <c r="C5385" s="22"/>
      <c r="O5385" s="279"/>
    </row>
    <row r="5386" spans="1:15">
      <c r="A5386" s="316"/>
      <c r="B5386" s="316"/>
      <c r="C5386" s="22"/>
      <c r="O5386" s="279"/>
    </row>
    <row r="5387" spans="1:15">
      <c r="A5387" s="316"/>
      <c r="B5387" s="316"/>
      <c r="C5387" s="22"/>
      <c r="O5387" s="279"/>
    </row>
    <row r="5388" spans="1:15">
      <c r="A5388" s="316"/>
      <c r="B5388" s="316"/>
      <c r="C5388" s="22"/>
      <c r="O5388" s="279"/>
    </row>
    <row r="5389" spans="1:15">
      <c r="A5389" s="316"/>
      <c r="B5389" s="316"/>
      <c r="C5389" s="22"/>
      <c r="O5389" s="279"/>
    </row>
    <row r="5390" spans="1:15">
      <c r="A5390" s="316"/>
      <c r="B5390" s="316"/>
      <c r="C5390" s="22"/>
      <c r="O5390" s="279"/>
    </row>
    <row r="5391" spans="1:15">
      <c r="A5391" s="316"/>
      <c r="B5391" s="316"/>
      <c r="C5391" s="22"/>
      <c r="O5391" s="279"/>
    </row>
    <row r="5392" spans="1:15">
      <c r="A5392" s="316"/>
      <c r="B5392" s="316"/>
      <c r="C5392" s="22"/>
      <c r="O5392" s="279"/>
    </row>
    <row r="5393" spans="1:15">
      <c r="A5393" s="316"/>
      <c r="B5393" s="316"/>
      <c r="C5393" s="22"/>
      <c r="O5393" s="279"/>
    </row>
    <row r="5394" spans="1:15">
      <c r="A5394" s="316"/>
      <c r="B5394" s="316"/>
      <c r="C5394" s="22"/>
      <c r="O5394" s="279"/>
    </row>
    <row r="5395" spans="1:15">
      <c r="A5395" s="316"/>
      <c r="B5395" s="316"/>
      <c r="C5395" s="22"/>
      <c r="O5395" s="279"/>
    </row>
    <row r="5396" spans="1:15">
      <c r="A5396" s="316"/>
      <c r="B5396" s="316"/>
      <c r="C5396" s="22"/>
      <c r="O5396" s="279"/>
    </row>
    <row r="5397" spans="1:15">
      <c r="A5397" s="316"/>
      <c r="B5397" s="316"/>
      <c r="C5397" s="22"/>
      <c r="O5397" s="279"/>
    </row>
    <row r="5398" spans="1:15">
      <c r="A5398" s="316"/>
      <c r="B5398" s="316"/>
      <c r="C5398" s="22"/>
      <c r="O5398" s="279"/>
    </row>
    <row r="5399" spans="1:15">
      <c r="A5399" s="316"/>
      <c r="B5399" s="316"/>
      <c r="C5399" s="22"/>
      <c r="O5399" s="279"/>
    </row>
    <row r="5400" spans="1:15">
      <c r="A5400" s="316"/>
      <c r="B5400" s="316"/>
      <c r="C5400" s="22"/>
      <c r="O5400" s="279"/>
    </row>
    <row r="5401" spans="1:15">
      <c r="A5401" s="316"/>
      <c r="B5401" s="316"/>
      <c r="C5401" s="22"/>
      <c r="O5401" s="279"/>
    </row>
    <row r="5402" spans="1:15">
      <c r="A5402" s="316"/>
      <c r="B5402" s="316"/>
      <c r="C5402" s="22"/>
      <c r="O5402" s="279"/>
    </row>
    <row r="5403" spans="1:15">
      <c r="A5403" s="316"/>
      <c r="B5403" s="316"/>
      <c r="C5403" s="22"/>
      <c r="O5403" s="279"/>
    </row>
    <row r="5404" spans="1:15">
      <c r="A5404" s="316"/>
      <c r="B5404" s="316"/>
      <c r="C5404" s="22"/>
      <c r="O5404" s="279"/>
    </row>
    <row r="5405" spans="1:15">
      <c r="A5405" s="316"/>
      <c r="B5405" s="316"/>
      <c r="C5405" s="22"/>
      <c r="O5405" s="279"/>
    </row>
    <row r="5406" spans="1:15">
      <c r="A5406" s="316"/>
      <c r="B5406" s="316"/>
      <c r="C5406" s="22"/>
      <c r="O5406" s="279"/>
    </row>
    <row r="5407" spans="1:15">
      <c r="A5407" s="316"/>
      <c r="B5407" s="316"/>
      <c r="C5407" s="22"/>
      <c r="O5407" s="279"/>
    </row>
    <row r="5408" spans="1:15">
      <c r="A5408" s="316"/>
      <c r="B5408" s="316"/>
      <c r="C5408" s="22"/>
      <c r="O5408" s="279"/>
    </row>
    <row r="5409" spans="1:15">
      <c r="A5409" s="316"/>
      <c r="B5409" s="316"/>
      <c r="C5409" s="22"/>
      <c r="O5409" s="279"/>
    </row>
    <row r="5410" spans="1:15">
      <c r="A5410" s="316"/>
      <c r="B5410" s="316"/>
      <c r="C5410" s="22"/>
      <c r="O5410" s="279"/>
    </row>
    <row r="5411" spans="1:15">
      <c r="A5411" s="316"/>
      <c r="B5411" s="316"/>
      <c r="C5411" s="22"/>
      <c r="O5411" s="279"/>
    </row>
    <row r="5412" spans="1:15">
      <c r="A5412" s="316"/>
      <c r="B5412" s="316"/>
      <c r="C5412" s="22"/>
      <c r="O5412" s="279"/>
    </row>
    <row r="5413" spans="1:15">
      <c r="A5413" s="316"/>
      <c r="B5413" s="316"/>
      <c r="C5413" s="22"/>
      <c r="O5413" s="279"/>
    </row>
    <row r="5414" spans="1:15">
      <c r="A5414" s="316"/>
      <c r="B5414" s="316"/>
      <c r="C5414" s="22"/>
      <c r="O5414" s="279"/>
    </row>
    <row r="5415" spans="1:15">
      <c r="A5415" s="316"/>
      <c r="B5415" s="316"/>
      <c r="C5415" s="22"/>
      <c r="O5415" s="279"/>
    </row>
    <row r="5416" spans="1:15">
      <c r="A5416" s="316"/>
      <c r="B5416" s="316"/>
      <c r="C5416" s="22"/>
      <c r="O5416" s="279"/>
    </row>
    <row r="5417" spans="1:15">
      <c r="A5417" s="316"/>
      <c r="B5417" s="316"/>
      <c r="C5417" s="22"/>
      <c r="O5417" s="279"/>
    </row>
    <row r="5418" spans="1:15">
      <c r="A5418" s="316"/>
      <c r="B5418" s="316"/>
      <c r="C5418" s="22"/>
      <c r="O5418" s="279"/>
    </row>
    <row r="5419" spans="1:15">
      <c r="A5419" s="316"/>
      <c r="B5419" s="316"/>
      <c r="C5419" s="22"/>
      <c r="O5419" s="279"/>
    </row>
    <row r="5420" spans="1:15">
      <c r="A5420" s="316"/>
      <c r="B5420" s="316"/>
      <c r="C5420" s="22"/>
      <c r="O5420" s="279"/>
    </row>
    <row r="5421" spans="1:15">
      <c r="A5421" s="316"/>
      <c r="B5421" s="316"/>
      <c r="C5421" s="22"/>
      <c r="O5421" s="279"/>
    </row>
    <row r="5422" spans="1:15">
      <c r="A5422" s="316"/>
      <c r="B5422" s="316"/>
      <c r="C5422" s="22"/>
      <c r="O5422" s="279"/>
    </row>
    <row r="5423" spans="1:15">
      <c r="A5423" s="316"/>
      <c r="B5423" s="316"/>
      <c r="C5423" s="22"/>
      <c r="O5423" s="279"/>
    </row>
    <row r="5424" spans="1:15">
      <c r="A5424" s="316"/>
      <c r="B5424" s="316"/>
      <c r="C5424" s="22"/>
      <c r="O5424" s="279"/>
    </row>
    <row r="5425" spans="1:15">
      <c r="A5425" s="316"/>
      <c r="B5425" s="316"/>
      <c r="C5425" s="22"/>
      <c r="O5425" s="279"/>
    </row>
    <row r="5426" spans="1:15">
      <c r="A5426" s="316"/>
      <c r="B5426" s="316"/>
      <c r="C5426" s="22"/>
      <c r="O5426" s="279"/>
    </row>
    <row r="5427" spans="1:15">
      <c r="A5427" s="316"/>
      <c r="B5427" s="316"/>
      <c r="C5427" s="22"/>
      <c r="O5427" s="279"/>
    </row>
    <row r="5428" spans="1:15">
      <c r="A5428" s="316"/>
      <c r="B5428" s="316"/>
      <c r="C5428" s="22"/>
      <c r="O5428" s="279"/>
    </row>
    <row r="5429" spans="1:15">
      <c r="A5429" s="316"/>
      <c r="B5429" s="316"/>
      <c r="C5429" s="22"/>
      <c r="O5429" s="279"/>
    </row>
    <row r="5430" spans="1:15">
      <c r="A5430" s="316"/>
      <c r="B5430" s="316"/>
      <c r="C5430" s="22"/>
      <c r="O5430" s="279"/>
    </row>
    <row r="5431" spans="1:15">
      <c r="A5431" s="316"/>
      <c r="B5431" s="316"/>
      <c r="C5431" s="22"/>
      <c r="O5431" s="279"/>
    </row>
    <row r="5432" spans="1:15">
      <c r="A5432" s="316"/>
      <c r="B5432" s="316"/>
      <c r="C5432" s="22"/>
      <c r="O5432" s="279"/>
    </row>
    <row r="5433" spans="1:15">
      <c r="A5433" s="316"/>
      <c r="B5433" s="316"/>
      <c r="C5433" s="22"/>
      <c r="O5433" s="279"/>
    </row>
    <row r="5434" spans="1:15">
      <c r="A5434" s="316"/>
      <c r="B5434" s="316"/>
      <c r="C5434" s="22"/>
      <c r="O5434" s="279"/>
    </row>
    <row r="5435" spans="1:15">
      <c r="A5435" s="316"/>
      <c r="B5435" s="316"/>
      <c r="C5435" s="22"/>
      <c r="O5435" s="279"/>
    </row>
    <row r="5436" spans="1:15">
      <c r="A5436" s="316"/>
      <c r="B5436" s="316"/>
      <c r="C5436" s="22"/>
      <c r="O5436" s="279"/>
    </row>
    <row r="5437" spans="1:15">
      <c r="A5437" s="316"/>
      <c r="B5437" s="316"/>
      <c r="C5437" s="22"/>
      <c r="O5437" s="279"/>
    </row>
    <row r="5438" spans="1:15">
      <c r="A5438" s="316"/>
      <c r="B5438" s="316"/>
      <c r="C5438" s="22"/>
      <c r="O5438" s="279"/>
    </row>
    <row r="5439" spans="1:15">
      <c r="A5439" s="316"/>
      <c r="B5439" s="316"/>
      <c r="C5439" s="22"/>
      <c r="O5439" s="279"/>
    </row>
    <row r="5440" spans="1:15">
      <c r="A5440" s="316"/>
      <c r="B5440" s="316"/>
      <c r="C5440" s="22"/>
      <c r="O5440" s="279"/>
    </row>
    <row r="5441" spans="1:15">
      <c r="A5441" s="316"/>
      <c r="B5441" s="316"/>
      <c r="C5441" s="22"/>
      <c r="O5441" s="279"/>
    </row>
    <row r="5442" spans="1:15">
      <c r="A5442" s="316"/>
      <c r="B5442" s="316"/>
      <c r="C5442" s="22"/>
      <c r="O5442" s="279"/>
    </row>
    <row r="5443" spans="1:15">
      <c r="A5443" s="316"/>
      <c r="B5443" s="316"/>
      <c r="C5443" s="22"/>
      <c r="O5443" s="279"/>
    </row>
    <row r="5444" spans="1:15">
      <c r="A5444" s="316"/>
      <c r="B5444" s="316"/>
      <c r="C5444" s="22"/>
      <c r="O5444" s="279"/>
    </row>
    <row r="5445" spans="1:15">
      <c r="A5445" s="316"/>
      <c r="B5445" s="316"/>
      <c r="C5445" s="22"/>
      <c r="O5445" s="279"/>
    </row>
    <row r="5446" spans="1:15">
      <c r="A5446" s="316"/>
      <c r="B5446" s="316"/>
      <c r="C5446" s="22"/>
      <c r="O5446" s="279"/>
    </row>
    <row r="5447" spans="1:15">
      <c r="A5447" s="316"/>
      <c r="B5447" s="316"/>
      <c r="C5447" s="22"/>
      <c r="O5447" s="279"/>
    </row>
    <row r="5448" spans="1:15">
      <c r="A5448" s="316"/>
      <c r="B5448" s="316"/>
      <c r="C5448" s="22"/>
      <c r="O5448" s="279"/>
    </row>
    <row r="5449" spans="1:15">
      <c r="A5449" s="316"/>
      <c r="B5449" s="316"/>
      <c r="C5449" s="22"/>
      <c r="O5449" s="279"/>
    </row>
    <row r="5450" spans="1:15">
      <c r="A5450" s="316"/>
      <c r="B5450" s="316"/>
      <c r="C5450" s="22"/>
      <c r="O5450" s="279"/>
    </row>
    <row r="5451" spans="1:15">
      <c r="A5451" s="316"/>
      <c r="B5451" s="316"/>
      <c r="C5451" s="22"/>
      <c r="O5451" s="279"/>
    </row>
    <row r="5452" spans="1:15">
      <c r="A5452" s="316"/>
      <c r="B5452" s="316"/>
      <c r="C5452" s="22"/>
      <c r="O5452" s="279"/>
    </row>
    <row r="5453" spans="1:15">
      <c r="A5453" s="316"/>
      <c r="B5453" s="316"/>
      <c r="C5453" s="22"/>
      <c r="O5453" s="279"/>
    </row>
    <row r="5454" spans="1:15">
      <c r="A5454" s="316"/>
      <c r="B5454" s="316"/>
      <c r="C5454" s="22"/>
      <c r="O5454" s="279"/>
    </row>
    <row r="5455" spans="1:15">
      <c r="A5455" s="316"/>
      <c r="B5455" s="316"/>
      <c r="C5455" s="22"/>
      <c r="O5455" s="279"/>
    </row>
    <row r="5456" spans="1:15">
      <c r="A5456" s="316"/>
      <c r="B5456" s="316"/>
      <c r="C5456" s="22"/>
      <c r="O5456" s="279"/>
    </row>
    <row r="5457" spans="1:15">
      <c r="A5457" s="316"/>
      <c r="B5457" s="316"/>
      <c r="C5457" s="22"/>
      <c r="O5457" s="279"/>
    </row>
    <row r="5458" spans="1:15">
      <c r="A5458" s="316"/>
      <c r="B5458" s="316"/>
      <c r="C5458" s="22"/>
      <c r="O5458" s="279"/>
    </row>
    <row r="5459" spans="1:15">
      <c r="A5459" s="316"/>
      <c r="B5459" s="316"/>
      <c r="C5459" s="22"/>
      <c r="O5459" s="279"/>
    </row>
    <row r="5460" spans="1:15">
      <c r="A5460" s="316"/>
      <c r="B5460" s="316"/>
      <c r="C5460" s="22"/>
      <c r="O5460" s="279"/>
    </row>
    <row r="5461" spans="1:15">
      <c r="A5461" s="316"/>
      <c r="B5461" s="316"/>
      <c r="C5461" s="22"/>
      <c r="O5461" s="279"/>
    </row>
    <row r="5462" spans="1:15">
      <c r="A5462" s="316"/>
      <c r="B5462" s="316"/>
      <c r="C5462" s="22"/>
      <c r="O5462" s="279"/>
    </row>
    <row r="5463" spans="1:15">
      <c r="A5463" s="316"/>
      <c r="B5463" s="316"/>
      <c r="C5463" s="22"/>
      <c r="O5463" s="279"/>
    </row>
    <row r="5464" spans="1:15">
      <c r="A5464" s="316"/>
      <c r="B5464" s="316"/>
      <c r="C5464" s="22"/>
      <c r="O5464" s="279"/>
    </row>
    <row r="5465" spans="1:15">
      <c r="A5465" s="316"/>
      <c r="B5465" s="316"/>
      <c r="C5465" s="22"/>
      <c r="O5465" s="279"/>
    </row>
    <row r="5466" spans="1:15">
      <c r="A5466" s="316"/>
      <c r="B5466" s="316"/>
      <c r="C5466" s="22"/>
      <c r="O5466" s="279"/>
    </row>
    <row r="5467" spans="1:15">
      <c r="A5467" s="316"/>
      <c r="B5467" s="316"/>
      <c r="C5467" s="22"/>
      <c r="O5467" s="279"/>
    </row>
    <row r="5468" spans="1:15">
      <c r="A5468" s="316"/>
      <c r="B5468" s="316"/>
      <c r="C5468" s="22"/>
      <c r="O5468" s="279"/>
    </row>
    <row r="5469" spans="1:15">
      <c r="A5469" s="316"/>
      <c r="B5469" s="316"/>
      <c r="C5469" s="22"/>
      <c r="O5469" s="279"/>
    </row>
    <row r="5470" spans="1:15">
      <c r="A5470" s="316"/>
      <c r="B5470" s="316"/>
      <c r="C5470" s="22"/>
      <c r="O5470" s="279"/>
    </row>
    <row r="5471" spans="1:15">
      <c r="A5471" s="316"/>
      <c r="B5471" s="316"/>
      <c r="C5471" s="22"/>
      <c r="O5471" s="279"/>
    </row>
    <row r="5472" spans="1:15">
      <c r="A5472" s="316"/>
      <c r="B5472" s="316"/>
      <c r="C5472" s="22"/>
      <c r="O5472" s="279"/>
    </row>
    <row r="5473" spans="1:15">
      <c r="A5473" s="316"/>
      <c r="B5473" s="316"/>
      <c r="C5473" s="22"/>
      <c r="O5473" s="279"/>
    </row>
    <row r="5474" spans="1:15">
      <c r="A5474" s="316"/>
      <c r="B5474" s="316"/>
      <c r="C5474" s="22"/>
      <c r="O5474" s="279"/>
    </row>
    <row r="5475" spans="1:15">
      <c r="A5475" s="316"/>
      <c r="B5475" s="316"/>
      <c r="C5475" s="22"/>
      <c r="O5475" s="279"/>
    </row>
    <row r="5476" spans="1:15">
      <c r="A5476" s="316"/>
      <c r="B5476" s="316"/>
      <c r="C5476" s="22"/>
      <c r="O5476" s="279"/>
    </row>
    <row r="5477" spans="1:15">
      <c r="A5477" s="316"/>
      <c r="B5477" s="316"/>
      <c r="C5477" s="22"/>
      <c r="O5477" s="279"/>
    </row>
    <row r="5478" spans="1:15">
      <c r="A5478" s="316"/>
      <c r="B5478" s="316"/>
      <c r="C5478" s="22"/>
      <c r="O5478" s="279"/>
    </row>
    <row r="5479" spans="1:15">
      <c r="A5479" s="316"/>
      <c r="B5479" s="316"/>
      <c r="C5479" s="22"/>
      <c r="O5479" s="279"/>
    </row>
    <row r="5480" spans="1:15">
      <c r="A5480" s="316"/>
      <c r="B5480" s="316"/>
      <c r="C5480" s="22"/>
      <c r="O5480" s="279"/>
    </row>
    <row r="5481" spans="1:15">
      <c r="A5481" s="316"/>
      <c r="B5481" s="316"/>
      <c r="C5481" s="22"/>
      <c r="O5481" s="279"/>
    </row>
    <row r="5482" spans="1:15">
      <c r="A5482" s="316"/>
      <c r="B5482" s="316"/>
      <c r="C5482" s="22"/>
      <c r="O5482" s="279"/>
    </row>
    <row r="5483" spans="1:15">
      <c r="A5483" s="316"/>
      <c r="B5483" s="316"/>
      <c r="C5483" s="22"/>
      <c r="O5483" s="279"/>
    </row>
    <row r="5484" spans="1:15">
      <c r="A5484" s="316"/>
      <c r="B5484" s="316"/>
      <c r="C5484" s="22"/>
      <c r="O5484" s="279"/>
    </row>
    <row r="5485" spans="1:15">
      <c r="A5485" s="316"/>
      <c r="B5485" s="316"/>
      <c r="C5485" s="22"/>
      <c r="O5485" s="279"/>
    </row>
    <row r="5486" spans="1:15">
      <c r="A5486" s="316"/>
      <c r="B5486" s="316"/>
      <c r="C5486" s="22"/>
      <c r="O5486" s="279"/>
    </row>
    <row r="5487" spans="1:15">
      <c r="A5487" s="316"/>
      <c r="B5487" s="316"/>
      <c r="C5487" s="22"/>
      <c r="O5487" s="279"/>
    </row>
    <row r="5488" spans="1:15">
      <c r="A5488" s="316"/>
      <c r="B5488" s="316"/>
      <c r="C5488" s="22"/>
      <c r="O5488" s="279"/>
    </row>
    <row r="5489" spans="1:15">
      <c r="A5489" s="316"/>
      <c r="B5489" s="316"/>
      <c r="C5489" s="22"/>
      <c r="O5489" s="279"/>
    </row>
    <row r="5490" spans="1:15">
      <c r="A5490" s="316"/>
      <c r="B5490" s="316"/>
      <c r="C5490" s="22"/>
      <c r="O5490" s="279"/>
    </row>
    <row r="5491" spans="1:15">
      <c r="A5491" s="316"/>
      <c r="B5491" s="316"/>
      <c r="C5491" s="22"/>
      <c r="O5491" s="279"/>
    </row>
    <row r="5492" spans="1:15">
      <c r="A5492" s="316"/>
      <c r="B5492" s="316"/>
      <c r="C5492" s="22"/>
      <c r="O5492" s="279"/>
    </row>
    <row r="5493" spans="1:15">
      <c r="A5493" s="316"/>
      <c r="B5493" s="316"/>
      <c r="C5493" s="22"/>
      <c r="O5493" s="279"/>
    </row>
    <row r="5494" spans="1:15">
      <c r="A5494" s="316"/>
      <c r="B5494" s="316"/>
      <c r="C5494" s="22"/>
      <c r="O5494" s="279"/>
    </row>
    <row r="5495" spans="1:15">
      <c r="A5495" s="316"/>
      <c r="B5495" s="316"/>
      <c r="C5495" s="22"/>
      <c r="O5495" s="279"/>
    </row>
    <row r="5496" spans="1:15">
      <c r="A5496" s="316"/>
      <c r="B5496" s="316"/>
      <c r="C5496" s="22"/>
      <c r="O5496" s="279"/>
    </row>
    <row r="5497" spans="1:15">
      <c r="A5497" s="316"/>
      <c r="B5497" s="316"/>
      <c r="C5497" s="22"/>
      <c r="O5497" s="279"/>
    </row>
    <row r="5498" spans="1:15">
      <c r="A5498" s="316"/>
      <c r="B5498" s="316"/>
      <c r="C5498" s="22"/>
      <c r="O5498" s="279"/>
    </row>
    <row r="5499" spans="1:15">
      <c r="A5499" s="316"/>
      <c r="B5499" s="316"/>
      <c r="C5499" s="22"/>
      <c r="O5499" s="279"/>
    </row>
    <row r="5500" spans="1:15">
      <c r="A5500" s="316"/>
      <c r="B5500" s="316"/>
      <c r="C5500" s="22"/>
      <c r="O5500" s="279"/>
    </row>
    <row r="5501" spans="1:15">
      <c r="A5501" s="316"/>
      <c r="B5501" s="316"/>
      <c r="C5501" s="22"/>
      <c r="O5501" s="279"/>
    </row>
    <row r="5502" spans="1:15">
      <c r="A5502" s="316"/>
      <c r="B5502" s="316"/>
      <c r="C5502" s="22"/>
      <c r="O5502" s="279"/>
    </row>
    <row r="5503" spans="1:15">
      <c r="A5503" s="316"/>
      <c r="B5503" s="316"/>
      <c r="C5503" s="22"/>
      <c r="O5503" s="279"/>
    </row>
    <row r="5504" spans="1:15">
      <c r="A5504" s="316"/>
      <c r="B5504" s="316"/>
      <c r="C5504" s="22"/>
      <c r="O5504" s="279"/>
    </row>
    <row r="5505" spans="1:15">
      <c r="A5505" s="316"/>
      <c r="B5505" s="316"/>
      <c r="C5505" s="22"/>
      <c r="O5505" s="279"/>
    </row>
    <row r="5506" spans="1:15">
      <c r="A5506" s="316"/>
      <c r="B5506" s="316"/>
      <c r="C5506" s="22"/>
      <c r="O5506" s="279"/>
    </row>
    <row r="5507" spans="1:15">
      <c r="A5507" s="316"/>
      <c r="B5507" s="316"/>
      <c r="C5507" s="22"/>
      <c r="O5507" s="279"/>
    </row>
    <row r="5508" spans="1:15">
      <c r="A5508" s="316"/>
      <c r="B5508" s="316"/>
      <c r="C5508" s="22"/>
      <c r="O5508" s="279"/>
    </row>
    <row r="5509" spans="1:15">
      <c r="A5509" s="316"/>
      <c r="B5509" s="316"/>
      <c r="C5509" s="22"/>
      <c r="O5509" s="279"/>
    </row>
    <row r="5510" spans="1:15">
      <c r="A5510" s="316"/>
      <c r="B5510" s="316"/>
      <c r="C5510" s="22"/>
      <c r="O5510" s="279"/>
    </row>
    <row r="5511" spans="1:15">
      <c r="A5511" s="316"/>
      <c r="B5511" s="316"/>
      <c r="C5511" s="22"/>
      <c r="O5511" s="279"/>
    </row>
    <row r="5512" spans="1:15">
      <c r="A5512" s="316"/>
      <c r="B5512" s="316"/>
      <c r="C5512" s="22"/>
      <c r="O5512" s="279"/>
    </row>
    <row r="5513" spans="1:15">
      <c r="A5513" s="316"/>
      <c r="B5513" s="316"/>
      <c r="C5513" s="22"/>
      <c r="O5513" s="279"/>
    </row>
    <row r="5514" spans="1:15">
      <c r="A5514" s="316"/>
      <c r="B5514" s="316"/>
      <c r="C5514" s="22"/>
      <c r="O5514" s="279"/>
    </row>
    <row r="5515" spans="1:15">
      <c r="A5515" s="316"/>
      <c r="B5515" s="316"/>
      <c r="C5515" s="22"/>
      <c r="O5515" s="279"/>
    </row>
    <row r="5516" spans="1:15">
      <c r="A5516" s="316"/>
      <c r="B5516" s="316"/>
      <c r="C5516" s="22"/>
      <c r="O5516" s="279"/>
    </row>
    <row r="5517" spans="1:15">
      <c r="A5517" s="316"/>
      <c r="B5517" s="316"/>
      <c r="C5517" s="22"/>
      <c r="O5517" s="279"/>
    </row>
    <row r="5518" spans="1:15">
      <c r="A5518" s="316"/>
      <c r="B5518" s="316"/>
      <c r="C5518" s="22"/>
      <c r="O5518" s="279"/>
    </row>
    <row r="5519" spans="1:15">
      <c r="A5519" s="316"/>
      <c r="B5519" s="316"/>
      <c r="C5519" s="22"/>
      <c r="O5519" s="279"/>
    </row>
    <row r="5520" spans="1:15">
      <c r="A5520" s="316"/>
      <c r="B5520" s="316"/>
      <c r="C5520" s="22"/>
      <c r="O5520" s="279"/>
    </row>
    <row r="5521" spans="1:15">
      <c r="A5521" s="316"/>
      <c r="B5521" s="316"/>
      <c r="C5521" s="22"/>
      <c r="O5521" s="279"/>
    </row>
    <row r="5522" spans="1:15">
      <c r="A5522" s="316"/>
      <c r="B5522" s="316"/>
      <c r="C5522" s="22"/>
      <c r="O5522" s="279"/>
    </row>
    <row r="5523" spans="1:15">
      <c r="A5523" s="316"/>
      <c r="B5523" s="316"/>
      <c r="C5523" s="22"/>
      <c r="O5523" s="279"/>
    </row>
    <row r="5524" spans="1:15">
      <c r="A5524" s="316"/>
      <c r="B5524" s="316"/>
      <c r="C5524" s="22"/>
      <c r="O5524" s="279"/>
    </row>
    <row r="5525" spans="1:15">
      <c r="A5525" s="316"/>
      <c r="B5525" s="316"/>
      <c r="C5525" s="22"/>
      <c r="O5525" s="279"/>
    </row>
    <row r="5526" spans="1:15">
      <c r="A5526" s="316"/>
      <c r="B5526" s="316"/>
      <c r="C5526" s="22"/>
      <c r="O5526" s="279"/>
    </row>
    <row r="5527" spans="1:15">
      <c r="A5527" s="316"/>
      <c r="B5527" s="316"/>
      <c r="C5527" s="22"/>
      <c r="O5527" s="279"/>
    </row>
    <row r="5528" spans="1:15">
      <c r="A5528" s="316"/>
      <c r="B5528" s="316"/>
      <c r="C5528" s="22"/>
      <c r="O5528" s="279"/>
    </row>
    <row r="5529" spans="1:15">
      <c r="A5529" s="316"/>
      <c r="B5529" s="316"/>
      <c r="C5529" s="22"/>
      <c r="O5529" s="279"/>
    </row>
    <row r="5530" spans="1:15">
      <c r="A5530" s="316"/>
      <c r="B5530" s="316"/>
      <c r="C5530" s="22"/>
      <c r="O5530" s="279"/>
    </row>
    <row r="5531" spans="1:15">
      <c r="A5531" s="316"/>
      <c r="B5531" s="316"/>
      <c r="C5531" s="22"/>
      <c r="O5531" s="279"/>
    </row>
    <row r="5532" spans="1:15">
      <c r="A5532" s="316"/>
      <c r="B5532" s="316"/>
      <c r="C5532" s="22"/>
      <c r="O5532" s="279"/>
    </row>
    <row r="5533" spans="1:15">
      <c r="A5533" s="316"/>
      <c r="B5533" s="316"/>
      <c r="C5533" s="22"/>
      <c r="O5533" s="279"/>
    </row>
    <row r="5534" spans="1:15">
      <c r="A5534" s="316"/>
      <c r="B5534" s="316"/>
      <c r="C5534" s="22"/>
      <c r="O5534" s="279"/>
    </row>
    <row r="5535" spans="1:15">
      <c r="A5535" s="316"/>
      <c r="B5535" s="316"/>
      <c r="C5535" s="22"/>
      <c r="O5535" s="279"/>
    </row>
    <row r="5536" spans="1:15">
      <c r="A5536" s="316"/>
      <c r="B5536" s="316"/>
      <c r="C5536" s="22"/>
      <c r="O5536" s="279"/>
    </row>
    <row r="5537" spans="1:15">
      <c r="A5537" s="316"/>
      <c r="B5537" s="316"/>
      <c r="C5537" s="22"/>
      <c r="O5537" s="279"/>
    </row>
    <row r="5538" spans="1:15">
      <c r="A5538" s="316"/>
      <c r="B5538" s="316"/>
      <c r="C5538" s="22"/>
      <c r="O5538" s="279"/>
    </row>
    <row r="5539" spans="1:15">
      <c r="A5539" s="316"/>
      <c r="B5539" s="316"/>
      <c r="C5539" s="22"/>
      <c r="O5539" s="279"/>
    </row>
    <row r="5540" spans="1:15">
      <c r="A5540" s="316"/>
      <c r="B5540" s="316"/>
      <c r="C5540" s="22"/>
      <c r="O5540" s="279"/>
    </row>
    <row r="5541" spans="1:15">
      <c r="A5541" s="316"/>
      <c r="B5541" s="316"/>
      <c r="C5541" s="22"/>
      <c r="O5541" s="279"/>
    </row>
    <row r="5542" spans="1:15">
      <c r="A5542" s="316"/>
      <c r="B5542" s="316"/>
      <c r="C5542" s="22"/>
      <c r="O5542" s="279"/>
    </row>
    <row r="5543" spans="1:15">
      <c r="A5543" s="316"/>
      <c r="B5543" s="316"/>
      <c r="C5543" s="22"/>
      <c r="O5543" s="279"/>
    </row>
    <row r="5544" spans="1:15">
      <c r="A5544" s="316"/>
      <c r="B5544" s="316"/>
      <c r="C5544" s="22"/>
      <c r="O5544" s="279"/>
    </row>
    <row r="5545" spans="1:15">
      <c r="A5545" s="316"/>
      <c r="B5545" s="316"/>
      <c r="C5545" s="22"/>
      <c r="O5545" s="279"/>
    </row>
    <row r="5546" spans="1:15">
      <c r="A5546" s="316"/>
      <c r="B5546" s="316"/>
      <c r="C5546" s="22"/>
      <c r="O5546" s="279"/>
    </row>
    <row r="5547" spans="1:15">
      <c r="A5547" s="316"/>
      <c r="B5547" s="316"/>
      <c r="C5547" s="22"/>
      <c r="O5547" s="279"/>
    </row>
    <row r="5548" spans="1:15">
      <c r="A5548" s="316"/>
      <c r="B5548" s="316"/>
      <c r="C5548" s="22"/>
      <c r="O5548" s="279"/>
    </row>
    <row r="5549" spans="1:15">
      <c r="A5549" s="316"/>
      <c r="B5549" s="316"/>
      <c r="C5549" s="22"/>
      <c r="O5549" s="279"/>
    </row>
    <row r="5550" spans="1:15">
      <c r="A5550" s="316"/>
      <c r="B5550" s="316"/>
      <c r="C5550" s="22"/>
      <c r="O5550" s="279"/>
    </row>
    <row r="5551" spans="1:15">
      <c r="A5551" s="316"/>
      <c r="B5551" s="316"/>
      <c r="C5551" s="22"/>
      <c r="O5551" s="279"/>
    </row>
    <row r="5552" spans="1:15">
      <c r="A5552" s="316"/>
      <c r="B5552" s="316"/>
      <c r="C5552" s="22"/>
      <c r="O5552" s="279"/>
    </row>
    <row r="5553" spans="1:15">
      <c r="A5553" s="316"/>
      <c r="B5553" s="316"/>
      <c r="C5553" s="22"/>
      <c r="O5553" s="279"/>
    </row>
    <row r="5554" spans="1:15">
      <c r="A5554" s="316"/>
      <c r="B5554" s="316"/>
      <c r="C5554" s="22"/>
      <c r="O5554" s="279"/>
    </row>
    <row r="5555" spans="1:15">
      <c r="A5555" s="316"/>
      <c r="B5555" s="316"/>
      <c r="C5555" s="22"/>
      <c r="O5555" s="279"/>
    </row>
    <row r="5556" spans="1:15">
      <c r="A5556" s="316"/>
      <c r="B5556" s="316"/>
      <c r="C5556" s="22"/>
      <c r="O5556" s="279"/>
    </row>
    <row r="5557" spans="1:15">
      <c r="A5557" s="316"/>
      <c r="B5557" s="316"/>
      <c r="C5557" s="22"/>
      <c r="O5557" s="279"/>
    </row>
    <row r="5558" spans="1:15">
      <c r="A5558" s="316"/>
      <c r="B5558" s="316"/>
      <c r="C5558" s="22"/>
      <c r="O5558" s="279"/>
    </row>
    <row r="5559" spans="1:15">
      <c r="A5559" s="316"/>
      <c r="B5559" s="316"/>
      <c r="C5559" s="22"/>
      <c r="O5559" s="279"/>
    </row>
    <row r="5560" spans="1:15">
      <c r="A5560" s="316"/>
      <c r="B5560" s="316"/>
      <c r="C5560" s="22"/>
      <c r="O5560" s="279"/>
    </row>
    <row r="5561" spans="1:15">
      <c r="A5561" s="316"/>
      <c r="B5561" s="316"/>
      <c r="C5561" s="22"/>
      <c r="O5561" s="279"/>
    </row>
    <row r="5562" spans="1:15">
      <c r="A5562" s="316"/>
      <c r="B5562" s="316"/>
      <c r="C5562" s="22"/>
      <c r="O5562" s="279"/>
    </row>
    <row r="5563" spans="1:15">
      <c r="A5563" s="316"/>
      <c r="B5563" s="316"/>
      <c r="C5563" s="22"/>
      <c r="O5563" s="279"/>
    </row>
    <row r="5564" spans="1:15">
      <c r="A5564" s="316"/>
      <c r="B5564" s="316"/>
      <c r="C5564" s="22"/>
      <c r="O5564" s="279"/>
    </row>
    <row r="5565" spans="1:15">
      <c r="A5565" s="316"/>
      <c r="B5565" s="316"/>
      <c r="C5565" s="22"/>
      <c r="O5565" s="279"/>
    </row>
    <row r="5566" spans="1:15">
      <c r="A5566" s="316"/>
      <c r="B5566" s="316"/>
      <c r="C5566" s="22"/>
      <c r="O5566" s="279"/>
    </row>
    <row r="5567" spans="1:15">
      <c r="A5567" s="316"/>
      <c r="B5567" s="316"/>
      <c r="C5567" s="22"/>
      <c r="O5567" s="279"/>
    </row>
    <row r="5568" spans="1:15">
      <c r="A5568" s="316"/>
      <c r="B5568" s="316"/>
      <c r="C5568" s="22"/>
      <c r="O5568" s="279"/>
    </row>
    <row r="5569" spans="1:15">
      <c r="A5569" s="316"/>
      <c r="B5569" s="316"/>
      <c r="C5569" s="22"/>
      <c r="O5569" s="279"/>
    </row>
    <row r="5570" spans="1:15">
      <c r="A5570" s="316"/>
      <c r="B5570" s="316"/>
      <c r="C5570" s="22"/>
      <c r="O5570" s="279"/>
    </row>
    <row r="5571" spans="1:15">
      <c r="A5571" s="316"/>
      <c r="B5571" s="316"/>
      <c r="C5571" s="22"/>
      <c r="O5571" s="279"/>
    </row>
    <row r="5572" spans="1:15">
      <c r="A5572" s="316"/>
      <c r="B5572" s="316"/>
      <c r="C5572" s="22"/>
      <c r="O5572" s="279"/>
    </row>
    <row r="5573" spans="1:15">
      <c r="A5573" s="316"/>
      <c r="B5573" s="316"/>
      <c r="C5573" s="22"/>
      <c r="O5573" s="279"/>
    </row>
    <row r="5574" spans="1:15">
      <c r="A5574" s="316"/>
      <c r="B5574" s="316"/>
      <c r="C5574" s="22"/>
      <c r="O5574" s="279"/>
    </row>
    <row r="5575" spans="1:15">
      <c r="A5575" s="316"/>
      <c r="B5575" s="316"/>
      <c r="C5575" s="22"/>
      <c r="O5575" s="279"/>
    </row>
    <row r="5576" spans="1:15">
      <c r="A5576" s="316"/>
      <c r="B5576" s="316"/>
      <c r="C5576" s="22"/>
      <c r="O5576" s="279"/>
    </row>
    <row r="5577" spans="1:15">
      <c r="A5577" s="316"/>
      <c r="B5577" s="316"/>
      <c r="C5577" s="22"/>
      <c r="O5577" s="279"/>
    </row>
    <row r="5578" spans="1:15">
      <c r="A5578" s="316"/>
      <c r="B5578" s="316"/>
      <c r="C5578" s="22"/>
      <c r="O5578" s="279"/>
    </row>
    <row r="5579" spans="1:15">
      <c r="A5579" s="316"/>
      <c r="B5579" s="316"/>
      <c r="C5579" s="22"/>
      <c r="O5579" s="279"/>
    </row>
    <row r="5580" spans="1:15">
      <c r="A5580" s="316"/>
      <c r="B5580" s="316"/>
      <c r="C5580" s="22"/>
      <c r="O5580" s="279"/>
    </row>
    <row r="5581" spans="1:15">
      <c r="A5581" s="316"/>
      <c r="B5581" s="316"/>
      <c r="C5581" s="22"/>
      <c r="O5581" s="279"/>
    </row>
    <row r="5582" spans="1:15">
      <c r="A5582" s="316"/>
      <c r="B5582" s="316"/>
      <c r="C5582" s="22"/>
      <c r="O5582" s="279"/>
    </row>
    <row r="5583" spans="1:15">
      <c r="A5583" s="316"/>
      <c r="B5583" s="316"/>
      <c r="C5583" s="22"/>
      <c r="O5583" s="279"/>
    </row>
    <row r="5584" spans="1:15">
      <c r="A5584" s="316"/>
      <c r="B5584" s="316"/>
      <c r="C5584" s="22"/>
      <c r="O5584" s="279"/>
    </row>
    <row r="5585" spans="1:15">
      <c r="A5585" s="316"/>
      <c r="B5585" s="316"/>
      <c r="C5585" s="22"/>
      <c r="O5585" s="279"/>
    </row>
    <row r="5586" spans="1:15">
      <c r="A5586" s="316"/>
      <c r="B5586" s="316"/>
      <c r="C5586" s="22"/>
      <c r="O5586" s="279"/>
    </row>
    <row r="5587" spans="1:15">
      <c r="A5587" s="316"/>
      <c r="B5587" s="316"/>
      <c r="C5587" s="22"/>
      <c r="O5587" s="279"/>
    </row>
    <row r="5588" spans="1:15">
      <c r="A5588" s="316"/>
      <c r="B5588" s="316"/>
      <c r="C5588" s="22"/>
      <c r="O5588" s="279"/>
    </row>
    <row r="5589" spans="1:15">
      <c r="A5589" s="316"/>
      <c r="B5589" s="316"/>
      <c r="C5589" s="22"/>
      <c r="O5589" s="279"/>
    </row>
    <row r="5590" spans="1:15">
      <c r="A5590" s="316"/>
      <c r="B5590" s="316"/>
      <c r="C5590" s="22"/>
      <c r="O5590" s="279"/>
    </row>
    <row r="5591" spans="1:15">
      <c r="A5591" s="316"/>
      <c r="B5591" s="316"/>
      <c r="C5591" s="22"/>
      <c r="O5591" s="279"/>
    </row>
    <row r="5592" spans="1:15">
      <c r="A5592" s="316"/>
      <c r="B5592" s="316"/>
      <c r="C5592" s="22"/>
      <c r="O5592" s="279"/>
    </row>
    <row r="5593" spans="1:15">
      <c r="A5593" s="316"/>
      <c r="B5593" s="316"/>
      <c r="C5593" s="22"/>
      <c r="O5593" s="279"/>
    </row>
    <row r="5594" spans="1:15">
      <c r="A5594" s="316"/>
      <c r="B5594" s="316"/>
      <c r="C5594" s="22"/>
      <c r="O5594" s="279"/>
    </row>
    <row r="5595" spans="1:15">
      <c r="A5595" s="316"/>
      <c r="B5595" s="316"/>
      <c r="C5595" s="22"/>
      <c r="O5595" s="279"/>
    </row>
    <row r="5596" spans="1:15">
      <c r="A5596" s="316"/>
      <c r="B5596" s="316"/>
      <c r="C5596" s="22"/>
      <c r="O5596" s="279"/>
    </row>
    <row r="5597" spans="1:15">
      <c r="A5597" s="316"/>
      <c r="B5597" s="316"/>
      <c r="C5597" s="22"/>
      <c r="O5597" s="279"/>
    </row>
    <row r="5598" spans="1:15">
      <c r="A5598" s="316"/>
      <c r="B5598" s="316"/>
      <c r="C5598" s="22"/>
      <c r="O5598" s="279"/>
    </row>
    <row r="5599" spans="1:15">
      <c r="A5599" s="316"/>
      <c r="B5599" s="316"/>
      <c r="C5599" s="22"/>
      <c r="O5599" s="279"/>
    </row>
    <row r="5600" spans="1:15">
      <c r="A5600" s="316"/>
      <c r="B5600" s="316"/>
      <c r="C5600" s="22"/>
      <c r="O5600" s="279"/>
    </row>
    <row r="5601" spans="1:15">
      <c r="A5601" s="316"/>
      <c r="B5601" s="316"/>
      <c r="C5601" s="22"/>
      <c r="O5601" s="279"/>
    </row>
    <row r="5602" spans="1:15">
      <c r="A5602" s="316"/>
      <c r="B5602" s="316"/>
      <c r="C5602" s="22"/>
      <c r="O5602" s="279"/>
    </row>
    <row r="5603" spans="1:15">
      <c r="A5603" s="316"/>
      <c r="B5603" s="316"/>
      <c r="C5603" s="22"/>
      <c r="O5603" s="279"/>
    </row>
    <row r="5604" spans="1:15">
      <c r="A5604" s="316"/>
      <c r="B5604" s="316"/>
      <c r="C5604" s="22"/>
      <c r="O5604" s="279"/>
    </row>
    <row r="5605" spans="1:15">
      <c r="A5605" s="316"/>
      <c r="B5605" s="316"/>
      <c r="C5605" s="22"/>
      <c r="O5605" s="279"/>
    </row>
    <row r="5606" spans="1:15">
      <c r="A5606" s="316"/>
      <c r="B5606" s="316"/>
      <c r="C5606" s="22"/>
      <c r="O5606" s="279"/>
    </row>
    <row r="5607" spans="1:15">
      <c r="A5607" s="316"/>
      <c r="B5607" s="316"/>
      <c r="C5607" s="22"/>
      <c r="O5607" s="279"/>
    </row>
    <row r="5608" spans="1:15">
      <c r="A5608" s="316"/>
      <c r="B5608" s="316"/>
      <c r="C5608" s="22"/>
      <c r="O5608" s="279"/>
    </row>
    <row r="5609" spans="1:15">
      <c r="A5609" s="316"/>
      <c r="B5609" s="316"/>
      <c r="C5609" s="22"/>
      <c r="O5609" s="279"/>
    </row>
    <row r="5610" spans="1:15">
      <c r="A5610" s="316"/>
      <c r="B5610" s="316"/>
      <c r="C5610" s="22"/>
      <c r="O5610" s="279"/>
    </row>
    <row r="5611" spans="1:15">
      <c r="A5611" s="316"/>
      <c r="B5611" s="316"/>
      <c r="C5611" s="22"/>
      <c r="O5611" s="279"/>
    </row>
    <row r="5612" spans="1:15">
      <c r="A5612" s="316"/>
      <c r="B5612" s="316"/>
      <c r="C5612" s="22"/>
      <c r="O5612" s="279"/>
    </row>
    <row r="5613" spans="1:15">
      <c r="A5613" s="316"/>
      <c r="B5613" s="316"/>
      <c r="C5613" s="22"/>
      <c r="O5613" s="279"/>
    </row>
    <row r="5614" spans="1:15">
      <c r="A5614" s="316"/>
      <c r="B5614" s="316"/>
      <c r="C5614" s="22"/>
      <c r="O5614" s="279"/>
    </row>
    <row r="5615" spans="1:15">
      <c r="A5615" s="316"/>
      <c r="B5615" s="316"/>
      <c r="C5615" s="22"/>
      <c r="O5615" s="279"/>
    </row>
    <row r="5616" spans="1:15">
      <c r="A5616" s="316"/>
      <c r="B5616" s="316"/>
      <c r="C5616" s="22"/>
      <c r="O5616" s="279"/>
    </row>
    <row r="5617" spans="1:15">
      <c r="A5617" s="316"/>
      <c r="B5617" s="316"/>
      <c r="C5617" s="22"/>
      <c r="O5617" s="279"/>
    </row>
    <row r="5618" spans="1:15">
      <c r="A5618" s="316"/>
      <c r="B5618" s="316"/>
      <c r="C5618" s="22"/>
      <c r="O5618" s="279"/>
    </row>
    <row r="5619" spans="1:15">
      <c r="A5619" s="316"/>
      <c r="B5619" s="316"/>
      <c r="C5619" s="22"/>
      <c r="O5619" s="279"/>
    </row>
    <row r="5620" spans="1:15">
      <c r="A5620" s="316"/>
      <c r="B5620" s="316"/>
      <c r="C5620" s="22"/>
      <c r="O5620" s="279"/>
    </row>
    <row r="5621" spans="1:15">
      <c r="A5621" s="316"/>
      <c r="B5621" s="316"/>
      <c r="C5621" s="22"/>
      <c r="O5621" s="279"/>
    </row>
    <row r="5622" spans="1:15">
      <c r="A5622" s="316"/>
      <c r="B5622" s="316"/>
      <c r="C5622" s="22"/>
      <c r="O5622" s="279"/>
    </row>
    <row r="5623" spans="1:15">
      <c r="A5623" s="316"/>
      <c r="B5623" s="316"/>
      <c r="C5623" s="22"/>
      <c r="O5623" s="279"/>
    </row>
    <row r="5624" spans="1:15">
      <c r="A5624" s="316"/>
      <c r="B5624" s="316"/>
      <c r="C5624" s="22"/>
      <c r="O5624" s="279"/>
    </row>
    <row r="5625" spans="1:15">
      <c r="A5625" s="316"/>
      <c r="B5625" s="316"/>
      <c r="C5625" s="22"/>
      <c r="O5625" s="279"/>
    </row>
    <row r="5626" spans="1:15">
      <c r="A5626" s="316"/>
      <c r="B5626" s="316"/>
      <c r="C5626" s="22"/>
      <c r="O5626" s="279"/>
    </row>
    <row r="5627" spans="1:15">
      <c r="A5627" s="316"/>
      <c r="B5627" s="316"/>
      <c r="C5627" s="22"/>
      <c r="O5627" s="279"/>
    </row>
    <row r="5628" spans="1:15">
      <c r="A5628" s="316"/>
      <c r="B5628" s="316"/>
      <c r="C5628" s="22"/>
      <c r="O5628" s="279"/>
    </row>
    <row r="5629" spans="1:15">
      <c r="A5629" s="316"/>
      <c r="B5629" s="316"/>
      <c r="C5629" s="22"/>
      <c r="O5629" s="279"/>
    </row>
    <row r="5630" spans="1:15">
      <c r="A5630" s="316"/>
      <c r="B5630" s="316"/>
      <c r="C5630" s="22"/>
      <c r="O5630" s="279"/>
    </row>
    <row r="5631" spans="1:15">
      <c r="A5631" s="316"/>
      <c r="B5631" s="316"/>
      <c r="C5631" s="22"/>
      <c r="O5631" s="279"/>
    </row>
    <row r="5632" spans="1:15">
      <c r="A5632" s="316"/>
      <c r="B5632" s="316"/>
      <c r="C5632" s="22"/>
      <c r="O5632" s="279"/>
    </row>
    <row r="5633" spans="1:15">
      <c r="A5633" s="316"/>
      <c r="B5633" s="316"/>
      <c r="C5633" s="22"/>
      <c r="O5633" s="279"/>
    </row>
    <row r="5634" spans="1:15">
      <c r="A5634" s="316"/>
      <c r="B5634" s="316"/>
      <c r="C5634" s="22"/>
      <c r="O5634" s="279"/>
    </row>
    <row r="5635" spans="1:15">
      <c r="A5635" s="316"/>
      <c r="B5635" s="316"/>
      <c r="C5635" s="22"/>
      <c r="O5635" s="279"/>
    </row>
    <row r="5636" spans="1:15">
      <c r="A5636" s="316"/>
      <c r="B5636" s="316"/>
      <c r="C5636" s="22"/>
      <c r="O5636" s="279"/>
    </row>
    <row r="5637" spans="1:15">
      <c r="A5637" s="316"/>
      <c r="B5637" s="316"/>
      <c r="C5637" s="22"/>
      <c r="O5637" s="279"/>
    </row>
    <row r="5638" spans="1:15">
      <c r="A5638" s="316"/>
      <c r="B5638" s="316"/>
      <c r="C5638" s="22"/>
      <c r="O5638" s="279"/>
    </row>
    <row r="5639" spans="1:15">
      <c r="A5639" s="316"/>
      <c r="B5639" s="316"/>
      <c r="C5639" s="22"/>
      <c r="O5639" s="279"/>
    </row>
    <row r="5640" spans="1:15">
      <c r="A5640" s="316"/>
      <c r="B5640" s="316"/>
      <c r="C5640" s="22"/>
      <c r="O5640" s="279"/>
    </row>
    <row r="5641" spans="1:15">
      <c r="A5641" s="316"/>
      <c r="B5641" s="316"/>
      <c r="C5641" s="22"/>
      <c r="O5641" s="279"/>
    </row>
    <row r="5642" spans="1:15">
      <c r="A5642" s="316"/>
      <c r="B5642" s="316"/>
      <c r="C5642" s="22"/>
      <c r="O5642" s="279"/>
    </row>
    <row r="5643" spans="1:15">
      <c r="A5643" s="316"/>
      <c r="B5643" s="316"/>
      <c r="C5643" s="22"/>
      <c r="O5643" s="279"/>
    </row>
    <row r="5644" spans="1:15">
      <c r="A5644" s="316"/>
      <c r="B5644" s="316"/>
      <c r="C5644" s="22"/>
      <c r="O5644" s="279"/>
    </row>
    <row r="5645" spans="1:15">
      <c r="A5645" s="316"/>
      <c r="B5645" s="316"/>
      <c r="C5645" s="22"/>
      <c r="O5645" s="279"/>
    </row>
    <row r="5646" spans="1:15">
      <c r="A5646" s="316"/>
      <c r="B5646" s="316"/>
      <c r="C5646" s="22"/>
      <c r="O5646" s="279"/>
    </row>
    <row r="5647" spans="1:15">
      <c r="A5647" s="316"/>
      <c r="B5647" s="316"/>
      <c r="C5647" s="22"/>
      <c r="O5647" s="279"/>
    </row>
    <row r="5648" spans="1:15">
      <c r="A5648" s="316"/>
      <c r="B5648" s="316"/>
      <c r="C5648" s="22"/>
      <c r="O5648" s="279"/>
    </row>
    <row r="5649" spans="1:15">
      <c r="A5649" s="316"/>
      <c r="B5649" s="316"/>
      <c r="C5649" s="22"/>
      <c r="O5649" s="279"/>
    </row>
    <row r="5650" spans="1:15">
      <c r="A5650" s="316"/>
      <c r="B5650" s="316"/>
      <c r="C5650" s="22"/>
      <c r="O5650" s="279"/>
    </row>
    <row r="5651" spans="1:15">
      <c r="A5651" s="316"/>
      <c r="B5651" s="316"/>
      <c r="C5651" s="22"/>
      <c r="O5651" s="279"/>
    </row>
    <row r="5652" spans="1:15">
      <c r="A5652" s="316"/>
      <c r="B5652" s="316"/>
      <c r="C5652" s="22"/>
      <c r="O5652" s="279"/>
    </row>
    <row r="5653" spans="1:15">
      <c r="A5653" s="316"/>
      <c r="B5653" s="316"/>
      <c r="C5653" s="22"/>
      <c r="O5653" s="279"/>
    </row>
    <row r="5654" spans="1:15">
      <c r="A5654" s="316"/>
      <c r="B5654" s="316"/>
      <c r="C5654" s="22"/>
      <c r="O5654" s="279"/>
    </row>
    <row r="5655" spans="1:15">
      <c r="A5655" s="316"/>
      <c r="B5655" s="316"/>
      <c r="C5655" s="22"/>
      <c r="O5655" s="279"/>
    </row>
    <row r="5656" spans="1:15">
      <c r="A5656" s="316"/>
      <c r="B5656" s="316"/>
      <c r="C5656" s="22"/>
      <c r="O5656" s="279"/>
    </row>
    <row r="5657" spans="1:15">
      <c r="A5657" s="316"/>
      <c r="B5657" s="316"/>
      <c r="C5657" s="22"/>
      <c r="O5657" s="279"/>
    </row>
    <row r="5658" spans="1:15">
      <c r="A5658" s="316"/>
      <c r="B5658" s="316"/>
      <c r="C5658" s="22"/>
      <c r="O5658" s="279"/>
    </row>
    <row r="5659" spans="1:15">
      <c r="A5659" s="316"/>
      <c r="B5659" s="316"/>
      <c r="C5659" s="22"/>
      <c r="O5659" s="279"/>
    </row>
    <row r="5660" spans="1:15">
      <c r="A5660" s="316"/>
      <c r="B5660" s="316"/>
      <c r="C5660" s="22"/>
      <c r="O5660" s="279"/>
    </row>
    <row r="5661" spans="1:15">
      <c r="A5661" s="316"/>
      <c r="B5661" s="316"/>
      <c r="C5661" s="22"/>
      <c r="O5661" s="279"/>
    </row>
    <row r="5662" spans="1:15">
      <c r="A5662" s="316"/>
      <c r="B5662" s="316"/>
      <c r="C5662" s="22"/>
      <c r="O5662" s="279"/>
    </row>
    <row r="5663" spans="1:15">
      <c r="A5663" s="316"/>
      <c r="B5663" s="316"/>
      <c r="C5663" s="22"/>
      <c r="O5663" s="279"/>
    </row>
    <row r="5664" spans="1:15">
      <c r="A5664" s="316"/>
      <c r="B5664" s="316"/>
      <c r="C5664" s="22"/>
      <c r="O5664" s="279"/>
    </row>
    <row r="5665" spans="1:15">
      <c r="A5665" s="316"/>
      <c r="B5665" s="316"/>
      <c r="C5665" s="22"/>
      <c r="O5665" s="279"/>
    </row>
    <row r="5666" spans="1:15">
      <c r="A5666" s="316"/>
      <c r="B5666" s="316"/>
      <c r="C5666" s="22"/>
      <c r="O5666" s="279"/>
    </row>
    <row r="5667" spans="1:15">
      <c r="A5667" s="316"/>
      <c r="B5667" s="316"/>
      <c r="C5667" s="22"/>
      <c r="O5667" s="279"/>
    </row>
    <row r="5668" spans="1:15">
      <c r="A5668" s="316"/>
      <c r="B5668" s="316"/>
      <c r="C5668" s="22"/>
      <c r="O5668" s="279"/>
    </row>
    <row r="5669" spans="1:15">
      <c r="A5669" s="316"/>
      <c r="B5669" s="316"/>
      <c r="C5669" s="22"/>
      <c r="O5669" s="279"/>
    </row>
    <row r="5670" spans="1:15">
      <c r="A5670" s="316"/>
      <c r="B5670" s="316"/>
      <c r="C5670" s="22"/>
      <c r="O5670" s="279"/>
    </row>
    <row r="5671" spans="1:15">
      <c r="A5671" s="316"/>
      <c r="B5671" s="316"/>
      <c r="C5671" s="22"/>
      <c r="O5671" s="279"/>
    </row>
    <row r="5672" spans="1:15">
      <c r="A5672" s="316"/>
      <c r="B5672" s="316"/>
      <c r="C5672" s="22"/>
      <c r="O5672" s="279"/>
    </row>
    <row r="5673" spans="1:15">
      <c r="A5673" s="316"/>
      <c r="B5673" s="316"/>
      <c r="C5673" s="22"/>
      <c r="O5673" s="279"/>
    </row>
    <row r="5674" spans="1:15">
      <c r="A5674" s="316"/>
      <c r="B5674" s="316"/>
      <c r="C5674" s="22"/>
      <c r="O5674" s="279"/>
    </row>
    <row r="5675" spans="1:15">
      <c r="A5675" s="316"/>
      <c r="B5675" s="316"/>
      <c r="C5675" s="22"/>
      <c r="O5675" s="279"/>
    </row>
    <row r="5676" spans="1:15">
      <c r="A5676" s="316"/>
      <c r="B5676" s="316"/>
      <c r="C5676" s="22"/>
      <c r="O5676" s="279"/>
    </row>
    <row r="5677" spans="1:15">
      <c r="A5677" s="316"/>
      <c r="B5677" s="316"/>
      <c r="C5677" s="22"/>
      <c r="O5677" s="279"/>
    </row>
    <row r="5678" spans="1:15">
      <c r="A5678" s="316"/>
      <c r="B5678" s="316"/>
      <c r="C5678" s="22"/>
      <c r="O5678" s="279"/>
    </row>
    <row r="5679" spans="1:15">
      <c r="A5679" s="316"/>
      <c r="B5679" s="316"/>
      <c r="C5679" s="22"/>
      <c r="O5679" s="279"/>
    </row>
    <row r="5680" spans="1:15">
      <c r="A5680" s="316"/>
      <c r="B5680" s="316"/>
      <c r="C5680" s="22"/>
      <c r="O5680" s="279"/>
    </row>
    <row r="5681" spans="1:15">
      <c r="A5681" s="316"/>
      <c r="B5681" s="316"/>
      <c r="C5681" s="22"/>
      <c r="O5681" s="279"/>
    </row>
    <row r="5682" spans="1:15">
      <c r="A5682" s="316"/>
      <c r="B5682" s="316"/>
      <c r="C5682" s="22"/>
      <c r="O5682" s="279"/>
    </row>
    <row r="5683" spans="1:15">
      <c r="A5683" s="316"/>
      <c r="B5683" s="316"/>
      <c r="C5683" s="22"/>
      <c r="O5683" s="279"/>
    </row>
    <row r="5684" spans="1:15">
      <c r="A5684" s="316"/>
      <c r="B5684" s="316"/>
      <c r="C5684" s="22"/>
      <c r="O5684" s="279"/>
    </row>
    <row r="5685" spans="1:15">
      <c r="A5685" s="316"/>
      <c r="B5685" s="316"/>
      <c r="C5685" s="22"/>
      <c r="O5685" s="279"/>
    </row>
    <row r="5686" spans="1:15">
      <c r="A5686" s="316"/>
      <c r="B5686" s="316"/>
      <c r="C5686" s="22"/>
      <c r="O5686" s="279"/>
    </row>
    <row r="5687" spans="1:15">
      <c r="A5687" s="316"/>
      <c r="B5687" s="316"/>
      <c r="C5687" s="22"/>
      <c r="O5687" s="279"/>
    </row>
    <row r="5688" spans="1:15">
      <c r="A5688" s="316"/>
      <c r="B5688" s="316"/>
      <c r="C5688" s="22"/>
      <c r="O5688" s="279"/>
    </row>
    <row r="5689" spans="1:15">
      <c r="A5689" s="316"/>
      <c r="B5689" s="316"/>
      <c r="C5689" s="22"/>
      <c r="O5689" s="279"/>
    </row>
    <row r="5690" spans="1:15">
      <c r="A5690" s="316"/>
      <c r="B5690" s="316"/>
      <c r="C5690" s="22"/>
      <c r="O5690" s="279"/>
    </row>
    <row r="5691" spans="1:15">
      <c r="A5691" s="316"/>
      <c r="B5691" s="316"/>
      <c r="C5691" s="22"/>
      <c r="O5691" s="279"/>
    </row>
    <row r="5692" spans="1:15">
      <c r="A5692" s="316"/>
      <c r="B5692" s="316"/>
      <c r="C5692" s="22"/>
      <c r="O5692" s="279"/>
    </row>
    <row r="5693" spans="1:15">
      <c r="A5693" s="316"/>
      <c r="B5693" s="316"/>
      <c r="C5693" s="22"/>
      <c r="O5693" s="279"/>
    </row>
    <row r="5694" spans="1:15">
      <c r="A5694" s="316"/>
      <c r="B5694" s="316"/>
      <c r="C5694" s="22"/>
      <c r="O5694" s="279"/>
    </row>
    <row r="5695" spans="1:15">
      <c r="A5695" s="316"/>
      <c r="B5695" s="316"/>
      <c r="C5695" s="22"/>
      <c r="O5695" s="279"/>
    </row>
    <row r="5696" spans="1:15">
      <c r="A5696" s="316"/>
      <c r="B5696" s="316"/>
      <c r="C5696" s="22"/>
      <c r="O5696" s="279"/>
    </row>
    <row r="5697" spans="1:15">
      <c r="A5697" s="316"/>
      <c r="B5697" s="316"/>
      <c r="C5697" s="22"/>
      <c r="O5697" s="279"/>
    </row>
    <row r="5698" spans="1:15">
      <c r="A5698" s="316"/>
      <c r="B5698" s="316"/>
      <c r="C5698" s="22"/>
      <c r="O5698" s="279"/>
    </row>
    <row r="5699" spans="1:15">
      <c r="A5699" s="316"/>
      <c r="B5699" s="316"/>
      <c r="C5699" s="22"/>
      <c r="O5699" s="279"/>
    </row>
    <row r="5700" spans="1:15">
      <c r="A5700" s="316"/>
      <c r="B5700" s="316"/>
      <c r="C5700" s="22"/>
      <c r="O5700" s="279"/>
    </row>
    <row r="5701" spans="1:15">
      <c r="A5701" s="316"/>
      <c r="B5701" s="316"/>
      <c r="C5701" s="22"/>
      <c r="O5701" s="279"/>
    </row>
    <row r="5702" spans="1:15">
      <c r="A5702" s="316"/>
      <c r="B5702" s="316"/>
      <c r="C5702" s="22"/>
      <c r="O5702" s="279"/>
    </row>
    <row r="5703" spans="1:15">
      <c r="A5703" s="316"/>
      <c r="B5703" s="316"/>
      <c r="C5703" s="22"/>
      <c r="O5703" s="279"/>
    </row>
    <row r="5704" spans="1:15">
      <c r="A5704" s="316"/>
      <c r="B5704" s="316"/>
      <c r="C5704" s="22"/>
      <c r="O5704" s="279"/>
    </row>
    <row r="5705" spans="1:15">
      <c r="A5705" s="316"/>
      <c r="B5705" s="316"/>
      <c r="C5705" s="22"/>
      <c r="O5705" s="279"/>
    </row>
    <row r="5706" spans="1:15">
      <c r="A5706" s="316"/>
      <c r="B5706" s="316"/>
      <c r="C5706" s="22"/>
      <c r="O5706" s="279"/>
    </row>
    <row r="5707" spans="1:15">
      <c r="A5707" s="316"/>
      <c r="B5707" s="316"/>
      <c r="C5707" s="22"/>
      <c r="O5707" s="279"/>
    </row>
    <row r="5708" spans="1:15">
      <c r="A5708" s="316"/>
      <c r="B5708" s="316"/>
      <c r="C5708" s="22"/>
      <c r="O5708" s="279"/>
    </row>
    <row r="5709" spans="1:15">
      <c r="A5709" s="316"/>
      <c r="B5709" s="316"/>
      <c r="C5709" s="22"/>
      <c r="O5709" s="279"/>
    </row>
    <row r="5710" spans="1:15">
      <c r="A5710" s="316"/>
      <c r="B5710" s="316"/>
      <c r="C5710" s="22"/>
      <c r="O5710" s="279"/>
    </row>
    <row r="5711" spans="1:15">
      <c r="A5711" s="316"/>
      <c r="B5711" s="316"/>
      <c r="C5711" s="22"/>
      <c r="O5711" s="279"/>
    </row>
    <row r="5712" spans="1:15">
      <c r="A5712" s="316"/>
      <c r="B5712" s="316"/>
      <c r="C5712" s="22"/>
      <c r="O5712" s="279"/>
    </row>
    <row r="5713" spans="1:15">
      <c r="A5713" s="316"/>
      <c r="B5713" s="316"/>
      <c r="C5713" s="22"/>
      <c r="O5713" s="279"/>
    </row>
    <row r="5714" spans="1:15">
      <c r="A5714" s="316"/>
      <c r="B5714" s="316"/>
      <c r="C5714" s="22"/>
      <c r="O5714" s="279"/>
    </row>
    <row r="5715" spans="1:15">
      <c r="A5715" s="316"/>
      <c r="B5715" s="316"/>
      <c r="C5715" s="22"/>
      <c r="O5715" s="279"/>
    </row>
    <row r="5716" spans="1:15">
      <c r="A5716" s="316"/>
      <c r="B5716" s="316"/>
      <c r="C5716" s="22"/>
      <c r="O5716" s="279"/>
    </row>
    <row r="5717" spans="1:15">
      <c r="A5717" s="316"/>
      <c r="B5717" s="316"/>
      <c r="C5717" s="22"/>
      <c r="O5717" s="279"/>
    </row>
    <row r="5718" spans="1:15">
      <c r="A5718" s="316"/>
      <c r="B5718" s="316"/>
      <c r="C5718" s="22"/>
      <c r="O5718" s="279"/>
    </row>
    <row r="5719" spans="1:15">
      <c r="A5719" s="316"/>
      <c r="B5719" s="316"/>
      <c r="C5719" s="22"/>
      <c r="O5719" s="279"/>
    </row>
    <row r="5720" spans="1:15">
      <c r="A5720" s="316"/>
      <c r="B5720" s="316"/>
      <c r="C5720" s="22"/>
      <c r="O5720" s="279"/>
    </row>
    <row r="5721" spans="1:15">
      <c r="A5721" s="316"/>
      <c r="B5721" s="316"/>
      <c r="C5721" s="22"/>
      <c r="O5721" s="279"/>
    </row>
    <row r="5722" spans="1:15">
      <c r="A5722" s="316"/>
      <c r="B5722" s="316"/>
      <c r="C5722" s="22"/>
      <c r="O5722" s="279"/>
    </row>
    <row r="5723" spans="1:15">
      <c r="A5723" s="316"/>
      <c r="B5723" s="316"/>
      <c r="C5723" s="22"/>
      <c r="O5723" s="279"/>
    </row>
    <row r="5724" spans="1:15">
      <c r="A5724" s="316"/>
      <c r="B5724" s="316"/>
      <c r="C5724" s="22"/>
      <c r="O5724" s="279"/>
    </row>
    <row r="5725" spans="1:15">
      <c r="A5725" s="316"/>
      <c r="B5725" s="316"/>
      <c r="C5725" s="22"/>
      <c r="O5725" s="279"/>
    </row>
    <row r="5726" spans="1:15">
      <c r="A5726" s="316"/>
      <c r="B5726" s="316"/>
      <c r="C5726" s="22"/>
      <c r="O5726" s="279"/>
    </row>
    <row r="5727" spans="1:15">
      <c r="A5727" s="316"/>
      <c r="B5727" s="316"/>
      <c r="C5727" s="22"/>
      <c r="O5727" s="279"/>
    </row>
    <row r="5728" spans="1:15">
      <c r="A5728" s="316"/>
      <c r="B5728" s="316"/>
      <c r="C5728" s="22"/>
      <c r="O5728" s="279"/>
    </row>
    <row r="5729" spans="1:15">
      <c r="A5729" s="316"/>
      <c r="B5729" s="316"/>
      <c r="C5729" s="22"/>
      <c r="O5729" s="279"/>
    </row>
    <row r="5730" spans="1:15">
      <c r="A5730" s="316"/>
      <c r="B5730" s="316"/>
      <c r="C5730" s="22"/>
      <c r="O5730" s="279"/>
    </row>
    <row r="5731" spans="1:15">
      <c r="A5731" s="316"/>
      <c r="B5731" s="316"/>
      <c r="C5731" s="22"/>
      <c r="O5731" s="279"/>
    </row>
    <row r="5732" spans="1:15">
      <c r="A5732" s="316"/>
      <c r="B5732" s="316"/>
      <c r="C5732" s="22"/>
      <c r="O5732" s="279"/>
    </row>
    <row r="5733" spans="1:15">
      <c r="A5733" s="316"/>
      <c r="B5733" s="316"/>
      <c r="C5733" s="22"/>
      <c r="O5733" s="279"/>
    </row>
    <row r="5734" spans="1:15">
      <c r="A5734" s="316"/>
      <c r="B5734" s="316"/>
      <c r="C5734" s="22"/>
      <c r="O5734" s="279"/>
    </row>
    <row r="5735" spans="1:15">
      <c r="A5735" s="316"/>
      <c r="B5735" s="316"/>
      <c r="C5735" s="22"/>
      <c r="O5735" s="279"/>
    </row>
    <row r="5736" spans="1:15">
      <c r="A5736" s="316"/>
      <c r="B5736" s="316"/>
      <c r="C5736" s="22"/>
      <c r="O5736" s="279"/>
    </row>
    <row r="5737" spans="1:15">
      <c r="A5737" s="316"/>
      <c r="B5737" s="316"/>
      <c r="C5737" s="22"/>
      <c r="O5737" s="279"/>
    </row>
    <row r="5738" spans="1:15">
      <c r="A5738" s="316"/>
      <c r="B5738" s="316"/>
      <c r="C5738" s="22"/>
      <c r="O5738" s="279"/>
    </row>
    <row r="5739" spans="1:15">
      <c r="A5739" s="316"/>
      <c r="B5739" s="316"/>
      <c r="C5739" s="22"/>
      <c r="O5739" s="279"/>
    </row>
    <row r="5740" spans="1:15">
      <c r="A5740" s="316"/>
      <c r="B5740" s="316"/>
      <c r="C5740" s="22"/>
      <c r="O5740" s="279"/>
    </row>
    <row r="5741" spans="1:15">
      <c r="A5741" s="316"/>
      <c r="B5741" s="316"/>
      <c r="C5741" s="22"/>
      <c r="O5741" s="279"/>
    </row>
    <row r="5742" spans="1:15">
      <c r="A5742" s="316"/>
      <c r="B5742" s="316"/>
      <c r="C5742" s="22"/>
      <c r="O5742" s="279"/>
    </row>
    <row r="5743" spans="1:15">
      <c r="A5743" s="316"/>
      <c r="B5743" s="316"/>
      <c r="C5743" s="22"/>
      <c r="O5743" s="279"/>
    </row>
    <row r="5744" spans="1:15">
      <c r="A5744" s="316"/>
      <c r="B5744" s="316"/>
      <c r="C5744" s="22"/>
      <c r="O5744" s="279"/>
    </row>
    <row r="5745" spans="1:15">
      <c r="A5745" s="316"/>
      <c r="B5745" s="316"/>
      <c r="C5745" s="22"/>
      <c r="O5745" s="279"/>
    </row>
    <row r="5746" spans="1:15">
      <c r="A5746" s="316"/>
      <c r="B5746" s="316"/>
      <c r="C5746" s="22"/>
      <c r="O5746" s="279"/>
    </row>
    <row r="5747" spans="1:15">
      <c r="A5747" s="316"/>
      <c r="B5747" s="316"/>
      <c r="C5747" s="22"/>
      <c r="O5747" s="279"/>
    </row>
    <row r="5748" spans="1:15">
      <c r="A5748" s="316"/>
      <c r="B5748" s="316"/>
      <c r="C5748" s="22"/>
      <c r="O5748" s="279"/>
    </row>
    <row r="5749" spans="1:15">
      <c r="A5749" s="316"/>
      <c r="B5749" s="316"/>
      <c r="C5749" s="22"/>
      <c r="O5749" s="279"/>
    </row>
    <row r="5750" spans="1:15">
      <c r="A5750" s="316"/>
      <c r="B5750" s="316"/>
      <c r="C5750" s="22"/>
      <c r="O5750" s="279"/>
    </row>
    <row r="5751" spans="1:15">
      <c r="A5751" s="316"/>
      <c r="B5751" s="316"/>
      <c r="C5751" s="22"/>
      <c r="O5751" s="279"/>
    </row>
    <row r="5752" spans="1:15">
      <c r="A5752" s="316"/>
      <c r="B5752" s="316"/>
      <c r="C5752" s="22"/>
      <c r="O5752" s="279"/>
    </row>
    <row r="5753" spans="1:15">
      <c r="A5753" s="316"/>
      <c r="B5753" s="316"/>
      <c r="C5753" s="22"/>
      <c r="O5753" s="279"/>
    </row>
    <row r="5754" spans="1:15">
      <c r="A5754" s="316"/>
      <c r="B5754" s="316"/>
      <c r="C5754" s="22"/>
      <c r="O5754" s="279"/>
    </row>
    <row r="5755" spans="1:15">
      <c r="A5755" s="316"/>
      <c r="B5755" s="316"/>
      <c r="C5755" s="22"/>
      <c r="O5755" s="279"/>
    </row>
    <row r="5756" spans="1:15">
      <c r="A5756" s="316"/>
      <c r="B5756" s="316"/>
      <c r="C5756" s="22"/>
      <c r="O5756" s="279"/>
    </row>
    <row r="5757" spans="1:15">
      <c r="A5757" s="316"/>
      <c r="B5757" s="316"/>
      <c r="C5757" s="22"/>
      <c r="O5757" s="279"/>
    </row>
    <row r="5758" spans="1:15">
      <c r="A5758" s="316"/>
      <c r="B5758" s="316"/>
      <c r="C5758" s="22"/>
      <c r="O5758" s="279"/>
    </row>
    <row r="5759" spans="1:15">
      <c r="A5759" s="316"/>
      <c r="B5759" s="316"/>
      <c r="C5759" s="22"/>
      <c r="O5759" s="279"/>
    </row>
    <row r="5760" spans="1:15">
      <c r="A5760" s="316"/>
      <c r="B5760" s="316"/>
      <c r="C5760" s="22"/>
      <c r="O5760" s="279"/>
    </row>
    <row r="5761" spans="1:15">
      <c r="A5761" s="316"/>
      <c r="B5761" s="316"/>
      <c r="C5761" s="22"/>
      <c r="O5761" s="279"/>
    </row>
    <row r="5762" spans="1:15">
      <c r="A5762" s="316"/>
      <c r="B5762" s="316"/>
      <c r="C5762" s="22"/>
      <c r="O5762" s="279"/>
    </row>
    <row r="5763" spans="1:15">
      <c r="A5763" s="316"/>
      <c r="B5763" s="316"/>
      <c r="C5763" s="22"/>
      <c r="O5763" s="279"/>
    </row>
    <row r="5764" spans="1:15">
      <c r="A5764" s="316"/>
      <c r="B5764" s="316"/>
      <c r="C5764" s="22"/>
      <c r="O5764" s="279"/>
    </row>
    <row r="5765" spans="1:15">
      <c r="A5765" s="316"/>
      <c r="B5765" s="316"/>
      <c r="C5765" s="22"/>
      <c r="O5765" s="279"/>
    </row>
    <row r="5766" spans="1:15">
      <c r="A5766" s="316"/>
      <c r="B5766" s="316"/>
      <c r="C5766" s="22"/>
      <c r="O5766" s="279"/>
    </row>
    <row r="5767" spans="1:15">
      <c r="A5767" s="316"/>
      <c r="B5767" s="316"/>
      <c r="C5767" s="22"/>
      <c r="O5767" s="279"/>
    </row>
    <row r="5768" spans="1:15">
      <c r="A5768" s="316"/>
      <c r="B5768" s="316"/>
      <c r="C5768" s="22"/>
      <c r="O5768" s="279"/>
    </row>
    <row r="5769" spans="1:15">
      <c r="A5769" s="316"/>
      <c r="B5769" s="316"/>
      <c r="C5769" s="22"/>
      <c r="O5769" s="279"/>
    </row>
    <row r="5770" spans="1:15">
      <c r="A5770" s="316"/>
      <c r="B5770" s="316"/>
      <c r="C5770" s="22"/>
      <c r="O5770" s="279"/>
    </row>
    <row r="5771" spans="1:15">
      <c r="A5771" s="316"/>
      <c r="B5771" s="316"/>
      <c r="C5771" s="22"/>
      <c r="O5771" s="279"/>
    </row>
    <row r="5772" spans="1:15">
      <c r="A5772" s="316"/>
      <c r="B5772" s="316"/>
      <c r="C5772" s="22"/>
      <c r="O5772" s="279"/>
    </row>
    <row r="5773" spans="1:15">
      <c r="A5773" s="316"/>
      <c r="B5773" s="316"/>
      <c r="C5773" s="22"/>
      <c r="O5773" s="279"/>
    </row>
    <row r="5774" spans="1:15">
      <c r="A5774" s="316"/>
      <c r="B5774" s="316"/>
      <c r="C5774" s="22"/>
      <c r="O5774" s="279"/>
    </row>
    <row r="5775" spans="1:15">
      <c r="A5775" s="316"/>
      <c r="B5775" s="316"/>
      <c r="C5775" s="22"/>
      <c r="O5775" s="279"/>
    </row>
    <row r="5776" spans="1:15">
      <c r="A5776" s="316"/>
      <c r="B5776" s="316"/>
      <c r="C5776" s="22"/>
      <c r="O5776" s="279"/>
    </row>
    <row r="5777" spans="1:15">
      <c r="A5777" s="316"/>
      <c r="B5777" s="316"/>
      <c r="C5777" s="22"/>
      <c r="O5777" s="279"/>
    </row>
    <row r="5778" spans="1:15">
      <c r="A5778" s="316"/>
      <c r="B5778" s="316"/>
      <c r="C5778" s="22"/>
      <c r="O5778" s="279"/>
    </row>
    <row r="5779" spans="1:15">
      <c r="A5779" s="316"/>
      <c r="B5779" s="316"/>
      <c r="C5779" s="22"/>
      <c r="O5779" s="279"/>
    </row>
    <row r="5780" spans="1:15">
      <c r="A5780" s="316"/>
      <c r="B5780" s="316"/>
      <c r="C5780" s="22"/>
      <c r="O5780" s="279"/>
    </row>
    <row r="5781" spans="1:15">
      <c r="A5781" s="316"/>
      <c r="B5781" s="316"/>
      <c r="C5781" s="22"/>
      <c r="O5781" s="279"/>
    </row>
    <row r="5782" spans="1:15">
      <c r="A5782" s="316"/>
      <c r="B5782" s="316"/>
      <c r="C5782" s="22"/>
      <c r="O5782" s="279"/>
    </row>
    <row r="5783" spans="1:15">
      <c r="A5783" s="316"/>
      <c r="B5783" s="316"/>
      <c r="C5783" s="22"/>
      <c r="O5783" s="279"/>
    </row>
    <row r="5784" spans="1:15">
      <c r="A5784" s="316"/>
      <c r="B5784" s="316"/>
      <c r="C5784" s="22"/>
      <c r="O5784" s="279"/>
    </row>
    <row r="5785" spans="1:15">
      <c r="A5785" s="316"/>
      <c r="B5785" s="316"/>
      <c r="C5785" s="22"/>
      <c r="O5785" s="279"/>
    </row>
    <row r="5786" spans="1:15">
      <c r="A5786" s="316"/>
      <c r="B5786" s="316"/>
      <c r="C5786" s="22"/>
      <c r="O5786" s="279"/>
    </row>
    <row r="5787" spans="1:15">
      <c r="A5787" s="316"/>
      <c r="B5787" s="316"/>
      <c r="C5787" s="22"/>
      <c r="O5787" s="279"/>
    </row>
    <row r="5788" spans="1:15">
      <c r="A5788" s="316"/>
      <c r="B5788" s="316"/>
      <c r="C5788" s="22"/>
      <c r="O5788" s="279"/>
    </row>
    <row r="5789" spans="1:15">
      <c r="A5789" s="316"/>
      <c r="B5789" s="316"/>
      <c r="C5789" s="22"/>
      <c r="O5789" s="279"/>
    </row>
    <row r="5790" spans="1:15">
      <c r="A5790" s="316"/>
      <c r="B5790" s="316"/>
      <c r="C5790" s="22"/>
      <c r="O5790" s="279"/>
    </row>
    <row r="5791" spans="1:15">
      <c r="A5791" s="316"/>
      <c r="B5791" s="316"/>
      <c r="C5791" s="22"/>
      <c r="O5791" s="279"/>
    </row>
    <row r="5792" spans="1:15">
      <c r="A5792" s="316"/>
      <c r="B5792" s="316"/>
      <c r="C5792" s="22"/>
      <c r="O5792" s="279"/>
    </row>
    <row r="5793" spans="1:15">
      <c r="A5793" s="316"/>
      <c r="B5793" s="316"/>
      <c r="C5793" s="22"/>
      <c r="O5793" s="279"/>
    </row>
    <row r="5794" spans="1:15">
      <c r="A5794" s="316"/>
      <c r="B5794" s="316"/>
      <c r="C5794" s="22"/>
      <c r="O5794" s="279"/>
    </row>
    <row r="5795" spans="1:15">
      <c r="A5795" s="316"/>
      <c r="B5795" s="316"/>
      <c r="C5795" s="22"/>
      <c r="O5795" s="279"/>
    </row>
    <row r="5796" spans="1:15">
      <c r="A5796" s="316"/>
      <c r="B5796" s="316"/>
      <c r="C5796" s="22"/>
      <c r="O5796" s="279"/>
    </row>
    <row r="5797" spans="1:15">
      <c r="A5797" s="316"/>
      <c r="B5797" s="316"/>
      <c r="C5797" s="22"/>
      <c r="O5797" s="279"/>
    </row>
    <row r="5798" spans="1:15">
      <c r="A5798" s="316"/>
      <c r="B5798" s="316"/>
      <c r="C5798" s="22"/>
      <c r="O5798" s="279"/>
    </row>
    <row r="5799" spans="1:15">
      <c r="A5799" s="316"/>
      <c r="B5799" s="316"/>
      <c r="C5799" s="22"/>
      <c r="O5799" s="279"/>
    </row>
    <row r="5800" spans="1:15">
      <c r="A5800" s="316"/>
      <c r="B5800" s="316"/>
      <c r="C5800" s="22"/>
      <c r="O5800" s="279"/>
    </row>
    <row r="5801" spans="1:15">
      <c r="A5801" s="316"/>
      <c r="B5801" s="316"/>
      <c r="C5801" s="22"/>
      <c r="O5801" s="279"/>
    </row>
    <row r="5802" spans="1:15">
      <c r="A5802" s="316"/>
      <c r="B5802" s="316"/>
      <c r="C5802" s="22"/>
      <c r="O5802" s="279"/>
    </row>
    <row r="5803" spans="1:15">
      <c r="A5803" s="316"/>
      <c r="B5803" s="316"/>
      <c r="C5803" s="22"/>
      <c r="O5803" s="279"/>
    </row>
    <row r="5804" spans="1:15">
      <c r="A5804" s="316"/>
      <c r="B5804" s="316"/>
      <c r="C5804" s="22"/>
      <c r="O5804" s="279"/>
    </row>
    <row r="5805" spans="1:15">
      <c r="A5805" s="316"/>
      <c r="B5805" s="316"/>
      <c r="C5805" s="22"/>
      <c r="O5805" s="279"/>
    </row>
    <row r="5806" spans="1:15">
      <c r="A5806" s="316"/>
      <c r="B5806" s="316"/>
      <c r="C5806" s="22"/>
      <c r="O5806" s="279"/>
    </row>
    <row r="5807" spans="1:15">
      <c r="A5807" s="316"/>
      <c r="B5807" s="316"/>
      <c r="C5807" s="22"/>
      <c r="O5807" s="279"/>
    </row>
    <row r="5808" spans="1:15">
      <c r="A5808" s="316"/>
      <c r="B5808" s="316"/>
      <c r="C5808" s="22"/>
      <c r="O5808" s="279"/>
    </row>
    <row r="5809" spans="1:15">
      <c r="A5809" s="316"/>
      <c r="B5809" s="316"/>
      <c r="C5809" s="22"/>
      <c r="O5809" s="279"/>
    </row>
    <row r="5810" spans="1:15">
      <c r="A5810" s="316"/>
      <c r="B5810" s="316"/>
      <c r="C5810" s="22"/>
      <c r="O5810" s="279"/>
    </row>
    <row r="5811" spans="1:15">
      <c r="A5811" s="316"/>
      <c r="B5811" s="316"/>
      <c r="C5811" s="22"/>
      <c r="O5811" s="279"/>
    </row>
    <row r="5812" spans="1:15">
      <c r="A5812" s="316"/>
      <c r="B5812" s="316"/>
      <c r="C5812" s="22"/>
      <c r="O5812" s="279"/>
    </row>
    <row r="5813" spans="1:15">
      <c r="A5813" s="316"/>
      <c r="B5813" s="316"/>
      <c r="C5813" s="22"/>
      <c r="O5813" s="279"/>
    </row>
    <row r="5814" spans="1:15">
      <c r="A5814" s="316"/>
      <c r="B5814" s="316"/>
      <c r="C5814" s="22"/>
      <c r="O5814" s="279"/>
    </row>
    <row r="5815" spans="1:15">
      <c r="A5815" s="316"/>
      <c r="B5815" s="316"/>
      <c r="C5815" s="22"/>
      <c r="O5815" s="279"/>
    </row>
    <row r="5816" spans="1:15">
      <c r="A5816" s="316"/>
      <c r="B5816" s="316"/>
      <c r="C5816" s="22"/>
      <c r="O5816" s="279"/>
    </row>
    <row r="5817" spans="1:15">
      <c r="A5817" s="316"/>
      <c r="B5817" s="316"/>
      <c r="C5817" s="22"/>
      <c r="O5817" s="279"/>
    </row>
    <row r="5818" spans="1:15">
      <c r="A5818" s="316"/>
      <c r="B5818" s="316"/>
      <c r="C5818" s="22"/>
      <c r="O5818" s="279"/>
    </row>
    <row r="5819" spans="1:15">
      <c r="A5819" s="316"/>
      <c r="B5819" s="316"/>
      <c r="C5819" s="22"/>
      <c r="O5819" s="279"/>
    </row>
    <row r="5820" spans="1:15">
      <c r="A5820" s="316"/>
      <c r="B5820" s="316"/>
      <c r="C5820" s="22"/>
      <c r="O5820" s="279"/>
    </row>
    <row r="5821" spans="1:15">
      <c r="A5821" s="316"/>
      <c r="B5821" s="316"/>
      <c r="C5821" s="22"/>
      <c r="O5821" s="279"/>
    </row>
    <row r="5822" spans="1:15">
      <c r="A5822" s="316"/>
      <c r="B5822" s="316"/>
      <c r="C5822" s="22"/>
      <c r="O5822" s="279"/>
    </row>
    <row r="5823" spans="1:15">
      <c r="A5823" s="316"/>
      <c r="B5823" s="316"/>
      <c r="C5823" s="22"/>
      <c r="O5823" s="279"/>
    </row>
    <row r="5824" spans="1:15">
      <c r="A5824" s="316"/>
      <c r="B5824" s="316"/>
      <c r="C5824" s="22"/>
      <c r="O5824" s="279"/>
    </row>
    <row r="5825" spans="1:15">
      <c r="A5825" s="316"/>
      <c r="B5825" s="316"/>
      <c r="C5825" s="22"/>
      <c r="O5825" s="279"/>
    </row>
    <row r="5826" spans="1:15">
      <c r="A5826" s="316"/>
      <c r="B5826" s="316"/>
      <c r="C5826" s="22"/>
      <c r="O5826" s="279"/>
    </row>
    <row r="5827" spans="1:15">
      <c r="A5827" s="316"/>
      <c r="B5827" s="316"/>
      <c r="C5827" s="22"/>
      <c r="O5827" s="279"/>
    </row>
    <row r="5828" spans="1:15">
      <c r="A5828" s="316"/>
      <c r="B5828" s="316"/>
      <c r="C5828" s="22"/>
      <c r="O5828" s="279"/>
    </row>
    <row r="5829" spans="1:15">
      <c r="A5829" s="316"/>
      <c r="B5829" s="316"/>
      <c r="C5829" s="22"/>
      <c r="O5829" s="279"/>
    </row>
    <row r="5830" spans="1:15">
      <c r="A5830" s="316"/>
      <c r="B5830" s="316"/>
      <c r="C5830" s="22"/>
      <c r="O5830" s="279"/>
    </row>
    <row r="5831" spans="1:15">
      <c r="A5831" s="316"/>
      <c r="B5831" s="316"/>
      <c r="C5831" s="22"/>
      <c r="O5831" s="279"/>
    </row>
    <row r="5832" spans="1:15">
      <c r="A5832" s="316"/>
      <c r="B5832" s="316"/>
      <c r="C5832" s="22"/>
      <c r="O5832" s="279"/>
    </row>
    <row r="5833" spans="1:15">
      <c r="A5833" s="316"/>
      <c r="B5833" s="316"/>
      <c r="C5833" s="22"/>
      <c r="O5833" s="279"/>
    </row>
    <row r="5834" spans="1:15">
      <c r="A5834" s="316"/>
      <c r="B5834" s="316"/>
      <c r="C5834" s="22"/>
      <c r="O5834" s="279"/>
    </row>
    <row r="5835" spans="1:15">
      <c r="A5835" s="316"/>
      <c r="B5835" s="316"/>
      <c r="C5835" s="22"/>
      <c r="O5835" s="279"/>
    </row>
    <row r="5836" spans="1:15">
      <c r="A5836" s="316"/>
      <c r="B5836" s="316"/>
      <c r="C5836" s="22"/>
      <c r="O5836" s="279"/>
    </row>
    <row r="5837" spans="1:15">
      <c r="A5837" s="316"/>
      <c r="B5837" s="316"/>
      <c r="C5837" s="22"/>
      <c r="O5837" s="279"/>
    </row>
    <row r="5838" spans="1:15">
      <c r="A5838" s="316"/>
      <c r="B5838" s="316"/>
      <c r="C5838" s="22"/>
      <c r="O5838" s="279"/>
    </row>
    <row r="5839" spans="1:15">
      <c r="A5839" s="316"/>
      <c r="B5839" s="316"/>
      <c r="C5839" s="22"/>
      <c r="O5839" s="279"/>
    </row>
    <row r="5840" spans="1:15">
      <c r="A5840" s="316"/>
      <c r="B5840" s="316"/>
      <c r="C5840" s="22"/>
      <c r="O5840" s="279"/>
    </row>
    <row r="5841" spans="1:15">
      <c r="A5841" s="316"/>
      <c r="B5841" s="316"/>
      <c r="C5841" s="22"/>
      <c r="O5841" s="279"/>
    </row>
    <row r="5842" spans="1:15">
      <c r="A5842" s="316"/>
      <c r="B5842" s="316"/>
      <c r="C5842" s="22"/>
      <c r="O5842" s="279"/>
    </row>
    <row r="5843" spans="1:15">
      <c r="A5843" s="316"/>
      <c r="B5843" s="316"/>
      <c r="C5843" s="22"/>
      <c r="O5843" s="279"/>
    </row>
    <row r="5844" spans="1:15">
      <c r="A5844" s="316"/>
      <c r="B5844" s="316"/>
      <c r="C5844" s="22"/>
      <c r="O5844" s="279"/>
    </row>
    <row r="5845" spans="1:15">
      <c r="A5845" s="316"/>
      <c r="B5845" s="316"/>
      <c r="C5845" s="22"/>
      <c r="O5845" s="279"/>
    </row>
    <row r="5846" spans="1:15">
      <c r="A5846" s="316"/>
      <c r="B5846" s="316"/>
      <c r="C5846" s="22"/>
      <c r="O5846" s="279"/>
    </row>
    <row r="5847" spans="1:15">
      <c r="A5847" s="316"/>
      <c r="B5847" s="316"/>
      <c r="C5847" s="22"/>
      <c r="O5847" s="279"/>
    </row>
    <row r="5848" spans="1:15">
      <c r="A5848" s="316"/>
      <c r="B5848" s="316"/>
      <c r="C5848" s="22"/>
      <c r="O5848" s="279"/>
    </row>
    <row r="5849" spans="1:15">
      <c r="A5849" s="316"/>
      <c r="B5849" s="316"/>
      <c r="C5849" s="22"/>
      <c r="O5849" s="279"/>
    </row>
    <row r="5850" spans="1:15">
      <c r="A5850" s="316"/>
      <c r="B5850" s="316"/>
      <c r="C5850" s="22"/>
      <c r="O5850" s="279"/>
    </row>
    <row r="5851" spans="1:15">
      <c r="A5851" s="316"/>
      <c r="B5851" s="316"/>
      <c r="C5851" s="22"/>
      <c r="O5851" s="279"/>
    </row>
    <row r="5852" spans="1:15">
      <c r="A5852" s="316"/>
      <c r="B5852" s="316"/>
      <c r="C5852" s="22"/>
      <c r="O5852" s="279"/>
    </row>
    <row r="5853" spans="1:15">
      <c r="A5853" s="316"/>
      <c r="B5853" s="316"/>
      <c r="C5853" s="22"/>
      <c r="O5853" s="279"/>
    </row>
    <row r="5854" spans="1:15">
      <c r="A5854" s="316"/>
      <c r="B5854" s="316"/>
      <c r="C5854" s="22"/>
      <c r="O5854" s="279"/>
    </row>
    <row r="5855" spans="1:15">
      <c r="A5855" s="316"/>
      <c r="B5855" s="316"/>
      <c r="C5855" s="22"/>
      <c r="O5855" s="279"/>
    </row>
    <row r="5856" spans="1:15">
      <c r="A5856" s="316"/>
      <c r="B5856" s="316"/>
      <c r="C5856" s="22"/>
      <c r="O5856" s="279"/>
    </row>
    <row r="5857" spans="1:15">
      <c r="A5857" s="316"/>
      <c r="B5857" s="316"/>
      <c r="C5857" s="22"/>
      <c r="O5857" s="279"/>
    </row>
    <row r="5858" spans="1:15">
      <c r="A5858" s="316"/>
      <c r="B5858" s="316"/>
      <c r="C5858" s="22"/>
      <c r="O5858" s="279"/>
    </row>
    <row r="5859" spans="1:15">
      <c r="A5859" s="316"/>
      <c r="B5859" s="316"/>
      <c r="C5859" s="22"/>
      <c r="O5859" s="279"/>
    </row>
    <row r="5860" spans="1:15">
      <c r="A5860" s="316"/>
      <c r="B5860" s="316"/>
      <c r="C5860" s="22"/>
      <c r="O5860" s="279"/>
    </row>
    <row r="5861" spans="1:15">
      <c r="A5861" s="316"/>
      <c r="B5861" s="316"/>
      <c r="C5861" s="22"/>
      <c r="O5861" s="279"/>
    </row>
    <row r="5862" spans="1:15">
      <c r="A5862" s="316"/>
      <c r="B5862" s="316"/>
      <c r="C5862" s="22"/>
      <c r="O5862" s="279"/>
    </row>
    <row r="5863" spans="1:15">
      <c r="A5863" s="316"/>
      <c r="B5863" s="316"/>
      <c r="C5863" s="22"/>
      <c r="O5863" s="279"/>
    </row>
    <row r="5864" spans="1:15">
      <c r="A5864" s="316"/>
      <c r="B5864" s="316"/>
      <c r="C5864" s="22"/>
      <c r="O5864" s="279"/>
    </row>
    <row r="5865" spans="1:15">
      <c r="A5865" s="316"/>
      <c r="B5865" s="316"/>
      <c r="C5865" s="22"/>
      <c r="O5865" s="279"/>
    </row>
    <row r="5866" spans="1:15">
      <c r="A5866" s="316"/>
      <c r="B5866" s="316"/>
      <c r="C5866" s="22"/>
      <c r="O5866" s="279"/>
    </row>
    <row r="5867" spans="1:15">
      <c r="A5867" s="316"/>
      <c r="B5867" s="316"/>
      <c r="C5867" s="22"/>
      <c r="O5867" s="279"/>
    </row>
    <row r="5868" spans="1:15">
      <c r="A5868" s="316"/>
      <c r="B5868" s="316"/>
      <c r="C5868" s="22"/>
      <c r="O5868" s="279"/>
    </row>
    <row r="5869" spans="1:15">
      <c r="A5869" s="316"/>
      <c r="B5869" s="316"/>
      <c r="C5869" s="22"/>
      <c r="O5869" s="279"/>
    </row>
    <row r="5870" spans="1:15">
      <c r="A5870" s="316"/>
      <c r="B5870" s="316"/>
      <c r="C5870" s="22"/>
      <c r="O5870" s="279"/>
    </row>
    <row r="5871" spans="1:15">
      <c r="A5871" s="316"/>
      <c r="B5871" s="316"/>
      <c r="C5871" s="22"/>
      <c r="O5871" s="279"/>
    </row>
    <row r="5872" spans="1:15">
      <c r="A5872" s="316"/>
      <c r="B5872" s="316"/>
      <c r="C5872" s="22"/>
      <c r="O5872" s="279"/>
    </row>
    <row r="5873" spans="1:15">
      <c r="A5873" s="316"/>
      <c r="B5873" s="316"/>
      <c r="C5873" s="22"/>
      <c r="O5873" s="279"/>
    </row>
    <row r="5874" spans="1:15">
      <c r="A5874" s="316"/>
      <c r="B5874" s="316"/>
      <c r="C5874" s="22"/>
      <c r="O5874" s="279"/>
    </row>
    <row r="5875" spans="1:15">
      <c r="A5875" s="316"/>
      <c r="B5875" s="316"/>
      <c r="C5875" s="22"/>
      <c r="O5875" s="279"/>
    </row>
    <row r="5876" spans="1:15">
      <c r="A5876" s="316"/>
      <c r="B5876" s="316"/>
      <c r="C5876" s="22"/>
      <c r="O5876" s="279"/>
    </row>
    <row r="5877" spans="1:15">
      <c r="A5877" s="316"/>
      <c r="B5877" s="316"/>
      <c r="C5877" s="22"/>
      <c r="O5877" s="279"/>
    </row>
    <row r="5878" spans="1:15">
      <c r="A5878" s="316"/>
      <c r="B5878" s="316"/>
      <c r="C5878" s="22"/>
      <c r="O5878" s="279"/>
    </row>
    <row r="5879" spans="1:15">
      <c r="A5879" s="316"/>
      <c r="B5879" s="316"/>
      <c r="C5879" s="22"/>
      <c r="O5879" s="279"/>
    </row>
    <row r="5880" spans="1:15">
      <c r="A5880" s="316"/>
      <c r="B5880" s="316"/>
      <c r="C5880" s="22"/>
      <c r="O5880" s="279"/>
    </row>
    <row r="5881" spans="1:15">
      <c r="A5881" s="316"/>
      <c r="B5881" s="316"/>
      <c r="C5881" s="22"/>
      <c r="O5881" s="279"/>
    </row>
    <row r="5882" spans="1:15">
      <c r="A5882" s="316"/>
      <c r="B5882" s="316"/>
      <c r="C5882" s="22"/>
      <c r="O5882" s="279"/>
    </row>
    <row r="5883" spans="1:15">
      <c r="A5883" s="316"/>
      <c r="B5883" s="316"/>
      <c r="C5883" s="22"/>
      <c r="O5883" s="279"/>
    </row>
    <row r="5884" spans="1:15">
      <c r="A5884" s="316"/>
      <c r="B5884" s="316"/>
      <c r="C5884" s="22"/>
      <c r="O5884" s="279"/>
    </row>
    <row r="5885" spans="1:15">
      <c r="A5885" s="316"/>
      <c r="B5885" s="316"/>
      <c r="C5885" s="22"/>
      <c r="O5885" s="279"/>
    </row>
    <row r="5886" spans="1:15">
      <c r="A5886" s="316"/>
      <c r="B5886" s="316"/>
      <c r="C5886" s="22"/>
      <c r="O5886" s="279"/>
    </row>
    <row r="5887" spans="1:15">
      <c r="A5887" s="316"/>
      <c r="B5887" s="316"/>
      <c r="C5887" s="22"/>
      <c r="O5887" s="279"/>
    </row>
    <row r="5888" spans="1:15">
      <c r="A5888" s="316"/>
      <c r="B5888" s="316"/>
      <c r="C5888" s="22"/>
      <c r="O5888" s="279"/>
    </row>
    <row r="5889" spans="1:15">
      <c r="A5889" s="316"/>
      <c r="B5889" s="316"/>
      <c r="C5889" s="22"/>
      <c r="O5889" s="279"/>
    </row>
    <row r="5890" spans="1:15">
      <c r="A5890" s="316"/>
      <c r="B5890" s="316"/>
      <c r="C5890" s="22"/>
      <c r="O5890" s="279"/>
    </row>
    <row r="5891" spans="1:15">
      <c r="A5891" s="316"/>
      <c r="B5891" s="316"/>
      <c r="C5891" s="22"/>
      <c r="O5891" s="279"/>
    </row>
    <row r="5892" spans="1:15">
      <c r="A5892" s="316"/>
      <c r="B5892" s="316"/>
      <c r="C5892" s="22"/>
      <c r="O5892" s="279"/>
    </row>
    <row r="5893" spans="1:15">
      <c r="A5893" s="316"/>
      <c r="B5893" s="316"/>
      <c r="C5893" s="22"/>
      <c r="O5893" s="279"/>
    </row>
    <row r="5894" spans="1:15">
      <c r="A5894" s="316"/>
      <c r="B5894" s="316"/>
      <c r="C5894" s="22"/>
      <c r="O5894" s="279"/>
    </row>
    <row r="5895" spans="1:15">
      <c r="A5895" s="316"/>
      <c r="B5895" s="316"/>
      <c r="C5895" s="22"/>
      <c r="O5895" s="279"/>
    </row>
    <row r="5896" spans="1:15">
      <c r="A5896" s="316"/>
      <c r="B5896" s="316"/>
      <c r="C5896" s="22"/>
      <c r="O5896" s="279"/>
    </row>
    <row r="5897" spans="1:15">
      <c r="A5897" s="316"/>
      <c r="B5897" s="316"/>
      <c r="C5897" s="22"/>
      <c r="O5897" s="279"/>
    </row>
    <row r="5898" spans="1:15">
      <c r="A5898" s="316"/>
      <c r="B5898" s="316"/>
      <c r="C5898" s="22"/>
      <c r="O5898" s="279"/>
    </row>
    <row r="5899" spans="1:15">
      <c r="A5899" s="316"/>
      <c r="B5899" s="316"/>
      <c r="C5899" s="22"/>
      <c r="O5899" s="279"/>
    </row>
    <row r="5900" spans="1:15">
      <c r="A5900" s="316"/>
      <c r="B5900" s="316"/>
      <c r="C5900" s="22"/>
      <c r="O5900" s="279"/>
    </row>
    <row r="5901" spans="1:15">
      <c r="A5901" s="316"/>
      <c r="B5901" s="316"/>
      <c r="C5901" s="22"/>
      <c r="O5901" s="279"/>
    </row>
    <row r="5902" spans="1:15">
      <c r="A5902" s="316"/>
      <c r="B5902" s="316"/>
      <c r="C5902" s="22"/>
      <c r="O5902" s="279"/>
    </row>
    <row r="5903" spans="1:15">
      <c r="A5903" s="316"/>
      <c r="B5903" s="316"/>
      <c r="C5903" s="22"/>
      <c r="O5903" s="279"/>
    </row>
    <row r="5904" spans="1:15">
      <c r="A5904" s="316"/>
      <c r="B5904" s="316"/>
      <c r="C5904" s="22"/>
      <c r="O5904" s="279"/>
    </row>
    <row r="5905" spans="1:15">
      <c r="A5905" s="316"/>
      <c r="B5905" s="316"/>
      <c r="C5905" s="22"/>
      <c r="O5905" s="279"/>
    </row>
    <row r="5906" spans="1:15">
      <c r="A5906" s="316"/>
      <c r="B5906" s="316"/>
      <c r="C5906" s="22"/>
      <c r="O5906" s="279"/>
    </row>
    <row r="5907" spans="1:15">
      <c r="A5907" s="316"/>
      <c r="B5907" s="316"/>
      <c r="C5907" s="22"/>
      <c r="O5907" s="279"/>
    </row>
    <row r="5908" spans="1:15">
      <c r="A5908" s="316"/>
      <c r="B5908" s="316"/>
      <c r="C5908" s="22"/>
      <c r="O5908" s="279"/>
    </row>
    <row r="5909" spans="1:15">
      <c r="A5909" s="316"/>
      <c r="B5909" s="316"/>
      <c r="C5909" s="22"/>
      <c r="O5909" s="279"/>
    </row>
    <row r="5910" spans="1:15">
      <c r="A5910" s="316"/>
      <c r="B5910" s="316"/>
      <c r="C5910" s="22"/>
      <c r="O5910" s="279"/>
    </row>
    <row r="5911" spans="1:15">
      <c r="A5911" s="316"/>
      <c r="B5911" s="316"/>
      <c r="C5911" s="22"/>
      <c r="O5911" s="279"/>
    </row>
    <row r="5912" spans="1:15">
      <c r="A5912" s="316"/>
      <c r="B5912" s="316"/>
      <c r="C5912" s="22"/>
      <c r="O5912" s="279"/>
    </row>
    <row r="5913" spans="1:15">
      <c r="A5913" s="316"/>
      <c r="B5913" s="316"/>
      <c r="C5913" s="22"/>
      <c r="O5913" s="279"/>
    </row>
    <row r="5914" spans="1:15">
      <c r="A5914" s="316"/>
      <c r="B5914" s="316"/>
      <c r="C5914" s="22"/>
      <c r="O5914" s="279"/>
    </row>
    <row r="5915" spans="1:15">
      <c r="A5915" s="316"/>
      <c r="B5915" s="316"/>
      <c r="C5915" s="22"/>
      <c r="O5915" s="279"/>
    </row>
    <row r="5916" spans="1:15">
      <c r="A5916" s="316"/>
      <c r="B5916" s="316"/>
      <c r="C5916" s="22"/>
      <c r="O5916" s="279"/>
    </row>
    <row r="5917" spans="1:15">
      <c r="A5917" s="316"/>
      <c r="B5917" s="316"/>
      <c r="C5917" s="22"/>
      <c r="O5917" s="279"/>
    </row>
    <row r="5918" spans="1:15">
      <c r="A5918" s="316"/>
      <c r="B5918" s="316"/>
      <c r="C5918" s="22"/>
      <c r="O5918" s="279"/>
    </row>
    <row r="5919" spans="1:15">
      <c r="A5919" s="316"/>
      <c r="B5919" s="316"/>
      <c r="C5919" s="22"/>
      <c r="O5919" s="279"/>
    </row>
    <row r="5920" spans="1:15">
      <c r="A5920" s="316"/>
      <c r="B5920" s="316"/>
      <c r="C5920" s="22"/>
      <c r="O5920" s="279"/>
    </row>
    <row r="5921" spans="1:15">
      <c r="A5921" s="316"/>
      <c r="B5921" s="316"/>
      <c r="C5921" s="22"/>
      <c r="O5921" s="279"/>
    </row>
    <row r="5922" spans="1:15">
      <c r="A5922" s="316"/>
      <c r="B5922" s="316"/>
      <c r="C5922" s="22"/>
      <c r="O5922" s="279"/>
    </row>
    <row r="5923" spans="1:15">
      <c r="A5923" s="316"/>
      <c r="B5923" s="316"/>
      <c r="C5923" s="22"/>
      <c r="O5923" s="279"/>
    </row>
    <row r="5924" spans="1:15">
      <c r="A5924" s="316"/>
      <c r="B5924" s="316"/>
      <c r="C5924" s="22"/>
      <c r="O5924" s="279"/>
    </row>
    <row r="5925" spans="1:15">
      <c r="A5925" s="316"/>
      <c r="B5925" s="316"/>
      <c r="C5925" s="22"/>
      <c r="O5925" s="279"/>
    </row>
    <row r="5926" spans="1:15">
      <c r="A5926" s="316"/>
      <c r="B5926" s="316"/>
      <c r="C5926" s="22"/>
      <c r="O5926" s="279"/>
    </row>
    <row r="5927" spans="1:15">
      <c r="A5927" s="316"/>
      <c r="B5927" s="316"/>
      <c r="C5927" s="22"/>
      <c r="O5927" s="279"/>
    </row>
    <row r="5928" spans="1:15">
      <c r="A5928" s="316"/>
      <c r="B5928" s="316"/>
      <c r="C5928" s="22"/>
      <c r="O5928" s="279"/>
    </row>
    <row r="5929" spans="1:15">
      <c r="A5929" s="316"/>
      <c r="B5929" s="316"/>
      <c r="C5929" s="22"/>
      <c r="O5929" s="279"/>
    </row>
    <row r="5930" spans="1:15">
      <c r="A5930" s="316"/>
      <c r="B5930" s="316"/>
      <c r="C5930" s="22"/>
      <c r="O5930" s="279"/>
    </row>
    <row r="5931" spans="1:15">
      <c r="A5931" s="316"/>
      <c r="B5931" s="316"/>
      <c r="C5931" s="22"/>
      <c r="O5931" s="279"/>
    </row>
    <row r="5932" spans="1:15">
      <c r="A5932" s="316"/>
      <c r="B5932" s="316"/>
      <c r="C5932" s="22"/>
      <c r="O5932" s="279"/>
    </row>
    <row r="5933" spans="1:15">
      <c r="A5933" s="316"/>
      <c r="B5933" s="316"/>
      <c r="C5933" s="22"/>
      <c r="O5933" s="279"/>
    </row>
    <row r="5934" spans="1:15">
      <c r="A5934" s="316"/>
      <c r="B5934" s="316"/>
      <c r="C5934" s="22"/>
      <c r="O5934" s="279"/>
    </row>
    <row r="5935" spans="1:15">
      <c r="A5935" s="316"/>
      <c r="B5935" s="316"/>
      <c r="C5935" s="22"/>
      <c r="O5935" s="279"/>
    </row>
    <row r="5936" spans="1:15">
      <c r="A5936" s="316"/>
      <c r="B5936" s="316"/>
      <c r="C5936" s="22"/>
      <c r="O5936" s="279"/>
    </row>
    <row r="5937" spans="1:15">
      <c r="A5937" s="316"/>
      <c r="B5937" s="316"/>
      <c r="C5937" s="22"/>
      <c r="O5937" s="279"/>
    </row>
    <row r="5938" spans="1:15">
      <c r="A5938" s="316"/>
      <c r="B5938" s="316"/>
      <c r="C5938" s="22"/>
      <c r="O5938" s="279"/>
    </row>
    <row r="5939" spans="1:15">
      <c r="A5939" s="316"/>
      <c r="B5939" s="316"/>
      <c r="C5939" s="22"/>
      <c r="O5939" s="279"/>
    </row>
    <row r="5940" spans="1:15">
      <c r="A5940" s="316"/>
      <c r="B5940" s="316"/>
      <c r="C5940" s="22"/>
      <c r="O5940" s="279"/>
    </row>
    <row r="5941" spans="1:15">
      <c r="A5941" s="316"/>
      <c r="B5941" s="316"/>
      <c r="C5941" s="22"/>
      <c r="O5941" s="279"/>
    </row>
    <row r="5942" spans="1:15">
      <c r="A5942" s="316"/>
      <c r="B5942" s="316"/>
      <c r="C5942" s="22"/>
      <c r="O5942" s="279"/>
    </row>
    <row r="5943" spans="1:15">
      <c r="A5943" s="316"/>
      <c r="B5943" s="316"/>
      <c r="C5943" s="22"/>
      <c r="O5943" s="279"/>
    </row>
    <row r="5944" spans="1:15">
      <c r="A5944" s="316"/>
      <c r="B5944" s="316"/>
      <c r="C5944" s="22"/>
      <c r="O5944" s="279"/>
    </row>
    <row r="5945" spans="1:15">
      <c r="A5945" s="316"/>
      <c r="B5945" s="316"/>
      <c r="C5945" s="22"/>
      <c r="O5945" s="279"/>
    </row>
    <row r="5946" spans="1:15">
      <c r="A5946" s="316"/>
      <c r="B5946" s="316"/>
      <c r="C5946" s="22"/>
      <c r="O5946" s="279"/>
    </row>
    <row r="5947" spans="1:15">
      <c r="A5947" s="316"/>
      <c r="B5947" s="316"/>
      <c r="C5947" s="22"/>
      <c r="O5947" s="279"/>
    </row>
    <row r="5948" spans="1:15">
      <c r="A5948" s="316"/>
      <c r="B5948" s="316"/>
      <c r="C5948" s="22"/>
      <c r="O5948" s="279"/>
    </row>
    <row r="5949" spans="1:15">
      <c r="A5949" s="316"/>
      <c r="B5949" s="316"/>
      <c r="C5949" s="22"/>
      <c r="O5949" s="279"/>
    </row>
    <row r="5950" spans="1:15">
      <c r="A5950" s="316"/>
      <c r="B5950" s="316"/>
      <c r="C5950" s="22"/>
      <c r="O5950" s="279"/>
    </row>
    <row r="5951" spans="1:15">
      <c r="A5951" s="316"/>
      <c r="B5951" s="316"/>
      <c r="C5951" s="22"/>
      <c r="O5951" s="279"/>
    </row>
    <row r="5952" spans="1:15">
      <c r="A5952" s="316"/>
      <c r="B5952" s="316"/>
      <c r="C5952" s="22"/>
      <c r="O5952" s="279"/>
    </row>
    <row r="5953" spans="1:15">
      <c r="A5953" s="316"/>
      <c r="B5953" s="316"/>
      <c r="C5953" s="22"/>
      <c r="O5953" s="279"/>
    </row>
    <row r="5954" spans="1:15">
      <c r="A5954" s="316"/>
      <c r="B5954" s="316"/>
      <c r="C5954" s="22"/>
      <c r="O5954" s="279"/>
    </row>
    <row r="5955" spans="1:15">
      <c r="A5955" s="316"/>
      <c r="B5955" s="316"/>
      <c r="C5955" s="22"/>
      <c r="O5955" s="279"/>
    </row>
    <row r="5956" spans="1:15">
      <c r="A5956" s="316"/>
      <c r="B5956" s="316"/>
      <c r="C5956" s="22"/>
      <c r="O5956" s="279"/>
    </row>
    <row r="5957" spans="1:15">
      <c r="A5957" s="316"/>
      <c r="B5957" s="316"/>
      <c r="C5957" s="22"/>
      <c r="O5957" s="279"/>
    </row>
    <row r="5958" spans="1:15">
      <c r="A5958" s="316"/>
      <c r="B5958" s="316"/>
      <c r="C5958" s="22"/>
      <c r="O5958" s="279"/>
    </row>
    <row r="5959" spans="1:15">
      <c r="A5959" s="316"/>
      <c r="B5959" s="316"/>
      <c r="C5959" s="22"/>
      <c r="O5959" s="279"/>
    </row>
    <row r="5960" spans="1:15">
      <c r="A5960" s="316"/>
      <c r="B5960" s="316"/>
      <c r="C5960" s="22"/>
      <c r="O5960" s="279"/>
    </row>
    <row r="5961" spans="1:15">
      <c r="A5961" s="316"/>
      <c r="B5961" s="316"/>
      <c r="C5961" s="22"/>
      <c r="O5961" s="279"/>
    </row>
    <row r="5962" spans="1:15">
      <c r="A5962" s="316"/>
      <c r="B5962" s="316"/>
      <c r="C5962" s="22"/>
      <c r="O5962" s="279"/>
    </row>
    <row r="5963" spans="1:15">
      <c r="A5963" s="316"/>
      <c r="B5963" s="316"/>
      <c r="C5963" s="22"/>
      <c r="O5963" s="279"/>
    </row>
    <row r="5964" spans="1:15">
      <c r="A5964" s="316"/>
      <c r="B5964" s="316"/>
      <c r="C5964" s="22"/>
      <c r="O5964" s="279"/>
    </row>
    <row r="5965" spans="1:15">
      <c r="A5965" s="316"/>
      <c r="B5965" s="316"/>
      <c r="C5965" s="22"/>
      <c r="O5965" s="279"/>
    </row>
    <row r="5966" spans="1:15">
      <c r="A5966" s="316"/>
      <c r="B5966" s="316"/>
      <c r="C5966" s="22"/>
      <c r="O5966" s="279"/>
    </row>
    <row r="5967" spans="1:15">
      <c r="A5967" s="316"/>
      <c r="B5967" s="316"/>
      <c r="C5967" s="22"/>
      <c r="O5967" s="279"/>
    </row>
    <row r="5968" spans="1:15">
      <c r="A5968" s="316"/>
      <c r="B5968" s="316"/>
      <c r="C5968" s="22"/>
      <c r="O5968" s="279"/>
    </row>
    <row r="5969" spans="1:15">
      <c r="A5969" s="316"/>
      <c r="B5969" s="316"/>
      <c r="C5969" s="22"/>
      <c r="O5969" s="279"/>
    </row>
    <row r="5970" spans="1:15">
      <c r="A5970" s="316"/>
      <c r="B5970" s="316"/>
      <c r="C5970" s="22"/>
      <c r="O5970" s="279"/>
    </row>
    <row r="5971" spans="1:15">
      <c r="A5971" s="316"/>
      <c r="B5971" s="316"/>
      <c r="C5971" s="22"/>
      <c r="O5971" s="279"/>
    </row>
    <row r="5972" spans="1:15">
      <c r="A5972" s="316"/>
      <c r="B5972" s="316"/>
      <c r="C5972" s="22"/>
      <c r="O5972" s="279"/>
    </row>
    <row r="5973" spans="1:15">
      <c r="A5973" s="316"/>
      <c r="B5973" s="316"/>
      <c r="C5973" s="22"/>
      <c r="O5973" s="279"/>
    </row>
    <row r="5974" spans="1:15">
      <c r="A5974" s="316"/>
      <c r="B5974" s="316"/>
      <c r="C5974" s="22"/>
      <c r="O5974" s="279"/>
    </row>
    <row r="5975" spans="1:15">
      <c r="A5975" s="316"/>
      <c r="B5975" s="316"/>
      <c r="C5975" s="22"/>
      <c r="O5975" s="279"/>
    </row>
    <row r="5976" spans="1:15">
      <c r="A5976" s="316"/>
      <c r="B5976" s="316"/>
      <c r="C5976" s="22"/>
      <c r="O5976" s="279"/>
    </row>
    <row r="5977" spans="1:15">
      <c r="A5977" s="316"/>
      <c r="B5977" s="316"/>
      <c r="C5977" s="22"/>
      <c r="O5977" s="279"/>
    </row>
    <row r="5978" spans="1:15">
      <c r="A5978" s="316"/>
      <c r="B5978" s="316"/>
      <c r="C5978" s="22"/>
      <c r="O5978" s="279"/>
    </row>
    <row r="5979" spans="1:15">
      <c r="A5979" s="316"/>
      <c r="B5979" s="316"/>
      <c r="C5979" s="22"/>
      <c r="O5979" s="279"/>
    </row>
    <row r="5980" spans="1:15">
      <c r="A5980" s="316"/>
      <c r="B5980" s="316"/>
      <c r="C5980" s="22"/>
      <c r="O5980" s="279"/>
    </row>
    <row r="5981" spans="1:15">
      <c r="A5981" s="316"/>
      <c r="B5981" s="316"/>
      <c r="C5981" s="22"/>
      <c r="O5981" s="279"/>
    </row>
    <row r="5982" spans="1:15">
      <c r="A5982" s="316"/>
      <c r="B5982" s="316"/>
      <c r="C5982" s="22"/>
      <c r="O5982" s="279"/>
    </row>
    <row r="5983" spans="1:15">
      <c r="A5983" s="316"/>
      <c r="B5983" s="316"/>
      <c r="C5983" s="22"/>
      <c r="O5983" s="279"/>
    </row>
    <row r="5984" spans="1:15">
      <c r="A5984" s="316"/>
      <c r="B5984" s="316"/>
      <c r="C5984" s="22"/>
      <c r="O5984" s="279"/>
    </row>
    <row r="5985" spans="1:15">
      <c r="A5985" s="316"/>
      <c r="B5985" s="316"/>
      <c r="C5985" s="22"/>
      <c r="O5985" s="279"/>
    </row>
    <row r="5986" spans="1:15">
      <c r="A5986" s="316"/>
      <c r="B5986" s="316"/>
      <c r="C5986" s="22"/>
      <c r="O5986" s="279"/>
    </row>
    <row r="5987" spans="1:15">
      <c r="A5987" s="316"/>
      <c r="B5987" s="316"/>
      <c r="C5987" s="22"/>
      <c r="O5987" s="279"/>
    </row>
    <row r="5988" spans="1:15">
      <c r="A5988" s="316"/>
      <c r="B5988" s="316"/>
      <c r="C5988" s="22"/>
      <c r="O5988" s="279"/>
    </row>
    <row r="5989" spans="1:15">
      <c r="A5989" s="316"/>
      <c r="B5989" s="316"/>
      <c r="C5989" s="22"/>
      <c r="O5989" s="279"/>
    </row>
    <row r="5990" spans="1:15">
      <c r="A5990" s="316"/>
      <c r="B5990" s="316"/>
      <c r="C5990" s="22"/>
      <c r="O5990" s="279"/>
    </row>
    <row r="5991" spans="1:15">
      <c r="A5991" s="316"/>
      <c r="B5991" s="316"/>
      <c r="C5991" s="22"/>
      <c r="O5991" s="279"/>
    </row>
    <row r="5992" spans="1:15">
      <c r="A5992" s="316"/>
      <c r="B5992" s="316"/>
      <c r="C5992" s="22"/>
      <c r="O5992" s="279"/>
    </row>
    <row r="5993" spans="1:15">
      <c r="A5993" s="316"/>
      <c r="B5993" s="316"/>
      <c r="C5993" s="22"/>
      <c r="O5993" s="279"/>
    </row>
    <row r="5994" spans="1:15">
      <c r="A5994" s="316"/>
      <c r="B5994" s="316"/>
      <c r="C5994" s="22"/>
      <c r="O5994" s="279"/>
    </row>
    <row r="5995" spans="1:15">
      <c r="A5995" s="316"/>
      <c r="B5995" s="316"/>
      <c r="C5995" s="22"/>
      <c r="O5995" s="279"/>
    </row>
    <row r="5996" spans="1:15">
      <c r="A5996" s="316"/>
      <c r="B5996" s="316"/>
      <c r="C5996" s="22"/>
      <c r="O5996" s="279"/>
    </row>
    <row r="5997" spans="1:15">
      <c r="A5997" s="316"/>
      <c r="B5997" s="316"/>
      <c r="C5997" s="22"/>
      <c r="O5997" s="279"/>
    </row>
    <row r="5998" spans="1:15">
      <c r="A5998" s="316"/>
      <c r="B5998" s="316"/>
      <c r="C5998" s="22"/>
      <c r="O5998" s="279"/>
    </row>
    <row r="5999" spans="1:15">
      <c r="A5999" s="316"/>
      <c r="B5999" s="316"/>
      <c r="C5999" s="22"/>
      <c r="O5999" s="279"/>
    </row>
    <row r="6000" spans="1:15">
      <c r="A6000" s="316"/>
      <c r="B6000" s="316"/>
      <c r="C6000" s="22"/>
      <c r="O6000" s="279"/>
    </row>
    <row r="6001" spans="1:15">
      <c r="A6001" s="316"/>
      <c r="B6001" s="316"/>
      <c r="C6001" s="22"/>
      <c r="O6001" s="279"/>
    </row>
    <row r="6002" spans="1:15">
      <c r="A6002" s="316"/>
      <c r="B6002" s="316"/>
      <c r="C6002" s="22"/>
      <c r="O6002" s="279"/>
    </row>
    <row r="6003" spans="1:15">
      <c r="A6003" s="316"/>
      <c r="B6003" s="316"/>
      <c r="C6003" s="22"/>
      <c r="O6003" s="279"/>
    </row>
    <row r="6004" spans="1:15">
      <c r="A6004" s="316"/>
      <c r="B6004" s="316"/>
      <c r="C6004" s="22"/>
      <c r="O6004" s="279"/>
    </row>
    <row r="6005" spans="1:15">
      <c r="A6005" s="316"/>
      <c r="B6005" s="316"/>
      <c r="C6005" s="22"/>
      <c r="O6005" s="279"/>
    </row>
    <row r="6006" spans="1:15">
      <c r="A6006" s="316"/>
      <c r="B6006" s="316"/>
      <c r="C6006" s="22"/>
      <c r="O6006" s="279"/>
    </row>
    <row r="6007" spans="1:15">
      <c r="A6007" s="316"/>
      <c r="B6007" s="316"/>
      <c r="C6007" s="22"/>
      <c r="O6007" s="279"/>
    </row>
    <row r="6008" spans="1:15">
      <c r="A6008" s="316"/>
      <c r="B6008" s="316"/>
      <c r="C6008" s="22"/>
      <c r="O6008" s="279"/>
    </row>
    <row r="6009" spans="1:15">
      <c r="A6009" s="316"/>
      <c r="B6009" s="316"/>
      <c r="C6009" s="22"/>
      <c r="O6009" s="279"/>
    </row>
    <row r="6010" spans="1:15">
      <c r="A6010" s="316"/>
      <c r="B6010" s="316"/>
      <c r="C6010" s="22"/>
      <c r="O6010" s="279"/>
    </row>
    <row r="6011" spans="1:15">
      <c r="A6011" s="316"/>
      <c r="B6011" s="316"/>
      <c r="C6011" s="22"/>
      <c r="O6011" s="279"/>
    </row>
    <row r="6012" spans="1:15">
      <c r="A6012" s="316"/>
      <c r="B6012" s="316"/>
      <c r="C6012" s="22"/>
      <c r="O6012" s="279"/>
    </row>
    <row r="6013" spans="1:15">
      <c r="A6013" s="316"/>
      <c r="B6013" s="316"/>
      <c r="C6013" s="22"/>
      <c r="O6013" s="279"/>
    </row>
    <row r="6014" spans="1:15">
      <c r="A6014" s="316"/>
      <c r="B6014" s="316"/>
      <c r="C6014" s="22"/>
      <c r="O6014" s="279"/>
    </row>
    <row r="6015" spans="1:15">
      <c r="A6015" s="316"/>
      <c r="B6015" s="316"/>
      <c r="C6015" s="22"/>
      <c r="O6015" s="279"/>
    </row>
    <row r="6016" spans="1:15">
      <c r="A6016" s="316"/>
      <c r="B6016" s="316"/>
      <c r="C6016" s="22"/>
      <c r="O6016" s="279"/>
    </row>
    <row r="6017" spans="1:15">
      <c r="A6017" s="316"/>
      <c r="B6017" s="316"/>
      <c r="C6017" s="22"/>
      <c r="O6017" s="279"/>
    </row>
    <row r="6018" spans="1:15">
      <c r="A6018" s="316"/>
      <c r="B6018" s="316"/>
      <c r="C6018" s="22"/>
      <c r="O6018" s="279"/>
    </row>
    <row r="6019" spans="1:15">
      <c r="A6019" s="316"/>
      <c r="B6019" s="316"/>
      <c r="C6019" s="22"/>
      <c r="O6019" s="279"/>
    </row>
    <row r="6020" spans="1:15">
      <c r="A6020" s="316"/>
      <c r="B6020" s="316"/>
      <c r="C6020" s="22"/>
      <c r="O6020" s="279"/>
    </row>
    <row r="6021" spans="1:15">
      <c r="A6021" s="316"/>
      <c r="B6021" s="316"/>
      <c r="C6021" s="22"/>
      <c r="O6021" s="279"/>
    </row>
    <row r="6022" spans="1:15">
      <c r="A6022" s="316"/>
      <c r="B6022" s="316"/>
      <c r="C6022" s="22"/>
      <c r="O6022" s="279"/>
    </row>
    <row r="6023" spans="1:15">
      <c r="A6023" s="316"/>
      <c r="B6023" s="316"/>
      <c r="C6023" s="22"/>
      <c r="O6023" s="279"/>
    </row>
    <row r="6024" spans="1:15">
      <c r="A6024" s="316"/>
      <c r="B6024" s="316"/>
      <c r="C6024" s="22"/>
      <c r="O6024" s="279"/>
    </row>
    <row r="6025" spans="1:15">
      <c r="A6025" s="316"/>
      <c r="B6025" s="316"/>
      <c r="C6025" s="22"/>
      <c r="O6025" s="279"/>
    </row>
    <row r="6026" spans="1:15">
      <c r="A6026" s="316"/>
      <c r="B6026" s="316"/>
      <c r="C6026" s="22"/>
      <c r="O6026" s="279"/>
    </row>
    <row r="6027" spans="1:15">
      <c r="A6027" s="316"/>
      <c r="B6027" s="316"/>
      <c r="C6027" s="22"/>
      <c r="O6027" s="279"/>
    </row>
    <row r="6028" spans="1:15">
      <c r="A6028" s="316"/>
      <c r="B6028" s="316"/>
      <c r="C6028" s="22"/>
      <c r="O6028" s="279"/>
    </row>
    <row r="6029" spans="1:15">
      <c r="A6029" s="316"/>
      <c r="B6029" s="316"/>
      <c r="C6029" s="22"/>
      <c r="O6029" s="279"/>
    </row>
    <row r="6030" spans="1:15">
      <c r="A6030" s="316"/>
      <c r="B6030" s="316"/>
      <c r="C6030" s="22"/>
      <c r="O6030" s="279"/>
    </row>
    <row r="6031" spans="1:15">
      <c r="A6031" s="316"/>
      <c r="B6031" s="316"/>
      <c r="C6031" s="22"/>
      <c r="O6031" s="279"/>
    </row>
    <row r="6032" spans="1:15">
      <c r="A6032" s="316"/>
      <c r="B6032" s="316"/>
      <c r="C6032" s="22"/>
      <c r="O6032" s="279"/>
    </row>
    <row r="6033" spans="1:15">
      <c r="A6033" s="316"/>
      <c r="B6033" s="316"/>
      <c r="C6033" s="22"/>
      <c r="O6033" s="279"/>
    </row>
    <row r="6034" spans="1:15">
      <c r="A6034" s="316"/>
      <c r="B6034" s="316"/>
      <c r="C6034" s="22"/>
      <c r="O6034" s="279"/>
    </row>
    <row r="6035" spans="1:15">
      <c r="A6035" s="316"/>
      <c r="B6035" s="316"/>
      <c r="C6035" s="22"/>
      <c r="O6035" s="279"/>
    </row>
    <row r="6036" spans="1:15">
      <c r="A6036" s="316"/>
      <c r="B6036" s="316"/>
      <c r="C6036" s="22"/>
      <c r="O6036" s="279"/>
    </row>
    <row r="6037" spans="1:15">
      <c r="A6037" s="316"/>
      <c r="B6037" s="316"/>
      <c r="C6037" s="22"/>
      <c r="O6037" s="279"/>
    </row>
    <row r="6038" spans="1:15">
      <c r="A6038" s="316"/>
      <c r="B6038" s="316"/>
      <c r="C6038" s="22"/>
      <c r="O6038" s="279"/>
    </row>
    <row r="6039" spans="1:15">
      <c r="A6039" s="316"/>
      <c r="B6039" s="316"/>
      <c r="C6039" s="22"/>
      <c r="O6039" s="279"/>
    </row>
    <row r="6040" spans="1:15">
      <c r="A6040" s="316"/>
      <c r="B6040" s="316"/>
      <c r="C6040" s="22"/>
      <c r="O6040" s="279"/>
    </row>
    <row r="6041" spans="1:15">
      <c r="A6041" s="316"/>
      <c r="B6041" s="316"/>
      <c r="C6041" s="22"/>
      <c r="O6041" s="279"/>
    </row>
    <row r="6042" spans="1:15">
      <c r="A6042" s="316"/>
      <c r="B6042" s="316"/>
      <c r="C6042" s="22"/>
      <c r="O6042" s="279"/>
    </row>
    <row r="6043" spans="1:15">
      <c r="A6043" s="316"/>
      <c r="B6043" s="316"/>
      <c r="C6043" s="22"/>
      <c r="O6043" s="279"/>
    </row>
    <row r="6044" spans="1:15">
      <c r="A6044" s="316"/>
      <c r="B6044" s="316"/>
      <c r="C6044" s="22"/>
      <c r="O6044" s="279"/>
    </row>
    <row r="6045" spans="1:15">
      <c r="A6045" s="316"/>
      <c r="B6045" s="316"/>
      <c r="C6045" s="22"/>
      <c r="O6045" s="279"/>
    </row>
    <row r="6046" spans="1:15">
      <c r="A6046" s="316"/>
      <c r="B6046" s="316"/>
      <c r="C6046" s="22"/>
      <c r="O6046" s="279"/>
    </row>
    <row r="6047" spans="1:15">
      <c r="A6047" s="316"/>
      <c r="B6047" s="316"/>
      <c r="C6047" s="22"/>
      <c r="O6047" s="279"/>
    </row>
    <row r="6048" spans="1:15">
      <c r="A6048" s="316"/>
      <c r="B6048" s="316"/>
      <c r="C6048" s="22"/>
      <c r="O6048" s="279"/>
    </row>
    <row r="6049" spans="1:15">
      <c r="A6049" s="316"/>
      <c r="B6049" s="316"/>
      <c r="C6049" s="22"/>
      <c r="O6049" s="279"/>
    </row>
    <row r="6050" spans="1:15">
      <c r="A6050" s="316"/>
      <c r="B6050" s="316"/>
      <c r="C6050" s="22"/>
      <c r="O6050" s="279"/>
    </row>
    <row r="6051" spans="1:15">
      <c r="A6051" s="316"/>
      <c r="B6051" s="316"/>
      <c r="C6051" s="22"/>
      <c r="O6051" s="279"/>
    </row>
    <row r="6052" spans="1:15">
      <c r="A6052" s="316"/>
      <c r="B6052" s="316"/>
      <c r="C6052" s="22"/>
      <c r="O6052" s="279"/>
    </row>
    <row r="6053" spans="1:15">
      <c r="A6053" s="316"/>
      <c r="B6053" s="316"/>
      <c r="C6053" s="22"/>
      <c r="O6053" s="279"/>
    </row>
    <row r="6054" spans="1:15">
      <c r="A6054" s="316"/>
      <c r="B6054" s="316"/>
      <c r="C6054" s="22"/>
      <c r="O6054" s="279"/>
    </row>
    <row r="6055" spans="1:15">
      <c r="A6055" s="316"/>
      <c r="B6055" s="316"/>
      <c r="C6055" s="22"/>
      <c r="O6055" s="279"/>
    </row>
    <row r="6056" spans="1:15">
      <c r="A6056" s="316"/>
      <c r="B6056" s="316"/>
      <c r="C6056" s="22"/>
      <c r="O6056" s="279"/>
    </row>
    <row r="6057" spans="1:15">
      <c r="A6057" s="316"/>
      <c r="B6057" s="316"/>
      <c r="C6057" s="22"/>
      <c r="O6057" s="279"/>
    </row>
    <row r="6058" spans="1:15">
      <c r="A6058" s="316"/>
      <c r="B6058" s="316"/>
      <c r="C6058" s="22"/>
      <c r="O6058" s="279"/>
    </row>
    <row r="6059" spans="1:15">
      <c r="A6059" s="316"/>
      <c r="B6059" s="316"/>
      <c r="C6059" s="22"/>
      <c r="O6059" s="279"/>
    </row>
    <row r="6060" spans="1:15">
      <c r="A6060" s="316"/>
      <c r="B6060" s="316"/>
      <c r="C6060" s="22"/>
      <c r="O6060" s="279"/>
    </row>
    <row r="6061" spans="1:15">
      <c r="A6061" s="316"/>
      <c r="B6061" s="316"/>
      <c r="C6061" s="22"/>
      <c r="O6061" s="279"/>
    </row>
    <row r="6062" spans="1:15">
      <c r="A6062" s="316"/>
      <c r="B6062" s="316"/>
      <c r="C6062" s="22"/>
      <c r="O6062" s="279"/>
    </row>
    <row r="6063" spans="1:15">
      <c r="A6063" s="316"/>
      <c r="B6063" s="316"/>
      <c r="C6063" s="22"/>
      <c r="O6063" s="279"/>
    </row>
    <row r="6064" spans="1:15">
      <c r="A6064" s="316"/>
      <c r="B6064" s="316"/>
      <c r="C6064" s="22"/>
      <c r="O6064" s="279"/>
    </row>
    <row r="6065" spans="1:15">
      <c r="A6065" s="316"/>
      <c r="B6065" s="316"/>
      <c r="C6065" s="22"/>
      <c r="O6065" s="279"/>
    </row>
    <row r="6066" spans="1:15">
      <c r="A6066" s="316"/>
      <c r="B6066" s="316"/>
      <c r="C6066" s="22"/>
      <c r="O6066" s="279"/>
    </row>
    <row r="6067" spans="1:15">
      <c r="A6067" s="316"/>
      <c r="B6067" s="316"/>
      <c r="C6067" s="22"/>
      <c r="O6067" s="279"/>
    </row>
    <row r="6068" spans="1:15">
      <c r="A6068" s="316"/>
      <c r="B6068" s="316"/>
      <c r="C6068" s="22"/>
      <c r="O6068" s="279"/>
    </row>
    <row r="6069" spans="1:15">
      <c r="A6069" s="316"/>
      <c r="B6069" s="316"/>
      <c r="C6069" s="22"/>
      <c r="O6069" s="279"/>
    </row>
    <row r="6070" spans="1:15">
      <c r="A6070" s="316"/>
      <c r="B6070" s="316"/>
      <c r="C6070" s="22"/>
      <c r="O6070" s="279"/>
    </row>
    <row r="6071" spans="1:15">
      <c r="A6071" s="316"/>
      <c r="B6071" s="316"/>
      <c r="C6071" s="22"/>
      <c r="O6071" s="279"/>
    </row>
    <row r="6072" spans="1:15">
      <c r="A6072" s="316"/>
      <c r="B6072" s="316"/>
      <c r="C6072" s="22"/>
      <c r="O6072" s="279"/>
    </row>
    <row r="6073" spans="1:15">
      <c r="A6073" s="316"/>
      <c r="B6073" s="316"/>
      <c r="C6073" s="22"/>
      <c r="O6073" s="279"/>
    </row>
    <row r="6074" spans="1:15">
      <c r="A6074" s="316"/>
      <c r="B6074" s="316"/>
      <c r="C6074" s="22"/>
      <c r="O6074" s="279"/>
    </row>
    <row r="6075" spans="1:15">
      <c r="A6075" s="316"/>
      <c r="B6075" s="316"/>
      <c r="C6075" s="22"/>
      <c r="O6075" s="279"/>
    </row>
    <row r="6076" spans="1:15">
      <c r="A6076" s="316"/>
      <c r="B6076" s="316"/>
      <c r="C6076" s="22"/>
      <c r="O6076" s="279"/>
    </row>
    <row r="6077" spans="1:15">
      <c r="A6077" s="316"/>
      <c r="B6077" s="316"/>
      <c r="C6077" s="22"/>
      <c r="O6077" s="279"/>
    </row>
    <row r="6078" spans="1:15">
      <c r="A6078" s="316"/>
      <c r="B6078" s="316"/>
      <c r="C6078" s="22"/>
      <c r="O6078" s="279"/>
    </row>
    <row r="6079" spans="1:15">
      <c r="A6079" s="316"/>
      <c r="B6079" s="316"/>
      <c r="C6079" s="22"/>
      <c r="O6079" s="279"/>
    </row>
    <row r="6080" spans="1:15">
      <c r="A6080" s="316"/>
      <c r="B6080" s="316"/>
      <c r="C6080" s="22"/>
      <c r="O6080" s="279"/>
    </row>
    <row r="6081" spans="1:15">
      <c r="A6081" s="316"/>
      <c r="B6081" s="316"/>
      <c r="C6081" s="22"/>
      <c r="O6081" s="279"/>
    </row>
    <row r="6082" spans="1:15">
      <c r="A6082" s="316"/>
      <c r="B6082" s="316"/>
      <c r="C6082" s="22"/>
      <c r="O6082" s="279"/>
    </row>
    <row r="6083" spans="1:15">
      <c r="A6083" s="316"/>
      <c r="B6083" s="316"/>
      <c r="C6083" s="22"/>
      <c r="O6083" s="279"/>
    </row>
    <row r="6084" spans="1:15">
      <c r="A6084" s="316"/>
      <c r="B6084" s="316"/>
      <c r="C6084" s="22"/>
      <c r="O6084" s="279"/>
    </row>
    <row r="6085" spans="1:15">
      <c r="A6085" s="316"/>
      <c r="B6085" s="316"/>
      <c r="C6085" s="22"/>
      <c r="O6085" s="279"/>
    </row>
    <row r="6086" spans="1:15">
      <c r="A6086" s="316"/>
      <c r="B6086" s="316"/>
      <c r="C6086" s="22"/>
      <c r="O6086" s="279"/>
    </row>
    <row r="6087" spans="1:15">
      <c r="A6087" s="316"/>
      <c r="B6087" s="316"/>
      <c r="C6087" s="22"/>
      <c r="O6087" s="279"/>
    </row>
    <row r="6088" spans="1:15">
      <c r="A6088" s="316"/>
      <c r="B6088" s="316"/>
      <c r="C6088" s="22"/>
      <c r="O6088" s="279"/>
    </row>
    <row r="6089" spans="1:15">
      <c r="A6089" s="316"/>
      <c r="B6089" s="316"/>
      <c r="C6089" s="22"/>
      <c r="O6089" s="279"/>
    </row>
    <row r="6090" spans="1:15">
      <c r="A6090" s="316"/>
      <c r="B6090" s="316"/>
      <c r="C6090" s="22"/>
      <c r="O6090" s="279"/>
    </row>
    <row r="6091" spans="1:15">
      <c r="A6091" s="316"/>
      <c r="B6091" s="316"/>
      <c r="C6091" s="22"/>
      <c r="O6091" s="279"/>
    </row>
    <row r="6092" spans="1:15">
      <c r="A6092" s="316"/>
      <c r="B6092" s="316"/>
      <c r="C6092" s="22"/>
      <c r="O6092" s="279"/>
    </row>
    <row r="6093" spans="1:15">
      <c r="A6093" s="316"/>
      <c r="B6093" s="316"/>
      <c r="C6093" s="22"/>
      <c r="O6093" s="279"/>
    </row>
    <row r="6094" spans="1:15">
      <c r="A6094" s="316"/>
      <c r="B6094" s="316"/>
      <c r="C6094" s="22"/>
      <c r="O6094" s="279"/>
    </row>
    <row r="6095" spans="1:15">
      <c r="A6095" s="316"/>
      <c r="B6095" s="316"/>
      <c r="C6095" s="22"/>
      <c r="O6095" s="279"/>
    </row>
    <row r="6096" spans="1:15">
      <c r="A6096" s="316"/>
      <c r="B6096" s="316"/>
      <c r="C6096" s="22"/>
      <c r="O6096" s="279"/>
    </row>
    <row r="6097" spans="1:15">
      <c r="A6097" s="316"/>
      <c r="B6097" s="316"/>
      <c r="C6097" s="22"/>
      <c r="O6097" s="279"/>
    </row>
    <row r="6098" spans="1:15">
      <c r="A6098" s="316"/>
      <c r="B6098" s="316"/>
      <c r="C6098" s="22"/>
      <c r="O6098" s="279"/>
    </row>
    <row r="6099" spans="1:15">
      <c r="A6099" s="316"/>
      <c r="B6099" s="316"/>
      <c r="C6099" s="22"/>
      <c r="O6099" s="279"/>
    </row>
    <row r="6100" spans="1:15">
      <c r="A6100" s="316"/>
      <c r="B6100" s="316"/>
      <c r="C6100" s="22"/>
      <c r="O6100" s="279"/>
    </row>
    <row r="6101" spans="1:15">
      <c r="A6101" s="316"/>
      <c r="B6101" s="316"/>
      <c r="C6101" s="22"/>
      <c r="O6101" s="279"/>
    </row>
    <row r="6102" spans="1:15">
      <c r="A6102" s="316"/>
      <c r="B6102" s="316"/>
      <c r="C6102" s="22"/>
      <c r="O6102" s="279"/>
    </row>
    <row r="6103" spans="1:15">
      <c r="A6103" s="316"/>
      <c r="B6103" s="316"/>
      <c r="C6103" s="22"/>
      <c r="O6103" s="279"/>
    </row>
    <row r="6104" spans="1:15">
      <c r="A6104" s="316"/>
      <c r="B6104" s="316"/>
      <c r="C6104" s="22"/>
      <c r="O6104" s="279"/>
    </row>
    <row r="6105" spans="1:15">
      <c r="A6105" s="316"/>
      <c r="B6105" s="316"/>
      <c r="C6105" s="22"/>
      <c r="O6105" s="279"/>
    </row>
    <row r="6106" spans="1:15">
      <c r="A6106" s="316"/>
      <c r="B6106" s="316"/>
      <c r="C6106" s="22"/>
      <c r="O6106" s="279"/>
    </row>
    <row r="6107" spans="1:15">
      <c r="A6107" s="316"/>
      <c r="B6107" s="316"/>
      <c r="C6107" s="22"/>
      <c r="O6107" s="279"/>
    </row>
    <row r="6108" spans="1:15">
      <c r="A6108" s="316"/>
      <c r="B6108" s="316"/>
      <c r="C6108" s="22"/>
      <c r="O6108" s="279"/>
    </row>
    <row r="6109" spans="1:15">
      <c r="A6109" s="316"/>
      <c r="B6109" s="316"/>
      <c r="C6109" s="22"/>
      <c r="O6109" s="279"/>
    </row>
    <row r="6110" spans="1:15">
      <c r="A6110" s="316"/>
      <c r="B6110" s="316"/>
      <c r="C6110" s="22"/>
      <c r="O6110" s="279"/>
    </row>
    <row r="6111" spans="1:15">
      <c r="A6111" s="316"/>
      <c r="B6111" s="316"/>
      <c r="C6111" s="22"/>
      <c r="O6111" s="279"/>
    </row>
    <row r="6112" spans="1:15">
      <c r="A6112" s="316"/>
      <c r="B6112" s="316"/>
      <c r="C6112" s="22"/>
      <c r="O6112" s="279"/>
    </row>
    <row r="6113" spans="1:15">
      <c r="A6113" s="316"/>
      <c r="B6113" s="316"/>
      <c r="C6113" s="22"/>
      <c r="O6113" s="279"/>
    </row>
    <row r="6114" spans="1:15">
      <c r="A6114" s="316"/>
      <c r="B6114" s="316"/>
      <c r="C6114" s="22"/>
      <c r="O6114" s="279"/>
    </row>
    <row r="6115" spans="1:15">
      <c r="A6115" s="316"/>
      <c r="B6115" s="316"/>
      <c r="C6115" s="22"/>
      <c r="O6115" s="279"/>
    </row>
    <row r="6116" spans="1:15">
      <c r="A6116" s="316"/>
      <c r="B6116" s="316"/>
      <c r="C6116" s="22"/>
      <c r="O6116" s="279"/>
    </row>
    <row r="6117" spans="1:15">
      <c r="A6117" s="316"/>
      <c r="B6117" s="316"/>
      <c r="C6117" s="22"/>
      <c r="O6117" s="279"/>
    </row>
    <row r="6118" spans="1:15">
      <c r="A6118" s="316"/>
      <c r="B6118" s="316"/>
      <c r="C6118" s="22"/>
      <c r="O6118" s="279"/>
    </row>
    <row r="6119" spans="1:15">
      <c r="A6119" s="316"/>
      <c r="B6119" s="316"/>
      <c r="C6119" s="22"/>
      <c r="O6119" s="279"/>
    </row>
    <row r="6120" spans="1:15">
      <c r="A6120" s="316"/>
      <c r="B6120" s="316"/>
      <c r="C6120" s="22"/>
      <c r="O6120" s="279"/>
    </row>
    <row r="6121" spans="1:15">
      <c r="A6121" s="316"/>
      <c r="B6121" s="316"/>
      <c r="C6121" s="22"/>
      <c r="O6121" s="279"/>
    </row>
    <row r="6122" spans="1:15">
      <c r="A6122" s="316"/>
      <c r="B6122" s="316"/>
      <c r="C6122" s="22"/>
      <c r="O6122" s="279"/>
    </row>
    <row r="6123" spans="1:15">
      <c r="A6123" s="316"/>
      <c r="B6123" s="316"/>
      <c r="C6123" s="22"/>
      <c r="O6123" s="279"/>
    </row>
    <row r="6124" spans="1:15">
      <c r="A6124" s="316"/>
      <c r="B6124" s="316"/>
      <c r="C6124" s="22"/>
      <c r="O6124" s="279"/>
    </row>
    <row r="6125" spans="1:15">
      <c r="A6125" s="316"/>
      <c r="B6125" s="316"/>
      <c r="C6125" s="22"/>
      <c r="O6125" s="279"/>
    </row>
    <row r="6126" spans="1:15">
      <c r="A6126" s="316"/>
      <c r="B6126" s="316"/>
      <c r="C6126" s="22"/>
      <c r="O6126" s="279"/>
    </row>
    <row r="6127" spans="1:15">
      <c r="A6127" s="316"/>
      <c r="B6127" s="316"/>
      <c r="C6127" s="22"/>
      <c r="O6127" s="279"/>
    </row>
    <row r="6128" spans="1:15">
      <c r="A6128" s="316"/>
      <c r="B6128" s="316"/>
      <c r="C6128" s="22"/>
      <c r="O6128" s="279"/>
    </row>
    <row r="6129" spans="1:15">
      <c r="A6129" s="316"/>
      <c r="B6129" s="316"/>
      <c r="C6129" s="22"/>
      <c r="O6129" s="279"/>
    </row>
    <row r="6130" spans="1:15">
      <c r="A6130" s="316"/>
      <c r="B6130" s="316"/>
      <c r="C6130" s="22"/>
      <c r="O6130" s="279"/>
    </row>
    <row r="6131" spans="1:15">
      <c r="A6131" s="316"/>
      <c r="B6131" s="316"/>
      <c r="C6131" s="22"/>
      <c r="O6131" s="279"/>
    </row>
    <row r="6132" spans="1:15">
      <c r="A6132" s="316"/>
      <c r="B6132" s="316"/>
      <c r="C6132" s="22"/>
      <c r="O6132" s="279"/>
    </row>
    <row r="6133" spans="1:15">
      <c r="A6133" s="316"/>
      <c r="B6133" s="316"/>
      <c r="C6133" s="22"/>
      <c r="O6133" s="279"/>
    </row>
    <row r="6134" spans="1:15">
      <c r="A6134" s="316"/>
      <c r="B6134" s="316"/>
      <c r="C6134" s="22"/>
      <c r="O6134" s="279"/>
    </row>
    <row r="6135" spans="1:15">
      <c r="A6135" s="316"/>
      <c r="B6135" s="316"/>
      <c r="C6135" s="22"/>
      <c r="O6135" s="279"/>
    </row>
    <row r="6136" spans="1:15">
      <c r="A6136" s="316"/>
      <c r="B6136" s="316"/>
      <c r="C6136" s="22"/>
      <c r="O6136" s="279"/>
    </row>
    <row r="6137" spans="1:15">
      <c r="A6137" s="316"/>
      <c r="B6137" s="316"/>
      <c r="C6137" s="22"/>
      <c r="O6137" s="279"/>
    </row>
    <row r="6138" spans="1:15">
      <c r="A6138" s="316"/>
      <c r="B6138" s="316"/>
      <c r="C6138" s="22"/>
      <c r="O6138" s="279"/>
    </row>
    <row r="6139" spans="1:15">
      <c r="A6139" s="316"/>
      <c r="B6139" s="316"/>
      <c r="C6139" s="22"/>
      <c r="O6139" s="279"/>
    </row>
    <row r="6140" spans="1:15">
      <c r="A6140" s="316"/>
      <c r="B6140" s="316"/>
      <c r="C6140" s="22"/>
      <c r="O6140" s="279"/>
    </row>
    <row r="6141" spans="1:15">
      <c r="A6141" s="316"/>
      <c r="B6141" s="316"/>
      <c r="C6141" s="22"/>
      <c r="O6141" s="279"/>
    </row>
    <row r="6142" spans="1:15">
      <c r="A6142" s="316"/>
      <c r="B6142" s="316"/>
      <c r="C6142" s="22"/>
      <c r="O6142" s="279"/>
    </row>
    <row r="6143" spans="1:15">
      <c r="A6143" s="316"/>
      <c r="B6143" s="316"/>
      <c r="C6143" s="22"/>
      <c r="O6143" s="279"/>
    </row>
    <row r="6144" spans="1:15">
      <c r="A6144" s="316"/>
      <c r="B6144" s="316"/>
      <c r="C6144" s="22"/>
      <c r="O6144" s="279"/>
    </row>
    <row r="6145" spans="1:15">
      <c r="A6145" s="316"/>
      <c r="B6145" s="316"/>
      <c r="C6145" s="22"/>
      <c r="O6145" s="279"/>
    </row>
    <row r="6146" spans="1:15">
      <c r="A6146" s="316"/>
      <c r="B6146" s="316"/>
      <c r="C6146" s="22"/>
      <c r="O6146" s="279"/>
    </row>
    <row r="6147" spans="1:15">
      <c r="A6147" s="316"/>
      <c r="B6147" s="316"/>
      <c r="C6147" s="22"/>
      <c r="O6147" s="279"/>
    </row>
    <row r="6148" spans="1:15">
      <c r="A6148" s="316"/>
      <c r="B6148" s="316"/>
      <c r="C6148" s="22"/>
      <c r="O6148" s="279"/>
    </row>
    <row r="6149" spans="1:15">
      <c r="A6149" s="316"/>
      <c r="B6149" s="316"/>
      <c r="C6149" s="22"/>
      <c r="O6149" s="279"/>
    </row>
    <row r="6150" spans="1:15">
      <c r="A6150" s="316"/>
      <c r="B6150" s="316"/>
      <c r="C6150" s="22"/>
      <c r="O6150" s="279"/>
    </row>
    <row r="6151" spans="1:15">
      <c r="A6151" s="316"/>
      <c r="B6151" s="316"/>
      <c r="C6151" s="22"/>
      <c r="O6151" s="279"/>
    </row>
    <row r="6152" spans="1:15">
      <c r="A6152" s="316"/>
      <c r="B6152" s="316"/>
      <c r="C6152" s="22"/>
      <c r="O6152" s="279"/>
    </row>
    <row r="6153" spans="1:15">
      <c r="A6153" s="316"/>
      <c r="B6153" s="316"/>
      <c r="C6153" s="22"/>
      <c r="O6153" s="279"/>
    </row>
    <row r="6154" spans="1:15">
      <c r="A6154" s="316"/>
      <c r="B6154" s="316"/>
      <c r="C6154" s="22"/>
      <c r="O6154" s="279"/>
    </row>
    <row r="6155" spans="1:15">
      <c r="A6155" s="316"/>
      <c r="B6155" s="316"/>
      <c r="C6155" s="22"/>
      <c r="O6155" s="279"/>
    </row>
    <row r="6156" spans="1:15">
      <c r="A6156" s="316"/>
      <c r="B6156" s="316"/>
      <c r="C6156" s="22"/>
      <c r="O6156" s="279"/>
    </row>
    <row r="6157" spans="1:15">
      <c r="A6157" s="316"/>
      <c r="B6157" s="316"/>
      <c r="C6157" s="22"/>
      <c r="O6157" s="279"/>
    </row>
    <row r="6158" spans="1:15">
      <c r="A6158" s="316"/>
      <c r="B6158" s="316"/>
      <c r="C6158" s="22"/>
      <c r="O6158" s="279"/>
    </row>
    <row r="6159" spans="1:15">
      <c r="A6159" s="316"/>
      <c r="B6159" s="316"/>
      <c r="C6159" s="22"/>
      <c r="O6159" s="279"/>
    </row>
    <row r="6160" spans="1:15">
      <c r="A6160" s="316"/>
      <c r="B6160" s="316"/>
      <c r="C6160" s="22"/>
      <c r="O6160" s="279"/>
    </row>
    <row r="6161" spans="1:15">
      <c r="A6161" s="316"/>
      <c r="B6161" s="316"/>
      <c r="C6161" s="22"/>
      <c r="O6161" s="279"/>
    </row>
    <row r="6162" spans="1:15">
      <c r="A6162" s="316"/>
      <c r="B6162" s="316"/>
      <c r="C6162" s="22"/>
      <c r="O6162" s="279"/>
    </row>
    <row r="6163" spans="1:15">
      <c r="A6163" s="316"/>
      <c r="B6163" s="316"/>
      <c r="C6163" s="22"/>
      <c r="O6163" s="279"/>
    </row>
    <row r="6164" spans="1:15">
      <c r="A6164" s="316"/>
      <c r="B6164" s="316"/>
      <c r="C6164" s="22"/>
      <c r="O6164" s="279"/>
    </row>
    <row r="6165" spans="1:15">
      <c r="A6165" s="316"/>
      <c r="B6165" s="316"/>
      <c r="C6165" s="22"/>
      <c r="O6165" s="279"/>
    </row>
    <row r="6166" spans="1:15">
      <c r="A6166" s="316"/>
      <c r="B6166" s="316"/>
      <c r="C6166" s="22"/>
      <c r="O6166" s="279"/>
    </row>
    <row r="6167" spans="1:15">
      <c r="A6167" s="316"/>
      <c r="B6167" s="316"/>
      <c r="C6167" s="22"/>
      <c r="O6167" s="279"/>
    </row>
    <row r="6168" spans="1:15">
      <c r="A6168" s="316"/>
      <c r="B6168" s="316"/>
      <c r="C6168" s="22"/>
      <c r="O6168" s="279"/>
    </row>
    <row r="6169" spans="1:15">
      <c r="A6169" s="316"/>
      <c r="B6169" s="316"/>
      <c r="C6169" s="22"/>
      <c r="O6169" s="279"/>
    </row>
    <row r="6170" spans="1:15">
      <c r="A6170" s="316"/>
      <c r="B6170" s="316"/>
      <c r="C6170" s="22"/>
      <c r="O6170" s="279"/>
    </row>
    <row r="6171" spans="1:15">
      <c r="A6171" s="316"/>
      <c r="B6171" s="316"/>
      <c r="C6171" s="22"/>
      <c r="O6171" s="279"/>
    </row>
    <row r="6172" spans="1:15">
      <c r="A6172" s="316"/>
      <c r="B6172" s="316"/>
      <c r="C6172" s="22"/>
      <c r="O6172" s="279"/>
    </row>
    <row r="6173" spans="1:15">
      <c r="A6173" s="316"/>
      <c r="B6173" s="316"/>
      <c r="C6173" s="22"/>
      <c r="O6173" s="279"/>
    </row>
    <row r="6174" spans="1:15">
      <c r="A6174" s="316"/>
      <c r="B6174" s="316"/>
      <c r="C6174" s="22"/>
      <c r="O6174" s="279"/>
    </row>
    <row r="6175" spans="1:15">
      <c r="A6175" s="316"/>
      <c r="B6175" s="316"/>
      <c r="C6175" s="22"/>
      <c r="O6175" s="279"/>
    </row>
    <row r="6176" spans="1:15">
      <c r="A6176" s="316"/>
      <c r="B6176" s="316"/>
      <c r="C6176" s="22"/>
      <c r="O6176" s="279"/>
    </row>
    <row r="6177" spans="1:15">
      <c r="A6177" s="316"/>
      <c r="B6177" s="316"/>
      <c r="C6177" s="22"/>
      <c r="O6177" s="279"/>
    </row>
    <row r="6178" spans="1:15">
      <c r="A6178" s="316"/>
      <c r="B6178" s="316"/>
      <c r="C6178" s="22"/>
      <c r="O6178" s="279"/>
    </row>
    <row r="6179" spans="1:15">
      <c r="A6179" s="316"/>
      <c r="B6179" s="316"/>
      <c r="C6179" s="22"/>
      <c r="O6179" s="279"/>
    </row>
    <row r="6180" spans="1:15">
      <c r="A6180" s="316"/>
      <c r="B6180" s="316"/>
      <c r="C6180" s="22"/>
      <c r="O6180" s="279"/>
    </row>
    <row r="6181" spans="1:15">
      <c r="A6181" s="316"/>
      <c r="B6181" s="316"/>
      <c r="C6181" s="22"/>
      <c r="O6181" s="279"/>
    </row>
    <row r="6182" spans="1:15">
      <c r="A6182" s="316"/>
      <c r="B6182" s="316"/>
      <c r="C6182" s="22"/>
      <c r="O6182" s="279"/>
    </row>
    <row r="6183" spans="1:15">
      <c r="A6183" s="316"/>
      <c r="B6183" s="316"/>
      <c r="C6183" s="22"/>
      <c r="O6183" s="279"/>
    </row>
    <row r="6184" spans="1:15">
      <c r="A6184" s="316"/>
      <c r="B6184" s="316"/>
      <c r="C6184" s="22"/>
      <c r="O6184" s="279"/>
    </row>
    <row r="6185" spans="1:15">
      <c r="A6185" s="316"/>
      <c r="B6185" s="316"/>
      <c r="C6185" s="22"/>
      <c r="O6185" s="279"/>
    </row>
    <row r="6186" spans="1:15">
      <c r="A6186" s="316"/>
      <c r="B6186" s="316"/>
      <c r="C6186" s="22"/>
      <c r="O6186" s="279"/>
    </row>
    <row r="6187" spans="1:15">
      <c r="A6187" s="316"/>
      <c r="B6187" s="316"/>
      <c r="C6187" s="22"/>
      <c r="O6187" s="279"/>
    </row>
    <row r="6188" spans="1:15">
      <c r="A6188" s="316"/>
      <c r="B6188" s="316"/>
      <c r="C6188" s="22"/>
      <c r="O6188" s="279"/>
    </row>
    <row r="6189" spans="1:15">
      <c r="A6189" s="316"/>
      <c r="B6189" s="316"/>
      <c r="C6189" s="22"/>
      <c r="O6189" s="279"/>
    </row>
    <row r="6190" spans="1:15">
      <c r="A6190" s="316"/>
      <c r="B6190" s="316"/>
      <c r="C6190" s="22"/>
      <c r="O6190" s="279"/>
    </row>
    <row r="6191" spans="1:15">
      <c r="A6191" s="316"/>
      <c r="B6191" s="316"/>
      <c r="C6191" s="22"/>
      <c r="O6191" s="279"/>
    </row>
    <row r="6192" spans="1:15">
      <c r="A6192" s="316"/>
      <c r="B6192" s="316"/>
      <c r="C6192" s="22"/>
      <c r="O6192" s="279"/>
    </row>
    <row r="6193" spans="1:15">
      <c r="A6193" s="316"/>
      <c r="B6193" s="316"/>
      <c r="C6193" s="22"/>
      <c r="O6193" s="279"/>
    </row>
    <row r="6194" spans="1:15">
      <c r="A6194" s="316"/>
      <c r="B6194" s="316"/>
      <c r="C6194" s="22"/>
      <c r="O6194" s="279"/>
    </row>
    <row r="6195" spans="1:15">
      <c r="A6195" s="316"/>
      <c r="B6195" s="316"/>
      <c r="C6195" s="22"/>
      <c r="O6195" s="279"/>
    </row>
    <row r="6196" spans="1:15">
      <c r="A6196" s="316"/>
      <c r="B6196" s="316"/>
      <c r="C6196" s="22"/>
      <c r="O6196" s="279"/>
    </row>
    <row r="6197" spans="1:15">
      <c r="A6197" s="316"/>
      <c r="B6197" s="316"/>
      <c r="C6197" s="22"/>
      <c r="O6197" s="279"/>
    </row>
    <row r="6198" spans="1:15">
      <c r="A6198" s="316"/>
      <c r="B6198" s="316"/>
      <c r="C6198" s="22"/>
      <c r="O6198" s="279"/>
    </row>
    <row r="6199" spans="1:15">
      <c r="A6199" s="316"/>
      <c r="B6199" s="316"/>
      <c r="C6199" s="22"/>
      <c r="O6199" s="279"/>
    </row>
    <row r="6200" spans="1:15">
      <c r="A6200" s="316"/>
      <c r="B6200" s="316"/>
      <c r="C6200" s="22"/>
      <c r="O6200" s="279"/>
    </row>
    <row r="6201" spans="1:15">
      <c r="A6201" s="316"/>
      <c r="B6201" s="316"/>
      <c r="C6201" s="22"/>
      <c r="O6201" s="279"/>
    </row>
    <row r="6202" spans="1:15">
      <c r="A6202" s="316"/>
      <c r="B6202" s="316"/>
      <c r="C6202" s="22"/>
      <c r="O6202" s="279"/>
    </row>
    <row r="6203" spans="1:15">
      <c r="A6203" s="316"/>
      <c r="B6203" s="316"/>
      <c r="C6203" s="22"/>
      <c r="O6203" s="279"/>
    </row>
    <row r="6204" spans="1:15">
      <c r="A6204" s="316"/>
      <c r="B6204" s="316"/>
      <c r="C6204" s="22"/>
      <c r="O6204" s="279"/>
    </row>
    <row r="6205" spans="1:15">
      <c r="A6205" s="316"/>
      <c r="B6205" s="316"/>
      <c r="C6205" s="22"/>
      <c r="O6205" s="279"/>
    </row>
    <row r="6206" spans="1:15">
      <c r="A6206" s="316"/>
      <c r="B6206" s="316"/>
      <c r="C6206" s="22"/>
      <c r="O6206" s="279"/>
    </row>
    <row r="6207" spans="1:15">
      <c r="A6207" s="316"/>
      <c r="B6207" s="316"/>
      <c r="C6207" s="22"/>
      <c r="O6207" s="279"/>
    </row>
    <row r="6208" spans="1:15">
      <c r="A6208" s="316"/>
      <c r="B6208" s="316"/>
      <c r="C6208" s="22"/>
      <c r="O6208" s="279"/>
    </row>
    <row r="6209" spans="1:15">
      <c r="A6209" s="316"/>
      <c r="B6209" s="316"/>
      <c r="C6209" s="22"/>
      <c r="O6209" s="279"/>
    </row>
    <row r="6210" spans="1:15">
      <c r="A6210" s="316"/>
      <c r="B6210" s="316"/>
      <c r="C6210" s="22"/>
      <c r="O6210" s="279"/>
    </row>
    <row r="6211" spans="1:15">
      <c r="A6211" s="316"/>
      <c r="B6211" s="316"/>
      <c r="C6211" s="22"/>
      <c r="O6211" s="279"/>
    </row>
    <row r="6212" spans="1:15">
      <c r="A6212" s="316"/>
      <c r="B6212" s="316"/>
      <c r="C6212" s="22"/>
      <c r="O6212" s="279"/>
    </row>
    <row r="6213" spans="1:15">
      <c r="A6213" s="316"/>
      <c r="B6213" s="316"/>
      <c r="C6213" s="22"/>
      <c r="O6213" s="279"/>
    </row>
    <row r="6214" spans="1:15">
      <c r="A6214" s="316"/>
      <c r="B6214" s="316"/>
      <c r="C6214" s="22"/>
      <c r="O6214" s="279"/>
    </row>
    <row r="6215" spans="1:15">
      <c r="A6215" s="316"/>
      <c r="B6215" s="316"/>
      <c r="C6215" s="22"/>
      <c r="O6215" s="279"/>
    </row>
    <row r="6216" spans="1:15">
      <c r="A6216" s="316"/>
      <c r="B6216" s="316"/>
      <c r="C6216" s="22"/>
      <c r="O6216" s="279"/>
    </row>
    <row r="6217" spans="1:15">
      <c r="A6217" s="316"/>
      <c r="B6217" s="316"/>
      <c r="C6217" s="22"/>
      <c r="O6217" s="279"/>
    </row>
    <row r="6218" spans="1:15">
      <c r="A6218" s="316"/>
      <c r="B6218" s="316"/>
      <c r="C6218" s="22"/>
      <c r="O6218" s="279"/>
    </row>
    <row r="6219" spans="1:15">
      <c r="A6219" s="316"/>
      <c r="B6219" s="316"/>
      <c r="C6219" s="22"/>
      <c r="O6219" s="279"/>
    </row>
    <row r="6220" spans="1:15">
      <c r="A6220" s="316"/>
      <c r="B6220" s="316"/>
      <c r="C6220" s="22"/>
      <c r="O6220" s="279"/>
    </row>
    <row r="6221" spans="1:15">
      <c r="A6221" s="316"/>
      <c r="B6221" s="316"/>
      <c r="C6221" s="22"/>
      <c r="O6221" s="279"/>
    </row>
    <row r="6222" spans="1:15">
      <c r="A6222" s="316"/>
      <c r="B6222" s="316"/>
      <c r="C6222" s="22"/>
      <c r="O6222" s="279"/>
    </row>
    <row r="6223" spans="1:15">
      <c r="A6223" s="316"/>
      <c r="B6223" s="316"/>
      <c r="C6223" s="22"/>
      <c r="O6223" s="279"/>
    </row>
    <row r="6224" spans="1:15">
      <c r="A6224" s="316"/>
      <c r="B6224" s="316"/>
      <c r="C6224" s="22"/>
      <c r="O6224" s="279"/>
    </row>
    <row r="6225" spans="1:15">
      <c r="A6225" s="316"/>
      <c r="B6225" s="316"/>
      <c r="C6225" s="22"/>
      <c r="O6225" s="279"/>
    </row>
    <row r="6226" spans="1:15">
      <c r="A6226" s="316"/>
      <c r="B6226" s="316"/>
      <c r="C6226" s="22"/>
      <c r="O6226" s="279"/>
    </row>
    <row r="6227" spans="1:15">
      <c r="A6227" s="316"/>
      <c r="B6227" s="316"/>
      <c r="C6227" s="22"/>
      <c r="O6227" s="279"/>
    </row>
    <row r="6228" spans="1:15">
      <c r="A6228" s="316"/>
      <c r="B6228" s="316"/>
      <c r="C6228" s="22"/>
      <c r="O6228" s="279"/>
    </row>
    <row r="6229" spans="1:15">
      <c r="A6229" s="316"/>
      <c r="B6229" s="316"/>
      <c r="C6229" s="22"/>
      <c r="O6229" s="279"/>
    </row>
    <row r="6230" spans="1:15">
      <c r="A6230" s="316"/>
      <c r="B6230" s="316"/>
      <c r="C6230" s="22"/>
      <c r="O6230" s="279"/>
    </row>
    <row r="6231" spans="1:15">
      <c r="A6231" s="316"/>
      <c r="B6231" s="316"/>
      <c r="C6231" s="22"/>
      <c r="O6231" s="279"/>
    </row>
    <row r="6232" spans="1:15">
      <c r="A6232" s="316"/>
      <c r="B6232" s="316"/>
      <c r="C6232" s="22"/>
      <c r="O6232" s="279"/>
    </row>
    <row r="6233" spans="1:15">
      <c r="A6233" s="316"/>
      <c r="B6233" s="316"/>
      <c r="C6233" s="22"/>
      <c r="O6233" s="279"/>
    </row>
    <row r="6234" spans="1:15">
      <c r="A6234" s="316"/>
      <c r="B6234" s="316"/>
      <c r="C6234" s="22"/>
      <c r="O6234" s="279"/>
    </row>
    <row r="6235" spans="1:15">
      <c r="A6235" s="316"/>
      <c r="B6235" s="316"/>
      <c r="C6235" s="22"/>
      <c r="O6235" s="279"/>
    </row>
    <row r="6236" spans="1:15">
      <c r="A6236" s="316"/>
      <c r="B6236" s="316"/>
      <c r="C6236" s="22"/>
      <c r="O6236" s="279"/>
    </row>
    <row r="6237" spans="1:15">
      <c r="A6237" s="316"/>
      <c r="B6237" s="316"/>
      <c r="C6237" s="22"/>
      <c r="O6237" s="279"/>
    </row>
    <row r="6238" spans="1:15">
      <c r="A6238" s="316"/>
      <c r="B6238" s="316"/>
      <c r="C6238" s="22"/>
      <c r="O6238" s="279"/>
    </row>
    <row r="6239" spans="1:15">
      <c r="A6239" s="316"/>
      <c r="B6239" s="316"/>
      <c r="C6239" s="22"/>
      <c r="O6239" s="279"/>
    </row>
    <row r="6240" spans="1:15">
      <c r="A6240" s="316"/>
      <c r="B6240" s="316"/>
      <c r="C6240" s="22"/>
      <c r="O6240" s="279"/>
    </row>
    <row r="6241" spans="1:15">
      <c r="A6241" s="316"/>
      <c r="B6241" s="316"/>
      <c r="C6241" s="22"/>
      <c r="O6241" s="279"/>
    </row>
    <row r="6242" spans="1:15">
      <c r="A6242" s="316"/>
      <c r="B6242" s="316"/>
      <c r="C6242" s="22"/>
      <c r="O6242" s="279"/>
    </row>
    <row r="6243" spans="1:15">
      <c r="A6243" s="316"/>
      <c r="B6243" s="316"/>
      <c r="C6243" s="22"/>
      <c r="O6243" s="279"/>
    </row>
    <row r="6244" spans="1:15">
      <c r="A6244" s="316"/>
      <c r="B6244" s="316"/>
      <c r="C6244" s="22"/>
      <c r="O6244" s="279"/>
    </row>
    <row r="6245" spans="1:15">
      <c r="A6245" s="316"/>
      <c r="B6245" s="316"/>
      <c r="C6245" s="22"/>
      <c r="O6245" s="279"/>
    </row>
    <row r="6246" spans="1:15">
      <c r="A6246" s="316"/>
      <c r="B6246" s="316"/>
      <c r="C6246" s="22"/>
      <c r="O6246" s="279"/>
    </row>
    <row r="6247" spans="1:15">
      <c r="A6247" s="316"/>
      <c r="B6247" s="316"/>
      <c r="C6247" s="22"/>
      <c r="O6247" s="279"/>
    </row>
    <row r="6248" spans="1:15">
      <c r="A6248" s="316"/>
      <c r="B6248" s="316"/>
      <c r="C6248" s="22"/>
      <c r="O6248" s="279"/>
    </row>
    <row r="6249" spans="1:15">
      <c r="A6249" s="316"/>
      <c r="B6249" s="316"/>
      <c r="C6249" s="22"/>
      <c r="O6249" s="279"/>
    </row>
    <row r="6250" spans="1:15">
      <c r="A6250" s="316"/>
      <c r="B6250" s="316"/>
      <c r="C6250" s="22"/>
      <c r="O6250" s="279"/>
    </row>
    <row r="6251" spans="1:15">
      <c r="A6251" s="316"/>
      <c r="B6251" s="316"/>
      <c r="C6251" s="22"/>
      <c r="O6251" s="279"/>
    </row>
    <row r="6252" spans="1:15">
      <c r="A6252" s="316"/>
      <c r="B6252" s="316"/>
      <c r="C6252" s="22"/>
      <c r="O6252" s="279"/>
    </row>
    <row r="6253" spans="1:15">
      <c r="A6253" s="316"/>
      <c r="B6253" s="316"/>
      <c r="C6253" s="22"/>
      <c r="O6253" s="279"/>
    </row>
    <row r="6254" spans="1:15">
      <c r="A6254" s="316"/>
      <c r="B6254" s="316"/>
      <c r="C6254" s="22"/>
      <c r="O6254" s="279"/>
    </row>
    <row r="6255" spans="1:15">
      <c r="A6255" s="316"/>
      <c r="B6255" s="316"/>
      <c r="C6255" s="22"/>
      <c r="O6255" s="279"/>
    </row>
    <row r="6256" spans="1:15">
      <c r="A6256" s="316"/>
      <c r="B6256" s="316"/>
      <c r="C6256" s="22"/>
      <c r="O6256" s="279"/>
    </row>
    <row r="6257" spans="1:15">
      <c r="A6257" s="316"/>
      <c r="B6257" s="316"/>
      <c r="C6257" s="22"/>
      <c r="O6257" s="279"/>
    </row>
    <row r="6258" spans="1:15">
      <c r="A6258" s="316"/>
      <c r="B6258" s="316"/>
      <c r="C6258" s="22"/>
      <c r="O6258" s="279"/>
    </row>
    <row r="6259" spans="1:15">
      <c r="A6259" s="316"/>
      <c r="B6259" s="316"/>
      <c r="C6259" s="22"/>
      <c r="O6259" s="279"/>
    </row>
    <row r="6260" spans="1:15">
      <c r="A6260" s="316"/>
      <c r="B6260" s="316"/>
      <c r="C6260" s="22"/>
      <c r="O6260" s="279"/>
    </row>
    <row r="6261" spans="1:15">
      <c r="A6261" s="316"/>
      <c r="B6261" s="316"/>
      <c r="C6261" s="22"/>
      <c r="O6261" s="279"/>
    </row>
    <row r="6262" spans="1:15">
      <c r="A6262" s="316"/>
      <c r="B6262" s="316"/>
      <c r="C6262" s="22"/>
      <c r="O6262" s="279"/>
    </row>
    <row r="6263" spans="1:15">
      <c r="A6263" s="316"/>
      <c r="B6263" s="316"/>
      <c r="C6263" s="22"/>
      <c r="O6263" s="279"/>
    </row>
    <row r="6264" spans="1:15">
      <c r="A6264" s="316"/>
      <c r="B6264" s="316"/>
      <c r="C6264" s="22"/>
      <c r="O6264" s="279"/>
    </row>
    <row r="6265" spans="1:15">
      <c r="A6265" s="316"/>
      <c r="B6265" s="316"/>
      <c r="C6265" s="22"/>
      <c r="O6265" s="279"/>
    </row>
    <row r="6266" spans="1:15">
      <c r="A6266" s="316"/>
      <c r="B6266" s="316"/>
      <c r="C6266" s="22"/>
      <c r="O6266" s="279"/>
    </row>
    <row r="6267" spans="1:15">
      <c r="A6267" s="316"/>
      <c r="B6267" s="316"/>
      <c r="C6267" s="22"/>
      <c r="O6267" s="279"/>
    </row>
    <row r="6268" spans="1:15">
      <c r="A6268" s="316"/>
      <c r="B6268" s="316"/>
      <c r="C6268" s="22"/>
      <c r="O6268" s="279"/>
    </row>
    <row r="6269" spans="1:15">
      <c r="A6269" s="316"/>
      <c r="B6269" s="316"/>
      <c r="C6269" s="22"/>
      <c r="O6269" s="279"/>
    </row>
    <row r="6270" spans="1:15">
      <c r="A6270" s="316"/>
      <c r="B6270" s="316"/>
      <c r="C6270" s="22"/>
      <c r="O6270" s="279"/>
    </row>
    <row r="6271" spans="1:15">
      <c r="A6271" s="316"/>
      <c r="B6271" s="316"/>
      <c r="C6271" s="22"/>
      <c r="O6271" s="279"/>
    </row>
    <row r="6272" spans="1:15">
      <c r="A6272" s="316"/>
      <c r="B6272" s="316"/>
      <c r="C6272" s="22"/>
      <c r="O6272" s="279"/>
    </row>
    <row r="6273" spans="1:15">
      <c r="A6273" s="316"/>
      <c r="B6273" s="316"/>
      <c r="C6273" s="22"/>
      <c r="O6273" s="279"/>
    </row>
    <row r="6274" spans="1:15">
      <c r="A6274" s="316"/>
      <c r="B6274" s="316"/>
      <c r="C6274" s="22"/>
      <c r="O6274" s="279"/>
    </row>
    <row r="6275" spans="1:15">
      <c r="A6275" s="316"/>
      <c r="B6275" s="316"/>
      <c r="C6275" s="22"/>
      <c r="O6275" s="279"/>
    </row>
    <row r="6276" spans="1:15">
      <c r="A6276" s="316"/>
      <c r="B6276" s="316"/>
      <c r="C6276" s="22"/>
      <c r="O6276" s="279"/>
    </row>
    <row r="6277" spans="1:15">
      <c r="A6277" s="316"/>
      <c r="B6277" s="316"/>
      <c r="C6277" s="22"/>
      <c r="O6277" s="279"/>
    </row>
    <row r="6278" spans="1:15">
      <c r="A6278" s="316"/>
      <c r="B6278" s="316"/>
      <c r="C6278" s="22"/>
      <c r="O6278" s="279"/>
    </row>
    <row r="6279" spans="1:15">
      <c r="A6279" s="316"/>
      <c r="B6279" s="316"/>
      <c r="C6279" s="22"/>
      <c r="O6279" s="279"/>
    </row>
    <row r="6280" spans="1:15">
      <c r="A6280" s="316"/>
      <c r="B6280" s="316"/>
      <c r="C6280" s="22"/>
      <c r="O6280" s="279"/>
    </row>
    <row r="6281" spans="1:15">
      <c r="A6281" s="316"/>
      <c r="B6281" s="316"/>
      <c r="C6281" s="22"/>
      <c r="O6281" s="279"/>
    </row>
    <row r="6282" spans="1:15">
      <c r="A6282" s="316"/>
      <c r="B6282" s="316"/>
      <c r="C6282" s="22"/>
      <c r="O6282" s="279"/>
    </row>
    <row r="6283" spans="1:15">
      <c r="A6283" s="316"/>
      <c r="B6283" s="316"/>
      <c r="C6283" s="22"/>
      <c r="O6283" s="279"/>
    </row>
    <row r="6284" spans="1:15">
      <c r="A6284" s="316"/>
      <c r="B6284" s="316"/>
      <c r="C6284" s="22"/>
      <c r="O6284" s="279"/>
    </row>
    <row r="6285" spans="1:15">
      <c r="A6285" s="316"/>
      <c r="B6285" s="316"/>
      <c r="C6285" s="22"/>
      <c r="O6285" s="279"/>
    </row>
    <row r="6286" spans="1:15">
      <c r="A6286" s="316"/>
      <c r="B6286" s="316"/>
      <c r="C6286" s="22"/>
      <c r="O6286" s="279"/>
    </row>
    <row r="6287" spans="1:15">
      <c r="A6287" s="316"/>
      <c r="B6287" s="316"/>
      <c r="C6287" s="22"/>
      <c r="O6287" s="279"/>
    </row>
    <row r="6288" spans="1:15">
      <c r="A6288" s="316"/>
      <c r="B6288" s="316"/>
      <c r="C6288" s="22"/>
      <c r="O6288" s="279"/>
    </row>
    <row r="6289" spans="1:15">
      <c r="A6289" s="316"/>
      <c r="B6289" s="316"/>
      <c r="C6289" s="22"/>
      <c r="O6289" s="279"/>
    </row>
    <row r="6290" spans="1:15">
      <c r="A6290" s="316"/>
      <c r="B6290" s="316"/>
      <c r="C6290" s="22"/>
      <c r="O6290" s="279"/>
    </row>
    <row r="6291" spans="1:15">
      <c r="A6291" s="316"/>
      <c r="B6291" s="316"/>
      <c r="C6291" s="22"/>
      <c r="O6291" s="279"/>
    </row>
    <row r="6292" spans="1:15">
      <c r="A6292" s="316"/>
      <c r="B6292" s="316"/>
      <c r="C6292" s="22"/>
      <c r="O6292" s="279"/>
    </row>
    <row r="6293" spans="1:15">
      <c r="A6293" s="316"/>
      <c r="B6293" s="316"/>
      <c r="C6293" s="22"/>
      <c r="O6293" s="279"/>
    </row>
    <row r="6294" spans="1:15">
      <c r="A6294" s="316"/>
      <c r="B6294" s="316"/>
      <c r="C6294" s="22"/>
      <c r="O6294" s="279"/>
    </row>
    <row r="6295" spans="1:15">
      <c r="A6295" s="316"/>
      <c r="B6295" s="316"/>
      <c r="C6295" s="22"/>
      <c r="O6295" s="279"/>
    </row>
    <row r="6296" spans="1:15">
      <c r="A6296" s="316"/>
      <c r="B6296" s="316"/>
      <c r="C6296" s="22"/>
      <c r="O6296" s="279"/>
    </row>
    <row r="6297" spans="1:15">
      <c r="A6297" s="316"/>
      <c r="B6297" s="316"/>
      <c r="C6297" s="22"/>
      <c r="O6297" s="279"/>
    </row>
    <row r="6298" spans="1:15">
      <c r="A6298" s="316"/>
      <c r="B6298" s="316"/>
      <c r="C6298" s="22"/>
      <c r="O6298" s="279"/>
    </row>
    <row r="6299" spans="1:15">
      <c r="A6299" s="316"/>
      <c r="B6299" s="316"/>
      <c r="C6299" s="22"/>
      <c r="O6299" s="279"/>
    </row>
    <row r="6300" spans="1:15">
      <c r="A6300" s="316"/>
      <c r="B6300" s="316"/>
      <c r="C6300" s="22"/>
      <c r="O6300" s="279"/>
    </row>
    <row r="6301" spans="1:15">
      <c r="A6301" s="316"/>
      <c r="B6301" s="316"/>
      <c r="C6301" s="22"/>
      <c r="O6301" s="279"/>
    </row>
    <row r="6302" spans="1:15">
      <c r="A6302" s="316"/>
      <c r="B6302" s="316"/>
      <c r="C6302" s="22"/>
      <c r="O6302" s="279"/>
    </row>
    <row r="6303" spans="1:15">
      <c r="A6303" s="316"/>
      <c r="B6303" s="316"/>
      <c r="C6303" s="22"/>
      <c r="O6303" s="279"/>
    </row>
    <row r="6304" spans="1:15">
      <c r="A6304" s="316"/>
      <c r="B6304" s="316"/>
      <c r="C6304" s="22"/>
      <c r="O6304" s="279"/>
    </row>
    <row r="6305" spans="1:15">
      <c r="A6305" s="316"/>
      <c r="B6305" s="316"/>
      <c r="C6305" s="22"/>
      <c r="O6305" s="279"/>
    </row>
    <row r="6306" spans="1:15">
      <c r="A6306" s="316"/>
      <c r="B6306" s="316"/>
      <c r="C6306" s="22"/>
      <c r="O6306" s="279"/>
    </row>
    <row r="6307" spans="1:15">
      <c r="A6307" s="316"/>
      <c r="B6307" s="316"/>
      <c r="C6307" s="22"/>
      <c r="O6307" s="279"/>
    </row>
    <row r="6308" spans="1:15">
      <c r="A6308" s="316"/>
      <c r="B6308" s="316"/>
      <c r="C6308" s="22"/>
      <c r="O6308" s="279"/>
    </row>
    <row r="6309" spans="1:15">
      <c r="A6309" s="316"/>
      <c r="B6309" s="316"/>
      <c r="C6309" s="22"/>
      <c r="O6309" s="279"/>
    </row>
    <row r="6310" spans="1:15">
      <c r="A6310" s="316"/>
      <c r="B6310" s="316"/>
      <c r="C6310" s="22"/>
      <c r="O6310" s="279"/>
    </row>
    <row r="6311" spans="1:15">
      <c r="A6311" s="316"/>
      <c r="B6311" s="316"/>
      <c r="C6311" s="22"/>
      <c r="O6311" s="279"/>
    </row>
    <row r="6312" spans="1:15">
      <c r="A6312" s="316"/>
      <c r="B6312" s="316"/>
      <c r="C6312" s="22"/>
      <c r="O6312" s="279"/>
    </row>
    <row r="6313" spans="1:15">
      <c r="A6313" s="316"/>
      <c r="B6313" s="316"/>
      <c r="C6313" s="22"/>
      <c r="O6313" s="279"/>
    </row>
    <row r="6314" spans="1:15">
      <c r="A6314" s="316"/>
      <c r="B6314" s="316"/>
      <c r="C6314" s="22"/>
      <c r="O6314" s="279"/>
    </row>
    <row r="6315" spans="1:15">
      <c r="A6315" s="316"/>
      <c r="B6315" s="316"/>
      <c r="C6315" s="22"/>
      <c r="O6315" s="279"/>
    </row>
    <row r="6316" spans="1:15">
      <c r="A6316" s="316"/>
      <c r="B6316" s="316"/>
      <c r="C6316" s="22"/>
      <c r="O6316" s="279"/>
    </row>
    <row r="6317" spans="1:15">
      <c r="A6317" s="316"/>
      <c r="B6317" s="316"/>
      <c r="C6317" s="22"/>
      <c r="O6317" s="279"/>
    </row>
    <row r="6318" spans="1:15">
      <c r="A6318" s="316"/>
      <c r="B6318" s="316"/>
      <c r="C6318" s="22"/>
      <c r="O6318" s="279"/>
    </row>
    <row r="6319" spans="1:15">
      <c r="A6319" s="316"/>
      <c r="B6319" s="316"/>
      <c r="C6319" s="22"/>
      <c r="O6319" s="279"/>
    </row>
    <row r="6320" spans="1:15">
      <c r="A6320" s="316"/>
      <c r="B6320" s="316"/>
      <c r="C6320" s="22"/>
      <c r="O6320" s="279"/>
    </row>
    <row r="6321" spans="1:15">
      <c r="A6321" s="316"/>
      <c r="B6321" s="316"/>
      <c r="C6321" s="22"/>
      <c r="O6321" s="279"/>
    </row>
    <row r="6322" spans="1:15">
      <c r="A6322" s="316"/>
      <c r="B6322" s="316"/>
      <c r="C6322" s="22"/>
      <c r="O6322" s="279"/>
    </row>
    <row r="6323" spans="1:15">
      <c r="A6323" s="316"/>
      <c r="B6323" s="316"/>
      <c r="C6323" s="22"/>
      <c r="O6323" s="279"/>
    </row>
    <row r="6324" spans="1:15">
      <c r="A6324" s="316"/>
      <c r="B6324" s="316"/>
      <c r="C6324" s="22"/>
      <c r="O6324" s="279"/>
    </row>
    <row r="6325" spans="1:15">
      <c r="A6325" s="316"/>
      <c r="B6325" s="316"/>
      <c r="C6325" s="22"/>
      <c r="O6325" s="279"/>
    </row>
    <row r="6326" spans="1:15">
      <c r="A6326" s="316"/>
      <c r="B6326" s="316"/>
      <c r="C6326" s="22"/>
      <c r="O6326" s="279"/>
    </row>
    <row r="6327" spans="1:15">
      <c r="A6327" s="316"/>
      <c r="B6327" s="316"/>
      <c r="C6327" s="22"/>
      <c r="O6327" s="279"/>
    </row>
    <row r="6328" spans="1:15">
      <c r="A6328" s="316"/>
      <c r="B6328" s="316"/>
      <c r="C6328" s="22"/>
      <c r="O6328" s="279"/>
    </row>
    <row r="6329" spans="1:15">
      <c r="A6329" s="316"/>
      <c r="B6329" s="316"/>
      <c r="C6329" s="22"/>
      <c r="O6329" s="279"/>
    </row>
    <row r="6330" spans="1:15">
      <c r="A6330" s="316"/>
      <c r="B6330" s="316"/>
      <c r="C6330" s="22"/>
      <c r="O6330" s="279"/>
    </row>
    <row r="6331" spans="1:15">
      <c r="A6331" s="316"/>
      <c r="B6331" s="316"/>
      <c r="C6331" s="22"/>
      <c r="O6331" s="279"/>
    </row>
    <row r="6332" spans="1:15">
      <c r="A6332" s="316"/>
      <c r="B6332" s="316"/>
      <c r="C6332" s="22"/>
      <c r="O6332" s="279"/>
    </row>
    <row r="6333" spans="1:15">
      <c r="A6333" s="316"/>
      <c r="B6333" s="316"/>
      <c r="C6333" s="22"/>
      <c r="O6333" s="279"/>
    </row>
    <row r="6334" spans="1:15">
      <c r="A6334" s="316"/>
      <c r="B6334" s="316"/>
      <c r="C6334" s="22"/>
      <c r="O6334" s="279"/>
    </row>
    <row r="6335" spans="1:15">
      <c r="A6335" s="316"/>
      <c r="B6335" s="316"/>
      <c r="C6335" s="22"/>
      <c r="O6335" s="279"/>
    </row>
    <row r="6336" spans="1:15">
      <c r="A6336" s="316"/>
      <c r="B6336" s="316"/>
      <c r="C6336" s="22"/>
      <c r="O6336" s="279"/>
    </row>
    <row r="6337" spans="1:15">
      <c r="A6337" s="316"/>
      <c r="B6337" s="316"/>
      <c r="C6337" s="22"/>
      <c r="O6337" s="279"/>
    </row>
    <row r="6338" spans="1:15">
      <c r="A6338" s="316"/>
      <c r="B6338" s="316"/>
      <c r="C6338" s="22"/>
      <c r="O6338" s="279"/>
    </row>
    <row r="6339" spans="1:15">
      <c r="A6339" s="316"/>
      <c r="B6339" s="316"/>
      <c r="C6339" s="22"/>
      <c r="O6339" s="279"/>
    </row>
    <row r="6340" spans="1:15">
      <c r="A6340" s="316"/>
      <c r="B6340" s="316"/>
      <c r="C6340" s="22"/>
      <c r="O6340" s="279"/>
    </row>
    <row r="6341" spans="1:15">
      <c r="A6341" s="316"/>
      <c r="B6341" s="316"/>
      <c r="C6341" s="22"/>
      <c r="O6341" s="279"/>
    </row>
    <row r="6342" spans="1:15">
      <c r="A6342" s="316"/>
      <c r="B6342" s="316"/>
      <c r="C6342" s="22"/>
      <c r="O6342" s="279"/>
    </row>
    <row r="6343" spans="1:15">
      <c r="A6343" s="316"/>
      <c r="B6343" s="316"/>
      <c r="C6343" s="22"/>
      <c r="O6343" s="279"/>
    </row>
    <row r="6344" spans="1:15">
      <c r="A6344" s="316"/>
      <c r="B6344" s="316"/>
      <c r="C6344" s="22"/>
      <c r="O6344" s="279"/>
    </row>
    <row r="6345" spans="1:15">
      <c r="A6345" s="316"/>
      <c r="B6345" s="316"/>
      <c r="C6345" s="22"/>
      <c r="O6345" s="279"/>
    </row>
    <row r="6346" spans="1:15">
      <c r="A6346" s="316"/>
      <c r="B6346" s="316"/>
      <c r="C6346" s="22"/>
      <c r="O6346" s="279"/>
    </row>
    <row r="6347" spans="1:15">
      <c r="A6347" s="316"/>
      <c r="B6347" s="316"/>
      <c r="C6347" s="22"/>
      <c r="O6347" s="279"/>
    </row>
    <row r="6348" spans="1:15">
      <c r="A6348" s="316"/>
      <c r="B6348" s="316"/>
      <c r="C6348" s="22"/>
      <c r="O6348" s="279"/>
    </row>
    <row r="6349" spans="1:15">
      <c r="A6349" s="316"/>
      <c r="B6349" s="316"/>
      <c r="C6349" s="22"/>
      <c r="O6349" s="279"/>
    </row>
    <row r="6350" spans="1:15">
      <c r="A6350" s="316"/>
      <c r="B6350" s="316"/>
      <c r="C6350" s="22"/>
      <c r="O6350" s="279"/>
    </row>
    <row r="6351" spans="1:15">
      <c r="A6351" s="316"/>
      <c r="B6351" s="316"/>
      <c r="C6351" s="22"/>
      <c r="O6351" s="279"/>
    </row>
    <row r="6352" spans="1:15">
      <c r="A6352" s="316"/>
      <c r="B6352" s="316"/>
      <c r="C6352" s="22"/>
      <c r="O6352" s="279"/>
    </row>
    <row r="6353" spans="1:15">
      <c r="A6353" s="316"/>
      <c r="B6353" s="316"/>
      <c r="C6353" s="22"/>
      <c r="O6353" s="279"/>
    </row>
    <row r="6354" spans="1:15">
      <c r="A6354" s="316"/>
      <c r="B6354" s="316"/>
      <c r="C6354" s="22"/>
      <c r="O6354" s="279"/>
    </row>
    <row r="6355" spans="1:15">
      <c r="A6355" s="316"/>
      <c r="B6355" s="316"/>
      <c r="C6355" s="22"/>
      <c r="O6355" s="279"/>
    </row>
    <row r="6356" spans="1:15">
      <c r="A6356" s="316"/>
      <c r="B6356" s="316"/>
      <c r="C6356" s="22"/>
      <c r="O6356" s="279"/>
    </row>
    <row r="6357" spans="1:15">
      <c r="A6357" s="316"/>
      <c r="B6357" s="316"/>
      <c r="C6357" s="22"/>
      <c r="O6357" s="279"/>
    </row>
    <row r="6358" spans="1:15">
      <c r="A6358" s="316"/>
      <c r="B6358" s="316"/>
      <c r="C6358" s="22"/>
      <c r="O6358" s="279"/>
    </row>
    <row r="6359" spans="1:15">
      <c r="A6359" s="316"/>
      <c r="B6359" s="316"/>
      <c r="C6359" s="22"/>
      <c r="O6359" s="279"/>
    </row>
    <row r="6360" spans="1:15">
      <c r="A6360" s="316"/>
      <c r="B6360" s="316"/>
      <c r="C6360" s="22"/>
      <c r="O6360" s="279"/>
    </row>
    <row r="6361" spans="1:15">
      <c r="A6361" s="316"/>
      <c r="B6361" s="316"/>
      <c r="C6361" s="22"/>
      <c r="O6361" s="279"/>
    </row>
    <row r="6362" spans="1:15">
      <c r="A6362" s="316"/>
      <c r="B6362" s="316"/>
      <c r="C6362" s="22"/>
      <c r="O6362" s="279"/>
    </row>
    <row r="6363" spans="1:15">
      <c r="A6363" s="316"/>
      <c r="B6363" s="316"/>
      <c r="C6363" s="22"/>
      <c r="O6363" s="279"/>
    </row>
    <row r="6364" spans="1:15">
      <c r="A6364" s="316"/>
      <c r="B6364" s="316"/>
      <c r="C6364" s="22"/>
      <c r="O6364" s="279"/>
    </row>
    <row r="6365" spans="1:15">
      <c r="A6365" s="316"/>
      <c r="B6365" s="316"/>
      <c r="C6365" s="22"/>
      <c r="O6365" s="279"/>
    </row>
    <row r="6366" spans="1:15">
      <c r="A6366" s="316"/>
      <c r="B6366" s="316"/>
      <c r="C6366" s="22"/>
      <c r="O6366" s="279"/>
    </row>
    <row r="6367" spans="1:15">
      <c r="A6367" s="316"/>
      <c r="B6367" s="316"/>
      <c r="C6367" s="22"/>
      <c r="O6367" s="279"/>
    </row>
    <row r="6368" spans="1:15">
      <c r="A6368" s="316"/>
      <c r="B6368" s="316"/>
      <c r="C6368" s="22"/>
      <c r="O6368" s="279"/>
    </row>
    <row r="6369" spans="1:15">
      <c r="A6369" s="316"/>
      <c r="B6369" s="316"/>
      <c r="C6369" s="22"/>
      <c r="O6369" s="279"/>
    </row>
    <row r="6370" spans="1:15">
      <c r="A6370" s="316"/>
      <c r="B6370" s="316"/>
      <c r="C6370" s="22"/>
      <c r="O6370" s="279"/>
    </row>
    <row r="6371" spans="1:15">
      <c r="A6371" s="316"/>
      <c r="B6371" s="316"/>
      <c r="C6371" s="22"/>
      <c r="O6371" s="279"/>
    </row>
    <row r="6372" spans="1:15">
      <c r="A6372" s="316"/>
      <c r="B6372" s="316"/>
      <c r="C6372" s="22"/>
      <c r="O6372" s="279"/>
    </row>
    <row r="6373" spans="1:15">
      <c r="A6373" s="316"/>
      <c r="B6373" s="316"/>
      <c r="C6373" s="22"/>
      <c r="O6373" s="279"/>
    </row>
    <row r="6374" spans="1:15">
      <c r="A6374" s="316"/>
      <c r="B6374" s="316"/>
      <c r="C6374" s="22"/>
      <c r="O6374" s="279"/>
    </row>
    <row r="6375" spans="1:15">
      <c r="A6375" s="316"/>
      <c r="B6375" s="316"/>
      <c r="C6375" s="22"/>
      <c r="O6375" s="279"/>
    </row>
    <row r="6376" spans="1:15">
      <c r="A6376" s="316"/>
      <c r="B6376" s="316"/>
      <c r="C6376" s="22"/>
      <c r="O6376" s="279"/>
    </row>
    <row r="6377" spans="1:15">
      <c r="A6377" s="316"/>
      <c r="B6377" s="316"/>
      <c r="C6377" s="22"/>
      <c r="O6377" s="279"/>
    </row>
    <row r="6378" spans="1:15">
      <c r="A6378" s="316"/>
      <c r="B6378" s="316"/>
      <c r="C6378" s="22"/>
      <c r="O6378" s="279"/>
    </row>
    <row r="6379" spans="1:15">
      <c r="A6379" s="316"/>
      <c r="B6379" s="316"/>
      <c r="C6379" s="22"/>
      <c r="O6379" s="279"/>
    </row>
    <row r="6380" spans="1:15">
      <c r="A6380" s="316"/>
      <c r="B6380" s="316"/>
      <c r="C6380" s="22"/>
      <c r="O6380" s="279"/>
    </row>
    <row r="6381" spans="1:15">
      <c r="A6381" s="316"/>
      <c r="B6381" s="316"/>
      <c r="C6381" s="22"/>
      <c r="O6381" s="279"/>
    </row>
    <row r="6382" spans="1:15">
      <c r="A6382" s="316"/>
      <c r="B6382" s="316"/>
      <c r="C6382" s="22"/>
      <c r="O6382" s="279"/>
    </row>
    <row r="6383" spans="1:15">
      <c r="A6383" s="316"/>
      <c r="B6383" s="316"/>
      <c r="C6383" s="22"/>
      <c r="O6383" s="279"/>
    </row>
    <row r="6384" spans="1:15">
      <c r="A6384" s="316"/>
      <c r="B6384" s="316"/>
      <c r="C6384" s="22"/>
      <c r="O6384" s="279"/>
    </row>
    <row r="6385" spans="1:15">
      <c r="A6385" s="316"/>
      <c r="B6385" s="316"/>
      <c r="C6385" s="22"/>
      <c r="O6385" s="279"/>
    </row>
    <row r="6386" spans="1:15">
      <c r="A6386" s="316"/>
      <c r="B6386" s="316"/>
      <c r="C6386" s="22"/>
      <c r="O6386" s="279"/>
    </row>
    <row r="6387" spans="1:15">
      <c r="A6387" s="316"/>
      <c r="B6387" s="316"/>
      <c r="C6387" s="22"/>
      <c r="O6387" s="279"/>
    </row>
    <row r="6388" spans="1:15">
      <c r="A6388" s="316"/>
      <c r="B6388" s="316"/>
      <c r="C6388" s="22"/>
      <c r="O6388" s="279"/>
    </row>
    <row r="6389" spans="1:15">
      <c r="A6389" s="316"/>
      <c r="B6389" s="316"/>
      <c r="C6389" s="22"/>
      <c r="O6389" s="279"/>
    </row>
    <row r="6390" spans="1:15">
      <c r="A6390" s="316"/>
      <c r="B6390" s="316"/>
      <c r="C6390" s="22"/>
      <c r="O6390" s="279"/>
    </row>
    <row r="6391" spans="1:15">
      <c r="A6391" s="316"/>
      <c r="B6391" s="316"/>
      <c r="C6391" s="22"/>
      <c r="O6391" s="279"/>
    </row>
    <row r="6392" spans="1:15">
      <c r="A6392" s="316"/>
      <c r="B6392" s="316"/>
      <c r="C6392" s="22"/>
      <c r="O6392" s="279"/>
    </row>
    <row r="6393" spans="1:15">
      <c r="A6393" s="316"/>
      <c r="B6393" s="316"/>
      <c r="C6393" s="22"/>
      <c r="O6393" s="279"/>
    </row>
    <row r="6394" spans="1:15">
      <c r="A6394" s="316"/>
      <c r="B6394" s="316"/>
      <c r="C6394" s="22"/>
      <c r="O6394" s="279"/>
    </row>
    <row r="6395" spans="1:15">
      <c r="A6395" s="316"/>
      <c r="B6395" s="316"/>
      <c r="C6395" s="22"/>
      <c r="O6395" s="279"/>
    </row>
    <row r="6396" spans="1:15">
      <c r="A6396" s="316"/>
      <c r="B6396" s="316"/>
      <c r="C6396" s="22"/>
      <c r="O6396" s="279"/>
    </row>
    <row r="6397" spans="1:15">
      <c r="A6397" s="316"/>
      <c r="B6397" s="316"/>
      <c r="C6397" s="22"/>
      <c r="O6397" s="279"/>
    </row>
    <row r="6398" spans="1:15">
      <c r="A6398" s="316"/>
      <c r="B6398" s="316"/>
      <c r="C6398" s="22"/>
      <c r="O6398" s="279"/>
    </row>
    <row r="6399" spans="1:15">
      <c r="A6399" s="316"/>
      <c r="B6399" s="316"/>
      <c r="C6399" s="22"/>
      <c r="O6399" s="279"/>
    </row>
    <row r="6400" spans="1:15">
      <c r="A6400" s="316"/>
      <c r="B6400" s="316"/>
      <c r="C6400" s="22"/>
      <c r="O6400" s="279"/>
    </row>
    <row r="6401" spans="1:15">
      <c r="A6401" s="316"/>
      <c r="B6401" s="316"/>
      <c r="C6401" s="22"/>
      <c r="O6401" s="279"/>
    </row>
    <row r="6402" spans="1:15">
      <c r="A6402" s="316"/>
      <c r="B6402" s="316"/>
      <c r="C6402" s="22"/>
      <c r="O6402" s="279"/>
    </row>
    <row r="6403" spans="1:15">
      <c r="A6403" s="316"/>
      <c r="B6403" s="316"/>
      <c r="C6403" s="22"/>
      <c r="O6403" s="279"/>
    </row>
    <row r="6404" spans="1:15">
      <c r="A6404" s="316"/>
      <c r="B6404" s="316"/>
      <c r="C6404" s="22"/>
      <c r="O6404" s="279"/>
    </row>
    <row r="6405" spans="1:15">
      <c r="A6405" s="316"/>
      <c r="B6405" s="316"/>
      <c r="C6405" s="22"/>
      <c r="O6405" s="279"/>
    </row>
    <row r="6406" spans="1:15">
      <c r="A6406" s="316"/>
      <c r="B6406" s="316"/>
      <c r="C6406" s="22"/>
      <c r="O6406" s="279"/>
    </row>
    <row r="6407" spans="1:15">
      <c r="A6407" s="316"/>
      <c r="B6407" s="316"/>
      <c r="C6407" s="22"/>
      <c r="O6407" s="279"/>
    </row>
    <row r="6408" spans="1:15">
      <c r="A6408" s="316"/>
      <c r="B6408" s="316"/>
      <c r="C6408" s="22"/>
      <c r="O6408" s="279"/>
    </row>
    <row r="6409" spans="1:15">
      <c r="A6409" s="316"/>
      <c r="B6409" s="316"/>
      <c r="C6409" s="22"/>
      <c r="O6409" s="279"/>
    </row>
    <row r="6410" spans="1:15">
      <c r="A6410" s="316"/>
      <c r="B6410" s="316"/>
      <c r="C6410" s="22"/>
      <c r="O6410" s="279"/>
    </row>
    <row r="6411" spans="1:15">
      <c r="A6411" s="316"/>
      <c r="B6411" s="316"/>
      <c r="C6411" s="22"/>
      <c r="O6411" s="279"/>
    </row>
    <row r="6412" spans="1:15">
      <c r="A6412" s="316"/>
      <c r="B6412" s="316"/>
      <c r="C6412" s="22"/>
      <c r="O6412" s="279"/>
    </row>
    <row r="6413" spans="1:15">
      <c r="A6413" s="316"/>
      <c r="B6413" s="316"/>
      <c r="C6413" s="22"/>
      <c r="O6413" s="279"/>
    </row>
    <row r="6414" spans="1:15">
      <c r="A6414" s="316"/>
      <c r="B6414" s="316"/>
      <c r="C6414" s="22"/>
      <c r="O6414" s="279"/>
    </row>
    <row r="6415" spans="1:15">
      <c r="A6415" s="316"/>
      <c r="B6415" s="316"/>
      <c r="C6415" s="22"/>
      <c r="O6415" s="279"/>
    </row>
    <row r="6416" spans="1:15">
      <c r="A6416" s="316"/>
      <c r="B6416" s="316"/>
      <c r="C6416" s="22"/>
      <c r="O6416" s="279"/>
    </row>
    <row r="6417" spans="1:15">
      <c r="A6417" s="316"/>
      <c r="B6417" s="316"/>
      <c r="C6417" s="22"/>
      <c r="O6417" s="279"/>
    </row>
    <row r="6418" spans="1:15">
      <c r="A6418" s="316"/>
      <c r="B6418" s="316"/>
      <c r="C6418" s="22"/>
      <c r="O6418" s="279"/>
    </row>
    <row r="6419" spans="1:15">
      <c r="A6419" s="316"/>
      <c r="B6419" s="316"/>
      <c r="C6419" s="22"/>
      <c r="O6419" s="279"/>
    </row>
    <row r="6420" spans="1:15">
      <c r="A6420" s="316"/>
      <c r="B6420" s="316"/>
      <c r="C6420" s="22"/>
      <c r="O6420" s="279"/>
    </row>
    <row r="6421" spans="1:15">
      <c r="A6421" s="316"/>
      <c r="B6421" s="316"/>
      <c r="C6421" s="22"/>
      <c r="O6421" s="279"/>
    </row>
    <row r="6422" spans="1:15">
      <c r="A6422" s="316"/>
      <c r="B6422" s="316"/>
      <c r="C6422" s="22"/>
      <c r="O6422" s="279"/>
    </row>
    <row r="6423" spans="1:15">
      <c r="A6423" s="316"/>
      <c r="B6423" s="316"/>
      <c r="C6423" s="22"/>
      <c r="O6423" s="279"/>
    </row>
    <row r="6424" spans="1:15">
      <c r="A6424" s="316"/>
      <c r="B6424" s="316"/>
      <c r="C6424" s="22"/>
      <c r="O6424" s="279"/>
    </row>
    <row r="6425" spans="1:15">
      <c r="A6425" s="316"/>
      <c r="B6425" s="316"/>
      <c r="C6425" s="22"/>
      <c r="O6425" s="279"/>
    </row>
    <row r="6426" spans="1:15">
      <c r="A6426" s="316"/>
      <c r="B6426" s="316"/>
      <c r="C6426" s="22"/>
      <c r="O6426" s="279"/>
    </row>
    <row r="6427" spans="1:15">
      <c r="A6427" s="316"/>
      <c r="B6427" s="316"/>
      <c r="C6427" s="22"/>
      <c r="O6427" s="279"/>
    </row>
    <row r="6428" spans="1:15">
      <c r="A6428" s="316"/>
      <c r="B6428" s="316"/>
      <c r="C6428" s="22"/>
      <c r="O6428" s="279"/>
    </row>
    <row r="6429" spans="1:15">
      <c r="A6429" s="316"/>
      <c r="B6429" s="316"/>
      <c r="C6429" s="22"/>
      <c r="O6429" s="279"/>
    </row>
    <row r="6430" spans="1:15">
      <c r="A6430" s="316"/>
      <c r="B6430" s="316"/>
      <c r="C6430" s="22"/>
      <c r="O6430" s="279"/>
    </row>
    <row r="6431" spans="1:15">
      <c r="A6431" s="316"/>
      <c r="B6431" s="316"/>
      <c r="C6431" s="22"/>
      <c r="O6431" s="279"/>
    </row>
    <row r="6432" spans="1:15">
      <c r="A6432" s="316"/>
      <c r="B6432" s="316"/>
      <c r="C6432" s="22"/>
      <c r="O6432" s="279"/>
    </row>
    <row r="6433" spans="1:15">
      <c r="A6433" s="316"/>
      <c r="B6433" s="316"/>
      <c r="C6433" s="22"/>
      <c r="O6433" s="279"/>
    </row>
    <row r="6434" spans="1:15">
      <c r="A6434" s="316"/>
      <c r="B6434" s="316"/>
      <c r="C6434" s="22"/>
      <c r="O6434" s="279"/>
    </row>
    <row r="6435" spans="1:15">
      <c r="A6435" s="316"/>
      <c r="B6435" s="316"/>
      <c r="C6435" s="22"/>
      <c r="O6435" s="279"/>
    </row>
    <row r="6436" spans="1:15">
      <c r="A6436" s="316"/>
      <c r="B6436" s="316"/>
      <c r="C6436" s="22"/>
      <c r="O6436" s="279"/>
    </row>
    <row r="6437" spans="1:15">
      <c r="A6437" s="316"/>
      <c r="B6437" s="316"/>
      <c r="C6437" s="22"/>
      <c r="O6437" s="279"/>
    </row>
    <row r="6438" spans="1:15">
      <c r="A6438" s="316"/>
      <c r="B6438" s="316"/>
      <c r="C6438" s="22"/>
      <c r="O6438" s="279"/>
    </row>
    <row r="6439" spans="1:15">
      <c r="A6439" s="316"/>
      <c r="B6439" s="316"/>
      <c r="C6439" s="22"/>
      <c r="O6439" s="279"/>
    </row>
    <row r="6440" spans="1:15">
      <c r="A6440" s="316"/>
      <c r="B6440" s="316"/>
      <c r="C6440" s="22"/>
      <c r="O6440" s="279"/>
    </row>
    <row r="6441" spans="1:15">
      <c r="A6441" s="316"/>
      <c r="B6441" s="316"/>
      <c r="C6441" s="22"/>
      <c r="O6441" s="279"/>
    </row>
    <row r="6442" spans="1:15">
      <c r="A6442" s="316"/>
      <c r="B6442" s="316"/>
      <c r="C6442" s="22"/>
      <c r="O6442" s="279"/>
    </row>
    <row r="6443" spans="1:15">
      <c r="A6443" s="316"/>
      <c r="B6443" s="316"/>
      <c r="C6443" s="22"/>
      <c r="O6443" s="279"/>
    </row>
    <row r="6444" spans="1:15">
      <c r="A6444" s="316"/>
      <c r="B6444" s="316"/>
      <c r="C6444" s="22"/>
      <c r="O6444" s="279"/>
    </row>
    <row r="6445" spans="1:15">
      <c r="A6445" s="316"/>
      <c r="B6445" s="316"/>
      <c r="C6445" s="22"/>
      <c r="O6445" s="279"/>
    </row>
    <row r="6446" spans="1:15">
      <c r="A6446" s="316"/>
      <c r="B6446" s="316"/>
      <c r="C6446" s="22"/>
      <c r="O6446" s="279"/>
    </row>
    <row r="6447" spans="1:15">
      <c r="A6447" s="316"/>
      <c r="B6447" s="316"/>
      <c r="C6447" s="22"/>
      <c r="O6447" s="279"/>
    </row>
    <row r="6448" spans="1:15">
      <c r="A6448" s="316"/>
      <c r="B6448" s="316"/>
      <c r="C6448" s="22"/>
      <c r="O6448" s="279"/>
    </row>
    <row r="6449" spans="1:15">
      <c r="A6449" s="316"/>
      <c r="B6449" s="316"/>
      <c r="C6449" s="22"/>
      <c r="O6449" s="279"/>
    </row>
    <row r="6450" spans="1:15">
      <c r="A6450" s="316"/>
      <c r="B6450" s="316"/>
      <c r="C6450" s="22"/>
      <c r="O6450" s="279"/>
    </row>
    <row r="6451" spans="1:15">
      <c r="A6451" s="316"/>
      <c r="B6451" s="316"/>
      <c r="C6451" s="22"/>
      <c r="O6451" s="279"/>
    </row>
    <row r="6452" spans="1:15">
      <c r="A6452" s="316"/>
      <c r="B6452" s="316"/>
      <c r="C6452" s="22"/>
      <c r="O6452" s="279"/>
    </row>
    <row r="6453" spans="1:15">
      <c r="A6453" s="316"/>
      <c r="B6453" s="316"/>
      <c r="C6453" s="22"/>
      <c r="O6453" s="279"/>
    </row>
    <row r="6454" spans="1:15">
      <c r="A6454" s="316"/>
      <c r="B6454" s="316"/>
      <c r="C6454" s="22"/>
      <c r="O6454" s="279"/>
    </row>
    <row r="6455" spans="1:15">
      <c r="A6455" s="316"/>
      <c r="B6455" s="316"/>
      <c r="C6455" s="22"/>
      <c r="O6455" s="279"/>
    </row>
    <row r="6456" spans="1:15">
      <c r="A6456" s="316"/>
      <c r="B6456" s="316"/>
      <c r="C6456" s="22"/>
      <c r="O6456" s="279"/>
    </row>
    <row r="6457" spans="1:15">
      <c r="A6457" s="316"/>
      <c r="B6457" s="316"/>
      <c r="C6457" s="22"/>
      <c r="O6457" s="279"/>
    </row>
    <row r="6458" spans="1:15">
      <c r="A6458" s="316"/>
      <c r="B6458" s="316"/>
      <c r="C6458" s="22"/>
      <c r="O6458" s="279"/>
    </row>
    <row r="6459" spans="1:15">
      <c r="A6459" s="316"/>
      <c r="B6459" s="316"/>
      <c r="C6459" s="22"/>
      <c r="O6459" s="279"/>
    </row>
    <row r="6460" spans="1:15">
      <c r="A6460" s="316"/>
      <c r="B6460" s="316"/>
      <c r="C6460" s="22"/>
      <c r="O6460" s="279"/>
    </row>
    <row r="6461" spans="1:15">
      <c r="A6461" s="316"/>
      <c r="B6461" s="316"/>
      <c r="C6461" s="22"/>
      <c r="O6461" s="279"/>
    </row>
    <row r="6462" spans="1:15">
      <c r="A6462" s="316"/>
      <c r="B6462" s="316"/>
      <c r="C6462" s="22"/>
      <c r="O6462" s="279"/>
    </row>
    <row r="6463" spans="1:15">
      <c r="A6463" s="316"/>
      <c r="B6463" s="316"/>
      <c r="C6463" s="22"/>
      <c r="O6463" s="279"/>
    </row>
    <row r="6464" spans="1:15">
      <c r="A6464" s="316"/>
      <c r="B6464" s="316"/>
      <c r="C6464" s="22"/>
      <c r="O6464" s="279"/>
    </row>
    <row r="6465" spans="1:15">
      <c r="A6465" s="316"/>
      <c r="B6465" s="316"/>
      <c r="C6465" s="22"/>
      <c r="O6465" s="279"/>
    </row>
    <row r="6466" spans="1:15">
      <c r="A6466" s="316"/>
      <c r="B6466" s="316"/>
      <c r="C6466" s="22"/>
      <c r="O6466" s="279"/>
    </row>
    <row r="6467" spans="1:15">
      <c r="A6467" s="316"/>
      <c r="B6467" s="316"/>
      <c r="C6467" s="22"/>
      <c r="O6467" s="279"/>
    </row>
    <row r="6468" spans="1:15">
      <c r="A6468" s="316"/>
      <c r="B6468" s="316"/>
      <c r="C6468" s="22"/>
      <c r="O6468" s="279"/>
    </row>
    <row r="6469" spans="1:15">
      <c r="A6469" s="316"/>
      <c r="B6469" s="316"/>
      <c r="C6469" s="22"/>
      <c r="O6469" s="279"/>
    </row>
    <row r="6470" spans="1:15">
      <c r="A6470" s="316"/>
      <c r="B6470" s="316"/>
      <c r="C6470" s="22"/>
      <c r="O6470" s="279"/>
    </row>
    <row r="6471" spans="1:15">
      <c r="A6471" s="316"/>
      <c r="B6471" s="316"/>
      <c r="C6471" s="22"/>
      <c r="O6471" s="279"/>
    </row>
    <row r="6472" spans="1:15">
      <c r="A6472" s="316"/>
      <c r="B6472" s="316"/>
      <c r="C6472" s="22"/>
      <c r="O6472" s="279"/>
    </row>
    <row r="6473" spans="1:15">
      <c r="A6473" s="316"/>
      <c r="B6473" s="316"/>
      <c r="C6473" s="22"/>
      <c r="O6473" s="279"/>
    </row>
    <row r="6474" spans="1:15">
      <c r="A6474" s="316"/>
      <c r="B6474" s="316"/>
      <c r="C6474" s="22"/>
      <c r="O6474" s="279"/>
    </row>
    <row r="6475" spans="1:15">
      <c r="A6475" s="316"/>
      <c r="B6475" s="316"/>
      <c r="C6475" s="22"/>
      <c r="O6475" s="279"/>
    </row>
    <row r="6476" spans="1:15">
      <c r="A6476" s="316"/>
      <c r="B6476" s="316"/>
      <c r="C6476" s="22"/>
      <c r="O6476" s="279"/>
    </row>
    <row r="6477" spans="1:15">
      <c r="A6477" s="316"/>
      <c r="B6477" s="316"/>
      <c r="C6477" s="22"/>
      <c r="O6477" s="279"/>
    </row>
    <row r="6478" spans="1:15">
      <c r="A6478" s="316"/>
      <c r="B6478" s="316"/>
      <c r="C6478" s="22"/>
      <c r="O6478" s="279"/>
    </row>
    <row r="6479" spans="1:15">
      <c r="A6479" s="316"/>
      <c r="B6479" s="316"/>
      <c r="C6479" s="22"/>
      <c r="O6479" s="279"/>
    </row>
    <row r="6480" spans="1:15">
      <c r="A6480" s="316"/>
      <c r="B6480" s="316"/>
      <c r="C6480" s="22"/>
      <c r="O6480" s="279"/>
    </row>
    <row r="6481" spans="1:15">
      <c r="A6481" s="316"/>
      <c r="B6481" s="316"/>
      <c r="C6481" s="22"/>
      <c r="O6481" s="279"/>
    </row>
    <row r="6482" spans="1:15">
      <c r="A6482" s="316"/>
      <c r="B6482" s="316"/>
      <c r="C6482" s="22"/>
      <c r="O6482" s="279"/>
    </row>
    <row r="6483" spans="1:15">
      <c r="A6483" s="316"/>
      <c r="B6483" s="316"/>
      <c r="C6483" s="22"/>
      <c r="O6483" s="279"/>
    </row>
    <row r="6484" spans="1:15">
      <c r="A6484" s="316"/>
      <c r="B6484" s="316"/>
      <c r="C6484" s="22"/>
      <c r="O6484" s="279"/>
    </row>
    <row r="6485" spans="1:15">
      <c r="A6485" s="316"/>
      <c r="B6485" s="316"/>
      <c r="C6485" s="22"/>
      <c r="O6485" s="279"/>
    </row>
    <row r="6486" spans="1:15">
      <c r="A6486" s="316"/>
      <c r="B6486" s="316"/>
      <c r="C6486" s="22"/>
      <c r="O6486" s="279"/>
    </row>
    <row r="6487" spans="1:15">
      <c r="A6487" s="316"/>
      <c r="B6487" s="316"/>
      <c r="C6487" s="22"/>
      <c r="O6487" s="279"/>
    </row>
    <row r="6488" spans="1:15">
      <c r="A6488" s="316"/>
      <c r="B6488" s="316"/>
      <c r="C6488" s="22"/>
      <c r="O6488" s="279"/>
    </row>
    <row r="6489" spans="1:15">
      <c r="A6489" s="316"/>
      <c r="B6489" s="316"/>
      <c r="C6489" s="22"/>
      <c r="O6489" s="279"/>
    </row>
    <row r="6490" spans="1:15">
      <c r="A6490" s="316"/>
      <c r="B6490" s="316"/>
      <c r="C6490" s="22"/>
      <c r="O6490" s="279"/>
    </row>
    <row r="6491" spans="1:15">
      <c r="A6491" s="316"/>
      <c r="B6491" s="316"/>
      <c r="C6491" s="22"/>
      <c r="O6491" s="279"/>
    </row>
    <row r="6492" spans="1:15">
      <c r="A6492" s="316"/>
      <c r="B6492" s="316"/>
      <c r="C6492" s="22"/>
      <c r="O6492" s="279"/>
    </row>
    <row r="6493" spans="1:15">
      <c r="A6493" s="316"/>
      <c r="B6493" s="316"/>
      <c r="C6493" s="22"/>
      <c r="O6493" s="279"/>
    </row>
    <row r="6494" spans="1:15">
      <c r="A6494" s="316"/>
      <c r="B6494" s="316"/>
      <c r="C6494" s="22"/>
      <c r="O6494" s="279"/>
    </row>
    <row r="6495" spans="1:15">
      <c r="A6495" s="316"/>
      <c r="B6495" s="316"/>
      <c r="C6495" s="22"/>
      <c r="O6495" s="279"/>
    </row>
    <row r="6496" spans="1:15">
      <c r="A6496" s="316"/>
      <c r="B6496" s="316"/>
      <c r="C6496" s="22"/>
      <c r="O6496" s="279"/>
    </row>
    <row r="6497" spans="1:15">
      <c r="A6497" s="316"/>
      <c r="B6497" s="316"/>
      <c r="C6497" s="22"/>
      <c r="O6497" s="279"/>
    </row>
    <row r="6498" spans="1:15">
      <c r="A6498" s="316"/>
      <c r="B6498" s="316"/>
      <c r="C6498" s="22"/>
      <c r="O6498" s="279"/>
    </row>
    <row r="6499" spans="1:15">
      <c r="A6499" s="316"/>
      <c r="B6499" s="316"/>
      <c r="C6499" s="22"/>
      <c r="O6499" s="279"/>
    </row>
    <row r="6500" spans="1:15">
      <c r="A6500" s="316"/>
      <c r="B6500" s="316"/>
      <c r="C6500" s="22"/>
      <c r="O6500" s="279"/>
    </row>
    <row r="6501" spans="1:15">
      <c r="A6501" s="316"/>
      <c r="B6501" s="316"/>
      <c r="C6501" s="22"/>
      <c r="O6501" s="279"/>
    </row>
    <row r="6502" spans="1:15">
      <c r="A6502" s="316"/>
      <c r="B6502" s="316"/>
      <c r="C6502" s="22"/>
      <c r="O6502" s="279"/>
    </row>
    <row r="6503" spans="1:15">
      <c r="A6503" s="316"/>
      <c r="B6503" s="316"/>
      <c r="C6503" s="22"/>
      <c r="O6503" s="279"/>
    </row>
    <row r="6504" spans="1:15">
      <c r="A6504" s="316"/>
      <c r="B6504" s="316"/>
      <c r="C6504" s="22"/>
      <c r="O6504" s="279"/>
    </row>
    <row r="6505" spans="1:15">
      <c r="A6505" s="316"/>
      <c r="B6505" s="316"/>
      <c r="C6505" s="22"/>
      <c r="O6505" s="279"/>
    </row>
    <row r="6506" spans="1:15">
      <c r="A6506" s="316"/>
      <c r="B6506" s="316"/>
      <c r="C6506" s="22"/>
      <c r="O6506" s="279"/>
    </row>
    <row r="6507" spans="1:15">
      <c r="A6507" s="316"/>
      <c r="B6507" s="316"/>
      <c r="C6507" s="22"/>
      <c r="O6507" s="279"/>
    </row>
    <row r="6508" spans="1:15">
      <c r="A6508" s="316"/>
      <c r="B6508" s="316"/>
      <c r="C6508" s="22"/>
      <c r="O6508" s="279"/>
    </row>
    <row r="6509" spans="1:15">
      <c r="A6509" s="316"/>
      <c r="B6509" s="316"/>
      <c r="C6509" s="22"/>
      <c r="O6509" s="279"/>
    </row>
    <row r="6510" spans="1:15">
      <c r="A6510" s="316"/>
      <c r="B6510" s="316"/>
      <c r="C6510" s="22"/>
      <c r="O6510" s="279"/>
    </row>
    <row r="6511" spans="1:15">
      <c r="A6511" s="316"/>
      <c r="B6511" s="316"/>
      <c r="C6511" s="22"/>
      <c r="O6511" s="279"/>
    </row>
    <row r="6512" spans="1:15">
      <c r="A6512" s="316"/>
      <c r="B6512" s="316"/>
      <c r="C6512" s="22"/>
      <c r="O6512" s="279"/>
    </row>
    <row r="6513" spans="1:15">
      <c r="A6513" s="316"/>
      <c r="B6513" s="316"/>
      <c r="C6513" s="22"/>
      <c r="O6513" s="279"/>
    </row>
    <row r="6514" spans="1:15">
      <c r="A6514" s="316"/>
      <c r="B6514" s="316"/>
      <c r="C6514" s="22"/>
      <c r="O6514" s="279"/>
    </row>
    <row r="6515" spans="1:15">
      <c r="A6515" s="316"/>
      <c r="B6515" s="316"/>
      <c r="C6515" s="22"/>
      <c r="O6515" s="279"/>
    </row>
    <row r="6516" spans="1:15">
      <c r="A6516" s="316"/>
      <c r="B6516" s="316"/>
      <c r="C6516" s="22"/>
      <c r="O6516" s="279"/>
    </row>
    <row r="6517" spans="1:15">
      <c r="A6517" s="316"/>
      <c r="B6517" s="316"/>
      <c r="C6517" s="22"/>
      <c r="O6517" s="279"/>
    </row>
    <row r="6518" spans="1:15">
      <c r="A6518" s="316"/>
      <c r="B6518" s="316"/>
      <c r="C6518" s="22"/>
      <c r="O6518" s="279"/>
    </row>
    <row r="6519" spans="1:15">
      <c r="A6519" s="316"/>
      <c r="B6519" s="316"/>
      <c r="C6519" s="22"/>
      <c r="O6519" s="279"/>
    </row>
    <row r="6520" spans="1:15">
      <c r="A6520" s="316"/>
      <c r="B6520" s="316"/>
      <c r="C6520" s="22"/>
      <c r="O6520" s="279"/>
    </row>
    <row r="6521" spans="1:15">
      <c r="A6521" s="316"/>
      <c r="B6521" s="316"/>
      <c r="C6521" s="22"/>
      <c r="O6521" s="279"/>
    </row>
    <row r="6522" spans="1:15">
      <c r="A6522" s="316"/>
      <c r="B6522" s="316"/>
      <c r="C6522" s="22"/>
      <c r="O6522" s="279"/>
    </row>
    <row r="6523" spans="1:15">
      <c r="A6523" s="316"/>
      <c r="B6523" s="316"/>
      <c r="C6523" s="22"/>
      <c r="O6523" s="279"/>
    </row>
    <row r="6524" spans="1:15">
      <c r="A6524" s="316"/>
      <c r="B6524" s="316"/>
      <c r="C6524" s="22"/>
      <c r="O6524" s="279"/>
    </row>
    <row r="6525" spans="1:15">
      <c r="A6525" s="316"/>
      <c r="B6525" s="316"/>
      <c r="C6525" s="22"/>
      <c r="O6525" s="279"/>
    </row>
    <row r="6526" spans="1:15">
      <c r="A6526" s="316"/>
      <c r="B6526" s="316"/>
      <c r="C6526" s="22"/>
      <c r="O6526" s="279"/>
    </row>
    <row r="6527" spans="1:15">
      <c r="A6527" s="316"/>
      <c r="B6527" s="316"/>
      <c r="C6527" s="22"/>
      <c r="O6527" s="279"/>
    </row>
    <row r="6528" spans="1:15">
      <c r="A6528" s="316"/>
      <c r="B6528" s="316"/>
      <c r="C6528" s="22"/>
      <c r="O6528" s="279"/>
    </row>
    <row r="6529" spans="1:15">
      <c r="A6529" s="316"/>
      <c r="B6529" s="316"/>
      <c r="C6529" s="22"/>
      <c r="O6529" s="279"/>
    </row>
    <row r="6530" spans="1:15">
      <c r="A6530" s="316"/>
      <c r="B6530" s="316"/>
      <c r="C6530" s="22"/>
      <c r="O6530" s="279"/>
    </row>
    <row r="6531" spans="1:15">
      <c r="A6531" s="316"/>
      <c r="B6531" s="316"/>
      <c r="C6531" s="22"/>
      <c r="O6531" s="279"/>
    </row>
    <row r="6532" spans="1:15">
      <c r="A6532" s="316"/>
      <c r="B6532" s="316"/>
      <c r="C6532" s="22"/>
      <c r="O6532" s="279"/>
    </row>
    <row r="6533" spans="1:15">
      <c r="A6533" s="316"/>
      <c r="B6533" s="316"/>
      <c r="C6533" s="22"/>
      <c r="O6533" s="279"/>
    </row>
    <row r="6534" spans="1:15">
      <c r="A6534" s="316"/>
      <c r="B6534" s="316"/>
      <c r="C6534" s="22"/>
      <c r="O6534" s="279"/>
    </row>
    <row r="6535" spans="1:15">
      <c r="A6535" s="316"/>
      <c r="B6535" s="316"/>
      <c r="C6535" s="22"/>
      <c r="O6535" s="279"/>
    </row>
    <row r="6536" spans="1:15">
      <c r="A6536" s="316"/>
      <c r="B6536" s="316"/>
      <c r="C6536" s="22"/>
      <c r="O6536" s="279"/>
    </row>
    <row r="6537" spans="1:15">
      <c r="A6537" s="316"/>
      <c r="B6537" s="316"/>
      <c r="C6537" s="22"/>
      <c r="O6537" s="279"/>
    </row>
    <row r="6538" spans="1:15">
      <c r="A6538" s="316"/>
      <c r="B6538" s="316"/>
      <c r="C6538" s="22"/>
      <c r="O6538" s="279"/>
    </row>
    <row r="6539" spans="1:15">
      <c r="A6539" s="316"/>
      <c r="B6539" s="316"/>
      <c r="C6539" s="22"/>
      <c r="O6539" s="279"/>
    </row>
    <row r="6540" spans="1:15">
      <c r="A6540" s="316"/>
      <c r="B6540" s="316"/>
      <c r="C6540" s="22"/>
      <c r="O6540" s="279"/>
    </row>
    <row r="6541" spans="1:15">
      <c r="A6541" s="316"/>
      <c r="B6541" s="316"/>
      <c r="C6541" s="22"/>
      <c r="O6541" s="279"/>
    </row>
    <row r="6542" spans="1:15">
      <c r="A6542" s="316"/>
      <c r="B6542" s="316"/>
      <c r="C6542" s="22"/>
      <c r="O6542" s="279"/>
    </row>
    <row r="6543" spans="1:15">
      <c r="A6543" s="316"/>
      <c r="B6543" s="316"/>
      <c r="C6543" s="22"/>
      <c r="O6543" s="279"/>
    </row>
    <row r="6544" spans="1:15">
      <c r="A6544" s="316"/>
      <c r="B6544" s="316"/>
      <c r="C6544" s="22"/>
      <c r="O6544" s="279"/>
    </row>
    <row r="6545" spans="1:15">
      <c r="A6545" s="316"/>
      <c r="B6545" s="316"/>
      <c r="C6545" s="22"/>
      <c r="O6545" s="279"/>
    </row>
    <row r="6546" spans="1:15">
      <c r="A6546" s="316"/>
      <c r="B6546" s="316"/>
      <c r="C6546" s="22"/>
      <c r="O6546" s="279"/>
    </row>
    <row r="6547" spans="1:15">
      <c r="A6547" s="316"/>
      <c r="B6547" s="316"/>
      <c r="C6547" s="22"/>
      <c r="O6547" s="279"/>
    </row>
    <row r="6548" spans="1:15">
      <c r="A6548" s="316"/>
      <c r="B6548" s="316"/>
      <c r="C6548" s="22"/>
      <c r="O6548" s="279"/>
    </row>
    <row r="6549" spans="1:15">
      <c r="A6549" s="316"/>
      <c r="B6549" s="316"/>
      <c r="C6549" s="22"/>
      <c r="O6549" s="279"/>
    </row>
    <row r="6550" spans="1:15">
      <c r="A6550" s="316"/>
      <c r="B6550" s="316"/>
      <c r="C6550" s="22"/>
      <c r="O6550" s="279"/>
    </row>
    <row r="6551" spans="1:15">
      <c r="A6551" s="316"/>
      <c r="B6551" s="316"/>
      <c r="C6551" s="22"/>
      <c r="O6551" s="279"/>
    </row>
    <row r="6552" spans="1:15">
      <c r="A6552" s="316"/>
      <c r="B6552" s="316"/>
      <c r="C6552" s="22"/>
      <c r="O6552" s="279"/>
    </row>
    <row r="6553" spans="1:15">
      <c r="A6553" s="316"/>
      <c r="B6553" s="316"/>
      <c r="C6553" s="22"/>
      <c r="O6553" s="279"/>
    </row>
    <row r="6554" spans="1:15">
      <c r="A6554" s="316"/>
      <c r="B6554" s="316"/>
      <c r="C6554" s="22"/>
      <c r="O6554" s="279"/>
    </row>
    <row r="6555" spans="1:15">
      <c r="A6555" s="316"/>
      <c r="B6555" s="316"/>
      <c r="C6555" s="22"/>
      <c r="O6555" s="279"/>
    </row>
    <row r="6556" spans="1:15">
      <c r="A6556" s="316"/>
      <c r="B6556" s="316"/>
      <c r="C6556" s="22"/>
      <c r="O6556" s="279"/>
    </row>
    <row r="6557" spans="1:15">
      <c r="A6557" s="316"/>
      <c r="B6557" s="316"/>
      <c r="C6557" s="22"/>
      <c r="O6557" s="279"/>
    </row>
    <row r="6558" spans="1:15">
      <c r="A6558" s="316"/>
      <c r="B6558" s="316"/>
      <c r="C6558" s="22"/>
      <c r="O6558" s="279"/>
    </row>
    <row r="6559" spans="1:15">
      <c r="A6559" s="316"/>
      <c r="B6559" s="316"/>
      <c r="C6559" s="22"/>
      <c r="O6559" s="279"/>
    </row>
    <row r="6560" spans="1:15">
      <c r="A6560" s="316"/>
      <c r="B6560" s="316"/>
      <c r="C6560" s="22"/>
      <c r="O6560" s="279"/>
    </row>
    <row r="6561" spans="1:15">
      <c r="A6561" s="316"/>
      <c r="B6561" s="316"/>
      <c r="C6561" s="22"/>
      <c r="O6561" s="279"/>
    </row>
    <row r="6562" spans="1:15">
      <c r="A6562" s="316"/>
      <c r="B6562" s="316"/>
      <c r="C6562" s="22"/>
      <c r="O6562" s="279"/>
    </row>
    <row r="6563" spans="1:15">
      <c r="A6563" s="316"/>
      <c r="B6563" s="316"/>
      <c r="C6563" s="22"/>
      <c r="O6563" s="279"/>
    </row>
    <row r="6564" spans="1:15">
      <c r="A6564" s="316"/>
      <c r="B6564" s="316"/>
      <c r="C6564" s="22"/>
      <c r="O6564" s="279"/>
    </row>
    <row r="6565" spans="1:15">
      <c r="A6565" s="316"/>
      <c r="B6565" s="316"/>
      <c r="C6565" s="22"/>
      <c r="O6565" s="279"/>
    </row>
    <row r="6566" spans="1:15">
      <c r="A6566" s="316"/>
      <c r="B6566" s="316"/>
      <c r="C6566" s="22"/>
      <c r="O6566" s="279"/>
    </row>
    <row r="6567" spans="1:15">
      <c r="A6567" s="316"/>
      <c r="B6567" s="316"/>
      <c r="C6567" s="22"/>
      <c r="O6567" s="279"/>
    </row>
    <row r="6568" spans="1:15">
      <c r="A6568" s="316"/>
      <c r="B6568" s="316"/>
      <c r="C6568" s="22"/>
      <c r="O6568" s="279"/>
    </row>
    <row r="6569" spans="1:15">
      <c r="A6569" s="316"/>
      <c r="B6569" s="316"/>
      <c r="C6569" s="22"/>
      <c r="O6569" s="279"/>
    </row>
    <row r="6570" spans="1:15">
      <c r="A6570" s="316"/>
      <c r="B6570" s="316"/>
      <c r="C6570" s="22"/>
      <c r="O6570" s="279"/>
    </row>
    <row r="6571" spans="1:15">
      <c r="A6571" s="316"/>
      <c r="B6571" s="316"/>
      <c r="C6571" s="22"/>
      <c r="O6571" s="279"/>
    </row>
    <row r="6572" spans="1:15">
      <c r="A6572" s="316"/>
      <c r="B6572" s="316"/>
      <c r="C6572" s="22"/>
      <c r="O6572" s="279"/>
    </row>
    <row r="6573" spans="1:15">
      <c r="A6573" s="316"/>
      <c r="B6573" s="316"/>
      <c r="C6573" s="22"/>
      <c r="O6573" s="279"/>
    </row>
    <row r="6574" spans="1:15">
      <c r="A6574" s="316"/>
      <c r="B6574" s="316"/>
      <c r="C6574" s="22"/>
      <c r="O6574" s="279"/>
    </row>
    <row r="6575" spans="1:15">
      <c r="A6575" s="316"/>
      <c r="B6575" s="316"/>
      <c r="C6575" s="22"/>
      <c r="O6575" s="279"/>
    </row>
    <row r="6576" spans="1:15">
      <c r="A6576" s="316"/>
      <c r="B6576" s="316"/>
      <c r="C6576" s="22"/>
      <c r="O6576" s="279"/>
    </row>
    <row r="6577" spans="1:15">
      <c r="A6577" s="316"/>
      <c r="B6577" s="316"/>
      <c r="C6577" s="22"/>
      <c r="O6577" s="279"/>
    </row>
    <row r="6578" spans="1:15">
      <c r="A6578" s="316"/>
      <c r="B6578" s="316"/>
      <c r="C6578" s="22"/>
      <c r="O6578" s="279"/>
    </row>
    <row r="6579" spans="1:15">
      <c r="A6579" s="316"/>
      <c r="B6579" s="316"/>
      <c r="C6579" s="22"/>
      <c r="O6579" s="279"/>
    </row>
    <row r="6580" spans="1:15">
      <c r="A6580" s="316"/>
      <c r="B6580" s="316"/>
      <c r="C6580" s="22"/>
      <c r="O6580" s="279"/>
    </row>
    <row r="6581" spans="1:15">
      <c r="A6581" s="316"/>
      <c r="B6581" s="316"/>
      <c r="C6581" s="22"/>
      <c r="O6581" s="279"/>
    </row>
    <row r="6582" spans="1:15">
      <c r="A6582" s="316"/>
      <c r="B6582" s="316"/>
      <c r="C6582" s="22"/>
      <c r="O6582" s="279"/>
    </row>
    <row r="6583" spans="1:15">
      <c r="A6583" s="316"/>
      <c r="B6583" s="316"/>
      <c r="C6583" s="22"/>
      <c r="O6583" s="279"/>
    </row>
    <row r="6584" spans="1:15">
      <c r="A6584" s="316"/>
      <c r="B6584" s="316"/>
      <c r="C6584" s="22"/>
      <c r="O6584" s="279"/>
    </row>
    <row r="6585" spans="1:15">
      <c r="A6585" s="316"/>
      <c r="B6585" s="316"/>
      <c r="C6585" s="22"/>
      <c r="O6585" s="279"/>
    </row>
    <row r="6586" spans="1:15">
      <c r="A6586" s="316"/>
      <c r="B6586" s="316"/>
      <c r="C6586" s="22"/>
      <c r="O6586" s="279"/>
    </row>
    <row r="6587" spans="1:15">
      <c r="A6587" s="316"/>
      <c r="B6587" s="316"/>
      <c r="C6587" s="22"/>
      <c r="O6587" s="279"/>
    </row>
    <row r="6588" spans="1:15">
      <c r="A6588" s="316"/>
      <c r="B6588" s="316"/>
      <c r="C6588" s="22"/>
      <c r="O6588" s="279"/>
    </row>
    <row r="6589" spans="1:15">
      <c r="A6589" s="316"/>
      <c r="B6589" s="316"/>
      <c r="C6589" s="22"/>
      <c r="O6589" s="279"/>
    </row>
    <row r="6590" spans="1:15">
      <c r="A6590" s="316"/>
      <c r="B6590" s="316"/>
      <c r="C6590" s="22"/>
      <c r="O6590" s="279"/>
    </row>
    <row r="6591" spans="1:15">
      <c r="A6591" s="316"/>
      <c r="B6591" s="316"/>
      <c r="C6591" s="22"/>
      <c r="O6591" s="279"/>
    </row>
    <row r="6592" spans="1:15">
      <c r="A6592" s="316"/>
      <c r="B6592" s="316"/>
      <c r="C6592" s="22"/>
      <c r="O6592" s="279"/>
    </row>
    <row r="6593" spans="1:15">
      <c r="A6593" s="316"/>
      <c r="B6593" s="316"/>
      <c r="C6593" s="22"/>
      <c r="O6593" s="279"/>
    </row>
    <row r="6594" spans="1:15">
      <c r="A6594" s="316"/>
      <c r="B6594" s="316"/>
      <c r="C6594" s="22"/>
      <c r="O6594" s="279"/>
    </row>
    <row r="6595" spans="1:15">
      <c r="A6595" s="316"/>
      <c r="B6595" s="316"/>
      <c r="C6595" s="22"/>
      <c r="O6595" s="279"/>
    </row>
    <row r="6596" spans="1:15">
      <c r="A6596" s="316"/>
      <c r="B6596" s="316"/>
      <c r="C6596" s="22"/>
      <c r="O6596" s="279"/>
    </row>
    <row r="6597" spans="1:15">
      <c r="A6597" s="316"/>
      <c r="B6597" s="316"/>
      <c r="C6597" s="22"/>
      <c r="O6597" s="279"/>
    </row>
    <row r="6598" spans="1:15">
      <c r="A6598" s="316"/>
      <c r="B6598" s="316"/>
      <c r="C6598" s="22"/>
      <c r="O6598" s="279"/>
    </row>
    <row r="6599" spans="1:15">
      <c r="A6599" s="316"/>
      <c r="B6599" s="316"/>
      <c r="C6599" s="22"/>
      <c r="O6599" s="279"/>
    </row>
    <row r="6600" spans="1:15">
      <c r="A6600" s="316"/>
      <c r="B6600" s="316"/>
      <c r="C6600" s="22"/>
      <c r="O6600" s="279"/>
    </row>
    <row r="6601" spans="1:15">
      <c r="A6601" s="316"/>
      <c r="B6601" s="316"/>
      <c r="C6601" s="22"/>
      <c r="O6601" s="279"/>
    </row>
    <row r="6602" spans="1:15">
      <c r="A6602" s="316"/>
      <c r="B6602" s="316"/>
      <c r="C6602" s="22"/>
      <c r="O6602" s="279"/>
    </row>
    <row r="6603" spans="1:15">
      <c r="A6603" s="316"/>
      <c r="B6603" s="316"/>
      <c r="C6603" s="22"/>
      <c r="O6603" s="279"/>
    </row>
    <row r="6604" spans="1:15">
      <c r="A6604" s="316"/>
      <c r="B6604" s="316"/>
      <c r="C6604" s="22"/>
      <c r="O6604" s="279"/>
    </row>
    <row r="6605" spans="1:15">
      <c r="A6605" s="316"/>
      <c r="B6605" s="316"/>
      <c r="C6605" s="22"/>
      <c r="O6605" s="279"/>
    </row>
    <row r="6606" spans="1:15">
      <c r="A6606" s="316"/>
      <c r="B6606" s="316"/>
      <c r="C6606" s="22"/>
      <c r="O6606" s="279"/>
    </row>
    <row r="6607" spans="1:15">
      <c r="A6607" s="316"/>
      <c r="B6607" s="316"/>
      <c r="C6607" s="22"/>
      <c r="O6607" s="279"/>
    </row>
    <row r="6608" spans="1:15">
      <c r="A6608" s="316"/>
      <c r="B6608" s="316"/>
      <c r="C6608" s="22"/>
      <c r="O6608" s="279"/>
    </row>
    <row r="6609" spans="1:15">
      <c r="A6609" s="316"/>
      <c r="B6609" s="316"/>
      <c r="C6609" s="22"/>
      <c r="O6609" s="279"/>
    </row>
    <row r="6610" spans="1:15">
      <c r="A6610" s="316"/>
      <c r="B6610" s="316"/>
      <c r="C6610" s="22"/>
      <c r="O6610" s="279"/>
    </row>
    <row r="6611" spans="1:15">
      <c r="A6611" s="316"/>
      <c r="B6611" s="316"/>
      <c r="C6611" s="22"/>
      <c r="O6611" s="279"/>
    </row>
    <row r="6612" spans="1:15">
      <c r="A6612" s="316"/>
      <c r="B6612" s="316"/>
      <c r="C6612" s="22"/>
      <c r="O6612" s="279"/>
    </row>
    <row r="6613" spans="1:15">
      <c r="A6613" s="316"/>
      <c r="B6613" s="316"/>
      <c r="C6613" s="22"/>
      <c r="O6613" s="279"/>
    </row>
    <row r="6614" spans="1:15">
      <c r="A6614" s="316"/>
      <c r="B6614" s="316"/>
      <c r="C6614" s="22"/>
      <c r="O6614" s="279"/>
    </row>
    <row r="6615" spans="1:15">
      <c r="A6615" s="316"/>
      <c r="B6615" s="316"/>
      <c r="C6615" s="22"/>
      <c r="O6615" s="279"/>
    </row>
    <row r="6616" spans="1:15">
      <c r="A6616" s="316"/>
      <c r="B6616" s="316"/>
      <c r="C6616" s="22"/>
      <c r="O6616" s="279"/>
    </row>
    <row r="6617" spans="1:15">
      <c r="A6617" s="316"/>
      <c r="B6617" s="316"/>
      <c r="C6617" s="22"/>
      <c r="O6617" s="279"/>
    </row>
    <row r="6618" spans="1:15">
      <c r="A6618" s="316"/>
      <c r="B6618" s="316"/>
      <c r="C6618" s="22"/>
      <c r="O6618" s="279"/>
    </row>
    <row r="6619" spans="1:15">
      <c r="A6619" s="316"/>
      <c r="B6619" s="316"/>
      <c r="C6619" s="22"/>
      <c r="O6619" s="279"/>
    </row>
    <row r="6620" spans="1:15">
      <c r="A6620" s="316"/>
      <c r="B6620" s="316"/>
      <c r="C6620" s="22"/>
      <c r="O6620" s="279"/>
    </row>
    <row r="6621" spans="1:15">
      <c r="A6621" s="316"/>
      <c r="B6621" s="316"/>
      <c r="C6621" s="22"/>
      <c r="O6621" s="279"/>
    </row>
    <row r="6622" spans="1:15">
      <c r="A6622" s="316"/>
      <c r="B6622" s="316"/>
      <c r="C6622" s="22"/>
      <c r="O6622" s="279"/>
    </row>
    <row r="6623" spans="1:15">
      <c r="A6623" s="316"/>
      <c r="B6623" s="316"/>
      <c r="C6623" s="22"/>
      <c r="O6623" s="279"/>
    </row>
    <row r="6624" spans="1:15">
      <c r="A6624" s="316"/>
      <c r="B6624" s="316"/>
      <c r="C6624" s="22"/>
      <c r="O6624" s="279"/>
    </row>
    <row r="6625" spans="1:15">
      <c r="A6625" s="316"/>
      <c r="B6625" s="316"/>
      <c r="C6625" s="22"/>
      <c r="O6625" s="279"/>
    </row>
    <row r="6626" spans="1:15">
      <c r="A6626" s="316"/>
      <c r="B6626" s="316"/>
      <c r="C6626" s="22"/>
      <c r="O6626" s="279"/>
    </row>
    <row r="6627" spans="1:15">
      <c r="A6627" s="316"/>
      <c r="B6627" s="316"/>
      <c r="C6627" s="22"/>
      <c r="O6627" s="279"/>
    </row>
    <row r="6628" spans="1:15">
      <c r="A6628" s="316"/>
      <c r="B6628" s="316"/>
      <c r="C6628" s="22"/>
      <c r="O6628" s="279"/>
    </row>
    <row r="6629" spans="1:15">
      <c r="A6629" s="316"/>
      <c r="B6629" s="316"/>
      <c r="C6629" s="22"/>
      <c r="O6629" s="279"/>
    </row>
    <row r="6630" spans="1:15">
      <c r="A6630" s="316"/>
      <c r="B6630" s="316"/>
      <c r="C6630" s="22"/>
      <c r="O6630" s="279"/>
    </row>
    <row r="6631" spans="1:15">
      <c r="A6631" s="316"/>
      <c r="B6631" s="316"/>
      <c r="C6631" s="22"/>
      <c r="O6631" s="279"/>
    </row>
    <row r="6632" spans="1:15">
      <c r="A6632" s="316"/>
      <c r="B6632" s="316"/>
      <c r="C6632" s="22"/>
      <c r="O6632" s="279"/>
    </row>
    <row r="6633" spans="1:15">
      <c r="A6633" s="316"/>
      <c r="B6633" s="316"/>
      <c r="C6633" s="22"/>
      <c r="O6633" s="279"/>
    </row>
    <row r="6634" spans="1:15">
      <c r="A6634" s="316"/>
      <c r="B6634" s="316"/>
      <c r="C6634" s="22"/>
      <c r="O6634" s="279"/>
    </row>
    <row r="6635" spans="1:15">
      <c r="A6635" s="316"/>
      <c r="B6635" s="316"/>
      <c r="C6635" s="22"/>
      <c r="O6635" s="279"/>
    </row>
    <row r="6636" spans="1:15">
      <c r="A6636" s="316"/>
      <c r="B6636" s="316"/>
      <c r="C6636" s="22"/>
      <c r="O6636" s="279"/>
    </row>
    <row r="6637" spans="1:15">
      <c r="A6637" s="316"/>
      <c r="B6637" s="316"/>
      <c r="C6637" s="22"/>
      <c r="O6637" s="279"/>
    </row>
    <row r="6638" spans="1:15">
      <c r="A6638" s="316"/>
      <c r="B6638" s="316"/>
      <c r="C6638" s="22"/>
      <c r="O6638" s="279"/>
    </row>
    <row r="6639" spans="1:15">
      <c r="A6639" s="316"/>
      <c r="B6639" s="316"/>
      <c r="C6639" s="22"/>
      <c r="O6639" s="279"/>
    </row>
    <row r="6640" spans="1:15">
      <c r="A6640" s="316"/>
      <c r="B6640" s="316"/>
      <c r="C6640" s="22"/>
      <c r="O6640" s="279"/>
    </row>
    <row r="6641" spans="1:15">
      <c r="A6641" s="316"/>
      <c r="B6641" s="316"/>
      <c r="C6641" s="22"/>
      <c r="O6641" s="279"/>
    </row>
    <row r="6642" spans="1:15">
      <c r="A6642" s="316"/>
      <c r="B6642" s="316"/>
      <c r="C6642" s="22"/>
      <c r="O6642" s="279"/>
    </row>
    <row r="6643" spans="1:15">
      <c r="A6643" s="316"/>
      <c r="B6643" s="316"/>
      <c r="C6643" s="22"/>
      <c r="O6643" s="279"/>
    </row>
    <row r="6644" spans="1:15">
      <c r="A6644" s="316"/>
      <c r="B6644" s="316"/>
      <c r="C6644" s="22"/>
      <c r="O6644" s="279"/>
    </row>
    <row r="6645" spans="1:15">
      <c r="A6645" s="316"/>
      <c r="B6645" s="316"/>
      <c r="C6645" s="22"/>
      <c r="O6645" s="279"/>
    </row>
    <row r="6646" spans="1:15">
      <c r="A6646" s="316"/>
      <c r="B6646" s="316"/>
      <c r="C6646" s="22"/>
      <c r="O6646" s="279"/>
    </row>
    <row r="6647" spans="1:15">
      <c r="A6647" s="316"/>
      <c r="B6647" s="316"/>
      <c r="C6647" s="22"/>
      <c r="O6647" s="279"/>
    </row>
    <row r="6648" spans="1:15">
      <c r="A6648" s="316"/>
      <c r="B6648" s="316"/>
      <c r="C6648" s="22"/>
      <c r="O6648" s="279"/>
    </row>
    <row r="6649" spans="1:15">
      <c r="A6649" s="316"/>
      <c r="B6649" s="316"/>
      <c r="C6649" s="22"/>
      <c r="O6649" s="279"/>
    </row>
    <row r="6650" spans="1:15">
      <c r="A6650" s="316"/>
      <c r="B6650" s="316"/>
      <c r="C6650" s="22"/>
      <c r="O6650" s="279"/>
    </row>
    <row r="6651" spans="1:15">
      <c r="A6651" s="316"/>
      <c r="B6651" s="316"/>
      <c r="C6651" s="22"/>
      <c r="O6651" s="279"/>
    </row>
    <row r="6652" spans="1:15">
      <c r="A6652" s="316"/>
      <c r="B6652" s="316"/>
      <c r="C6652" s="22"/>
      <c r="O6652" s="279"/>
    </row>
    <row r="6653" spans="1:15">
      <c r="A6653" s="316"/>
      <c r="B6653" s="316"/>
      <c r="C6653" s="22"/>
      <c r="O6653" s="279"/>
    </row>
    <row r="6654" spans="1:15">
      <c r="A6654" s="316"/>
      <c r="B6654" s="316"/>
      <c r="C6654" s="22"/>
      <c r="O6654" s="279"/>
    </row>
    <row r="6655" spans="1:15">
      <c r="A6655" s="316"/>
      <c r="B6655" s="316"/>
      <c r="C6655" s="22"/>
      <c r="O6655" s="279"/>
    </row>
    <row r="6656" spans="1:15">
      <c r="A6656" s="316"/>
      <c r="B6656" s="316"/>
      <c r="C6656" s="22"/>
      <c r="O6656" s="279"/>
    </row>
    <row r="6657" spans="1:15">
      <c r="A6657" s="316"/>
      <c r="B6657" s="316"/>
      <c r="C6657" s="22"/>
      <c r="O6657" s="279"/>
    </row>
    <row r="6658" spans="1:15">
      <c r="A6658" s="316"/>
      <c r="B6658" s="316"/>
      <c r="C6658" s="22"/>
      <c r="O6658" s="279"/>
    </row>
    <row r="6659" spans="1:15">
      <c r="A6659" s="316"/>
      <c r="B6659" s="316"/>
      <c r="C6659" s="22"/>
      <c r="O6659" s="279"/>
    </row>
    <row r="6660" spans="1:15">
      <c r="A6660" s="316"/>
      <c r="B6660" s="316"/>
      <c r="C6660" s="22"/>
      <c r="O6660" s="279"/>
    </row>
    <row r="6661" spans="1:15">
      <c r="A6661" s="316"/>
      <c r="B6661" s="316"/>
      <c r="C6661" s="22"/>
      <c r="O6661" s="279"/>
    </row>
    <row r="6662" spans="1:15">
      <c r="A6662" s="316"/>
      <c r="B6662" s="316"/>
      <c r="C6662" s="22"/>
      <c r="O6662" s="279"/>
    </row>
    <row r="6663" spans="1:15">
      <c r="A6663" s="316"/>
      <c r="B6663" s="316"/>
      <c r="C6663" s="22"/>
      <c r="O6663" s="279"/>
    </row>
    <row r="6664" spans="1:15">
      <c r="A6664" s="316"/>
      <c r="B6664" s="316"/>
      <c r="C6664" s="22"/>
      <c r="O6664" s="279"/>
    </row>
    <row r="6665" spans="1:15">
      <c r="A6665" s="316"/>
      <c r="B6665" s="316"/>
      <c r="C6665" s="22"/>
      <c r="O6665" s="279"/>
    </row>
    <row r="6666" spans="1:15">
      <c r="A6666" s="316"/>
      <c r="B6666" s="316"/>
      <c r="C6666" s="22"/>
      <c r="O6666" s="279"/>
    </row>
    <row r="6667" spans="1:15">
      <c r="A6667" s="316"/>
      <c r="B6667" s="316"/>
      <c r="C6667" s="22"/>
      <c r="O6667" s="279"/>
    </row>
    <row r="6668" spans="1:15">
      <c r="A6668" s="316"/>
      <c r="B6668" s="316"/>
      <c r="C6668" s="22"/>
      <c r="O6668" s="279"/>
    </row>
    <row r="6669" spans="1:15">
      <c r="A6669" s="316"/>
      <c r="B6669" s="316"/>
      <c r="C6669" s="22"/>
      <c r="O6669" s="279"/>
    </row>
    <row r="6670" spans="1:15">
      <c r="A6670" s="316"/>
      <c r="B6670" s="316"/>
      <c r="C6670" s="22"/>
      <c r="O6670" s="279"/>
    </row>
    <row r="6671" spans="1:15">
      <c r="A6671" s="316"/>
      <c r="B6671" s="316"/>
      <c r="C6671" s="22"/>
      <c r="O6671" s="279"/>
    </row>
    <row r="6672" spans="1:15">
      <c r="A6672" s="316"/>
      <c r="B6672" s="316"/>
      <c r="C6672" s="22"/>
      <c r="O6672" s="279"/>
    </row>
    <row r="6673" spans="1:15">
      <c r="A6673" s="316"/>
      <c r="B6673" s="316"/>
      <c r="C6673" s="22"/>
      <c r="O6673" s="279"/>
    </row>
    <row r="6674" spans="1:15">
      <c r="A6674" s="316"/>
      <c r="B6674" s="316"/>
      <c r="C6674" s="22"/>
      <c r="O6674" s="279"/>
    </row>
    <row r="6675" spans="1:15">
      <c r="A6675" s="316"/>
      <c r="B6675" s="316"/>
      <c r="C6675" s="22"/>
      <c r="O6675" s="279"/>
    </row>
    <row r="6676" spans="1:15">
      <c r="A6676" s="316"/>
      <c r="B6676" s="316"/>
      <c r="C6676" s="22"/>
      <c r="O6676" s="279"/>
    </row>
    <row r="6677" spans="1:15">
      <c r="A6677" s="316"/>
      <c r="B6677" s="316"/>
      <c r="C6677" s="22"/>
      <c r="O6677" s="279"/>
    </row>
    <row r="6678" spans="1:15">
      <c r="A6678" s="316"/>
      <c r="B6678" s="316"/>
      <c r="C6678" s="22"/>
      <c r="O6678" s="279"/>
    </row>
    <row r="6679" spans="1:15">
      <c r="A6679" s="316"/>
      <c r="B6679" s="316"/>
      <c r="C6679" s="22"/>
      <c r="O6679" s="279"/>
    </row>
    <row r="6680" spans="1:15">
      <c r="A6680" s="316"/>
      <c r="B6680" s="316"/>
      <c r="C6680" s="22"/>
      <c r="O6680" s="279"/>
    </row>
    <row r="6681" spans="1:15">
      <c r="A6681" s="316"/>
      <c r="B6681" s="316"/>
      <c r="C6681" s="22"/>
      <c r="O6681" s="279"/>
    </row>
    <row r="6682" spans="1:15">
      <c r="A6682" s="316"/>
      <c r="B6682" s="316"/>
      <c r="C6682" s="22"/>
      <c r="O6682" s="279"/>
    </row>
    <row r="6683" spans="1:15">
      <c r="A6683" s="316"/>
      <c r="B6683" s="316"/>
      <c r="C6683" s="22"/>
      <c r="O6683" s="279"/>
    </row>
    <row r="6684" spans="1:15">
      <c r="A6684" s="316"/>
      <c r="B6684" s="316"/>
      <c r="C6684" s="22"/>
      <c r="O6684" s="279"/>
    </row>
    <row r="6685" spans="1:15">
      <c r="A6685" s="316"/>
      <c r="B6685" s="316"/>
      <c r="C6685" s="22"/>
      <c r="O6685" s="279"/>
    </row>
    <row r="6686" spans="1:15">
      <c r="A6686" s="316"/>
      <c r="B6686" s="316"/>
      <c r="C6686" s="22"/>
      <c r="O6686" s="279"/>
    </row>
    <row r="6687" spans="1:15">
      <c r="A6687" s="316"/>
      <c r="B6687" s="316"/>
      <c r="C6687" s="22"/>
      <c r="O6687" s="279"/>
    </row>
    <row r="6688" spans="1:15">
      <c r="A6688" s="316"/>
      <c r="B6688" s="316"/>
      <c r="C6688" s="22"/>
      <c r="O6688" s="279"/>
    </row>
    <row r="6689" spans="1:15">
      <c r="A6689" s="316"/>
      <c r="B6689" s="316"/>
      <c r="C6689" s="22"/>
      <c r="O6689" s="279"/>
    </row>
    <row r="6690" spans="1:15">
      <c r="A6690" s="316"/>
      <c r="B6690" s="316"/>
      <c r="C6690" s="22"/>
      <c r="O6690" s="279"/>
    </row>
    <row r="6691" spans="1:15">
      <c r="A6691" s="316"/>
      <c r="B6691" s="316"/>
      <c r="C6691" s="22"/>
      <c r="O6691" s="279"/>
    </row>
    <row r="6692" spans="1:15">
      <c r="A6692" s="316"/>
      <c r="B6692" s="316"/>
      <c r="C6692" s="22"/>
      <c r="O6692" s="279"/>
    </row>
    <row r="6693" spans="1:15">
      <c r="A6693" s="316"/>
      <c r="B6693" s="316"/>
      <c r="C6693" s="22"/>
      <c r="O6693" s="279"/>
    </row>
    <row r="6694" spans="1:15">
      <c r="A6694" s="316"/>
      <c r="B6694" s="316"/>
      <c r="C6694" s="22"/>
      <c r="O6694" s="279"/>
    </row>
    <row r="6695" spans="1:15">
      <c r="A6695" s="316"/>
      <c r="B6695" s="316"/>
      <c r="C6695" s="22"/>
      <c r="O6695" s="279"/>
    </row>
    <row r="6696" spans="1:15">
      <c r="A6696" s="316"/>
      <c r="B6696" s="316"/>
      <c r="C6696" s="22"/>
      <c r="O6696" s="279"/>
    </row>
    <row r="6697" spans="1:15">
      <c r="A6697" s="316"/>
      <c r="B6697" s="316"/>
      <c r="C6697" s="22"/>
      <c r="O6697" s="279"/>
    </row>
    <row r="6698" spans="1:15">
      <c r="A6698" s="316"/>
      <c r="B6698" s="316"/>
      <c r="C6698" s="22"/>
      <c r="O6698" s="279"/>
    </row>
    <row r="6699" spans="1:15">
      <c r="A6699" s="316"/>
      <c r="B6699" s="316"/>
      <c r="C6699" s="22"/>
      <c r="O6699" s="279"/>
    </row>
    <row r="6700" spans="1:15">
      <c r="A6700" s="316"/>
      <c r="B6700" s="316"/>
      <c r="C6700" s="22"/>
      <c r="O6700" s="279"/>
    </row>
    <row r="6701" spans="1:15">
      <c r="A6701" s="316"/>
      <c r="B6701" s="316"/>
      <c r="C6701" s="22"/>
      <c r="O6701" s="279"/>
    </row>
    <row r="6702" spans="1:15">
      <c r="A6702" s="316"/>
      <c r="B6702" s="316"/>
      <c r="C6702" s="22"/>
      <c r="O6702" s="279"/>
    </row>
    <row r="6703" spans="1:15">
      <c r="A6703" s="316"/>
      <c r="B6703" s="316"/>
      <c r="C6703" s="22"/>
      <c r="O6703" s="279"/>
    </row>
    <row r="6704" spans="1:15">
      <c r="A6704" s="316"/>
      <c r="B6704" s="316"/>
      <c r="C6704" s="22"/>
      <c r="O6704" s="279"/>
    </row>
    <row r="6705" spans="1:15">
      <c r="A6705" s="316"/>
      <c r="B6705" s="316"/>
      <c r="C6705" s="22"/>
      <c r="O6705" s="279"/>
    </row>
    <row r="6706" spans="1:15">
      <c r="A6706" s="316"/>
      <c r="B6706" s="316"/>
      <c r="C6706" s="22"/>
      <c r="O6706" s="279"/>
    </row>
    <row r="6707" spans="1:15">
      <c r="A6707" s="316"/>
      <c r="B6707" s="316"/>
      <c r="C6707" s="22"/>
      <c r="O6707" s="279"/>
    </row>
    <row r="6708" spans="1:15">
      <c r="A6708" s="316"/>
      <c r="B6708" s="316"/>
      <c r="C6708" s="22"/>
      <c r="O6708" s="279"/>
    </row>
    <row r="6709" spans="1:15">
      <c r="A6709" s="316"/>
      <c r="B6709" s="316"/>
      <c r="C6709" s="22"/>
      <c r="O6709" s="279"/>
    </row>
    <row r="6710" spans="1:15">
      <c r="A6710" s="316"/>
      <c r="B6710" s="316"/>
      <c r="C6710" s="22"/>
      <c r="O6710" s="279"/>
    </row>
    <row r="6711" spans="1:15">
      <c r="A6711" s="316"/>
      <c r="B6711" s="316"/>
      <c r="C6711" s="22"/>
      <c r="O6711" s="279"/>
    </row>
    <row r="6712" spans="1:15">
      <c r="A6712" s="316"/>
      <c r="B6712" s="316"/>
      <c r="C6712" s="22"/>
      <c r="O6712" s="279"/>
    </row>
    <row r="6713" spans="1:15">
      <c r="A6713" s="316"/>
      <c r="B6713" s="316"/>
      <c r="C6713" s="22"/>
      <c r="O6713" s="279"/>
    </row>
    <row r="6714" spans="1:15">
      <c r="A6714" s="316"/>
      <c r="B6714" s="316"/>
      <c r="C6714" s="22"/>
      <c r="O6714" s="279"/>
    </row>
    <row r="6715" spans="1:15">
      <c r="A6715" s="316"/>
      <c r="B6715" s="316"/>
      <c r="C6715" s="22"/>
      <c r="O6715" s="279"/>
    </row>
    <row r="6716" spans="1:15">
      <c r="A6716" s="316"/>
      <c r="B6716" s="316"/>
      <c r="C6716" s="22"/>
      <c r="O6716" s="279"/>
    </row>
    <row r="6717" spans="1:15">
      <c r="A6717" s="316"/>
      <c r="B6717" s="316"/>
      <c r="C6717" s="22"/>
      <c r="O6717" s="279"/>
    </row>
    <row r="6718" spans="1:15">
      <c r="A6718" s="316"/>
      <c r="B6718" s="316"/>
      <c r="C6718" s="22"/>
      <c r="O6718" s="279"/>
    </row>
    <row r="6719" spans="1:15">
      <c r="A6719" s="316"/>
      <c r="B6719" s="316"/>
      <c r="C6719" s="22"/>
      <c r="O6719" s="279"/>
    </row>
    <row r="6720" spans="1:15">
      <c r="A6720" s="316"/>
      <c r="B6720" s="316"/>
      <c r="C6720" s="22"/>
      <c r="O6720" s="279"/>
    </row>
    <row r="6721" spans="1:15">
      <c r="A6721" s="316"/>
      <c r="B6721" s="316"/>
      <c r="C6721" s="22"/>
      <c r="O6721" s="279"/>
    </row>
    <row r="6722" spans="1:15">
      <c r="A6722" s="316"/>
      <c r="B6722" s="316"/>
      <c r="C6722" s="22"/>
      <c r="O6722" s="279"/>
    </row>
    <row r="6723" spans="1:15">
      <c r="A6723" s="316"/>
      <c r="B6723" s="316"/>
      <c r="C6723" s="22"/>
      <c r="O6723" s="279"/>
    </row>
    <row r="6724" spans="1:15">
      <c r="A6724" s="316"/>
      <c r="B6724" s="316"/>
      <c r="C6724" s="22"/>
      <c r="O6724" s="279"/>
    </row>
    <row r="6725" spans="1:15">
      <c r="A6725" s="316"/>
      <c r="B6725" s="316"/>
      <c r="C6725" s="22"/>
      <c r="O6725" s="279"/>
    </row>
    <row r="6726" spans="1:15">
      <c r="A6726" s="316"/>
      <c r="B6726" s="316"/>
      <c r="C6726" s="22"/>
      <c r="O6726" s="279"/>
    </row>
    <row r="6727" spans="1:15">
      <c r="A6727" s="316"/>
      <c r="B6727" s="316"/>
      <c r="C6727" s="22"/>
      <c r="O6727" s="279"/>
    </row>
    <row r="6728" spans="1:15">
      <c r="A6728" s="316"/>
      <c r="B6728" s="316"/>
      <c r="C6728" s="22"/>
      <c r="O6728" s="279"/>
    </row>
    <row r="6729" spans="1:15">
      <c r="A6729" s="316"/>
      <c r="B6729" s="316"/>
      <c r="C6729" s="22"/>
      <c r="O6729" s="279"/>
    </row>
    <row r="6730" spans="1:15">
      <c r="A6730" s="316"/>
      <c r="B6730" s="316"/>
      <c r="C6730" s="22"/>
      <c r="O6730" s="279"/>
    </row>
    <row r="6731" spans="1:15">
      <c r="A6731" s="316"/>
      <c r="B6731" s="316"/>
      <c r="C6731" s="22"/>
      <c r="O6731" s="279"/>
    </row>
    <row r="6732" spans="1:15">
      <c r="A6732" s="316"/>
      <c r="B6732" s="316"/>
      <c r="C6732" s="22"/>
      <c r="O6732" s="279"/>
    </row>
    <row r="6733" spans="1:15">
      <c r="A6733" s="316"/>
      <c r="B6733" s="316"/>
      <c r="C6733" s="22"/>
      <c r="O6733" s="279"/>
    </row>
    <row r="6734" spans="1:15">
      <c r="A6734" s="316"/>
      <c r="B6734" s="316"/>
      <c r="C6734" s="22"/>
      <c r="O6734" s="279"/>
    </row>
    <row r="6735" spans="1:15">
      <c r="A6735" s="316"/>
      <c r="B6735" s="316"/>
      <c r="C6735" s="22"/>
      <c r="O6735" s="279"/>
    </row>
    <row r="6736" spans="1:15">
      <c r="A6736" s="316"/>
      <c r="B6736" s="316"/>
      <c r="C6736" s="22"/>
      <c r="O6736" s="279"/>
    </row>
    <row r="6737" spans="1:15">
      <c r="A6737" s="316"/>
      <c r="B6737" s="316"/>
      <c r="C6737" s="22"/>
      <c r="O6737" s="279"/>
    </row>
    <row r="6738" spans="1:15">
      <c r="A6738" s="316"/>
      <c r="B6738" s="316"/>
      <c r="C6738" s="22"/>
      <c r="O6738" s="279"/>
    </row>
    <row r="6739" spans="1:15">
      <c r="A6739" s="316"/>
      <c r="B6739" s="316"/>
      <c r="C6739" s="22"/>
      <c r="O6739" s="279"/>
    </row>
    <row r="6740" spans="1:15">
      <c r="A6740" s="316"/>
      <c r="B6740" s="316"/>
      <c r="C6740" s="22"/>
      <c r="O6740" s="279"/>
    </row>
    <row r="6741" spans="1:15">
      <c r="A6741" s="316"/>
      <c r="B6741" s="316"/>
      <c r="C6741" s="22"/>
      <c r="O6741" s="279"/>
    </row>
    <row r="6742" spans="1:15">
      <c r="A6742" s="316"/>
      <c r="B6742" s="316"/>
      <c r="C6742" s="22"/>
      <c r="O6742" s="279"/>
    </row>
    <row r="6743" spans="1:15">
      <c r="A6743" s="316"/>
      <c r="B6743" s="316"/>
      <c r="C6743" s="22"/>
      <c r="O6743" s="279"/>
    </row>
    <row r="6744" spans="1:15">
      <c r="A6744" s="316"/>
      <c r="B6744" s="316"/>
      <c r="C6744" s="22"/>
      <c r="O6744" s="279"/>
    </row>
    <row r="6745" spans="1:15">
      <c r="A6745" s="316"/>
      <c r="B6745" s="316"/>
      <c r="C6745" s="22"/>
      <c r="O6745" s="279"/>
    </row>
    <row r="6746" spans="1:15">
      <c r="A6746" s="316"/>
      <c r="B6746" s="316"/>
      <c r="C6746" s="22"/>
      <c r="O6746" s="279"/>
    </row>
    <row r="6747" spans="1:15">
      <c r="A6747" s="316"/>
      <c r="B6747" s="316"/>
      <c r="C6747" s="22"/>
      <c r="O6747" s="279"/>
    </row>
    <row r="6748" spans="1:15">
      <c r="A6748" s="316"/>
      <c r="B6748" s="316"/>
      <c r="C6748" s="22"/>
      <c r="O6748" s="279"/>
    </row>
    <row r="6749" spans="1:15">
      <c r="A6749" s="316"/>
      <c r="B6749" s="316"/>
      <c r="C6749" s="22"/>
      <c r="O6749" s="279"/>
    </row>
    <row r="6750" spans="1:15">
      <c r="A6750" s="316"/>
      <c r="B6750" s="316"/>
      <c r="C6750" s="22"/>
      <c r="O6750" s="279"/>
    </row>
    <row r="6751" spans="1:15">
      <c r="A6751" s="316"/>
      <c r="B6751" s="316"/>
      <c r="C6751" s="22"/>
      <c r="O6751" s="279"/>
    </row>
    <row r="6752" spans="1:15">
      <c r="A6752" s="316"/>
      <c r="B6752" s="316"/>
      <c r="C6752" s="22"/>
      <c r="O6752" s="279"/>
    </row>
    <row r="6753" spans="1:15">
      <c r="A6753" s="316"/>
      <c r="B6753" s="316"/>
      <c r="C6753" s="22"/>
      <c r="O6753" s="279"/>
    </row>
    <row r="6754" spans="1:15">
      <c r="A6754" s="316"/>
      <c r="B6754" s="316"/>
      <c r="C6754" s="22"/>
      <c r="O6754" s="279"/>
    </row>
    <row r="6755" spans="1:15">
      <c r="A6755" s="316"/>
      <c r="B6755" s="316"/>
      <c r="C6755" s="22"/>
      <c r="O6755" s="279"/>
    </row>
    <row r="6756" spans="1:15">
      <c r="A6756" s="316"/>
      <c r="B6756" s="316"/>
      <c r="C6756" s="22"/>
      <c r="O6756" s="279"/>
    </row>
    <row r="6757" spans="1:15">
      <c r="A6757" s="316"/>
      <c r="B6757" s="316"/>
      <c r="C6757" s="22"/>
      <c r="O6757" s="279"/>
    </row>
    <row r="6758" spans="1:15">
      <c r="A6758" s="316"/>
      <c r="B6758" s="316"/>
      <c r="C6758" s="22"/>
      <c r="O6758" s="279"/>
    </row>
    <row r="6759" spans="1:15">
      <c r="A6759" s="316"/>
      <c r="B6759" s="316"/>
      <c r="C6759" s="22"/>
      <c r="O6759" s="279"/>
    </row>
    <row r="6760" spans="1:15">
      <c r="A6760" s="316"/>
      <c r="B6760" s="316"/>
      <c r="C6760" s="22"/>
      <c r="O6760" s="279"/>
    </row>
    <row r="6761" spans="1:15">
      <c r="A6761" s="316"/>
      <c r="B6761" s="316"/>
      <c r="C6761" s="22"/>
      <c r="O6761" s="279"/>
    </row>
    <row r="6762" spans="1:15">
      <c r="A6762" s="316"/>
      <c r="B6762" s="316"/>
      <c r="C6762" s="22"/>
      <c r="O6762" s="279"/>
    </row>
    <row r="6763" spans="1:15">
      <c r="A6763" s="316"/>
      <c r="B6763" s="316"/>
      <c r="C6763" s="22"/>
      <c r="O6763" s="279"/>
    </row>
    <row r="6764" spans="1:15">
      <c r="A6764" s="316"/>
      <c r="B6764" s="316"/>
      <c r="C6764" s="22"/>
      <c r="O6764" s="279"/>
    </row>
    <row r="6765" spans="1:15">
      <c r="A6765" s="316"/>
      <c r="B6765" s="316"/>
      <c r="C6765" s="22"/>
      <c r="O6765" s="279"/>
    </row>
    <row r="6766" spans="1:15">
      <c r="A6766" s="316"/>
      <c r="B6766" s="316"/>
      <c r="C6766" s="22"/>
      <c r="O6766" s="279"/>
    </row>
    <row r="6767" spans="1:15">
      <c r="A6767" s="316"/>
      <c r="B6767" s="316"/>
      <c r="C6767" s="22"/>
      <c r="O6767" s="279"/>
    </row>
    <row r="6768" spans="1:15">
      <c r="A6768" s="316"/>
      <c r="B6768" s="316"/>
      <c r="C6768" s="22"/>
      <c r="O6768" s="279"/>
    </row>
    <row r="6769" spans="1:15">
      <c r="A6769" s="316"/>
      <c r="B6769" s="316"/>
      <c r="C6769" s="22"/>
      <c r="O6769" s="279"/>
    </row>
    <row r="6770" spans="1:15">
      <c r="A6770" s="316"/>
      <c r="B6770" s="316"/>
      <c r="C6770" s="22"/>
      <c r="O6770" s="279"/>
    </row>
    <row r="6771" spans="1:15">
      <c r="A6771" s="316"/>
      <c r="B6771" s="316"/>
      <c r="C6771" s="22"/>
      <c r="O6771" s="279"/>
    </row>
    <row r="6772" spans="1:15">
      <c r="A6772" s="316"/>
      <c r="B6772" s="316"/>
      <c r="C6772" s="22"/>
      <c r="O6772" s="279"/>
    </row>
    <row r="6773" spans="1:15">
      <c r="A6773" s="316"/>
      <c r="B6773" s="316"/>
      <c r="C6773" s="22"/>
      <c r="O6773" s="279"/>
    </row>
    <row r="6774" spans="1:15">
      <c r="A6774" s="316"/>
      <c r="B6774" s="316"/>
      <c r="C6774" s="22"/>
      <c r="O6774" s="279"/>
    </row>
    <row r="6775" spans="1:15">
      <c r="A6775" s="316"/>
      <c r="B6775" s="316"/>
      <c r="C6775" s="22"/>
      <c r="O6775" s="279"/>
    </row>
    <row r="6776" spans="1:15">
      <c r="A6776" s="316"/>
      <c r="B6776" s="316"/>
      <c r="C6776" s="22"/>
      <c r="O6776" s="279"/>
    </row>
    <row r="6777" spans="1:15">
      <c r="A6777" s="316"/>
      <c r="B6777" s="316"/>
      <c r="C6777" s="22"/>
      <c r="O6777" s="279"/>
    </row>
    <row r="6778" spans="1:15">
      <c r="A6778" s="316"/>
      <c r="B6778" s="316"/>
      <c r="C6778" s="22"/>
      <c r="O6778" s="279"/>
    </row>
    <row r="6779" spans="1:15">
      <c r="A6779" s="316"/>
      <c r="B6779" s="316"/>
      <c r="C6779" s="22"/>
      <c r="O6779" s="279"/>
    </row>
    <row r="6780" spans="1:15">
      <c r="A6780" s="316"/>
      <c r="B6780" s="316"/>
      <c r="C6780" s="22"/>
      <c r="O6780" s="279"/>
    </row>
    <row r="6781" spans="1:15">
      <c r="A6781" s="316"/>
      <c r="B6781" s="316"/>
      <c r="C6781" s="22"/>
      <c r="O6781" s="279"/>
    </row>
    <row r="6782" spans="1:15">
      <c r="A6782" s="316"/>
      <c r="B6782" s="316"/>
      <c r="C6782" s="22"/>
      <c r="O6782" s="279"/>
    </row>
    <row r="6783" spans="1:15">
      <c r="A6783" s="316"/>
      <c r="B6783" s="316"/>
      <c r="C6783" s="22"/>
      <c r="O6783" s="279"/>
    </row>
    <row r="6784" spans="1:15">
      <c r="A6784" s="316"/>
      <c r="B6784" s="316"/>
      <c r="C6784" s="22"/>
      <c r="O6784" s="279"/>
    </row>
    <row r="6785" spans="1:15">
      <c r="A6785" s="316"/>
      <c r="B6785" s="316"/>
      <c r="C6785" s="22"/>
      <c r="O6785" s="279"/>
    </row>
    <row r="6786" spans="1:15">
      <c r="A6786" s="316"/>
      <c r="B6786" s="316"/>
      <c r="C6786" s="22"/>
      <c r="O6786" s="279"/>
    </row>
    <row r="6787" spans="1:15">
      <c r="A6787" s="316"/>
      <c r="B6787" s="316"/>
      <c r="C6787" s="22"/>
      <c r="O6787" s="279"/>
    </row>
    <row r="6788" spans="1:15">
      <c r="A6788" s="316"/>
      <c r="B6788" s="316"/>
      <c r="C6788" s="22"/>
      <c r="O6788" s="279"/>
    </row>
    <row r="6789" spans="1:15">
      <c r="A6789" s="316"/>
      <c r="B6789" s="316"/>
      <c r="C6789" s="22"/>
      <c r="O6789" s="279"/>
    </row>
    <row r="6790" spans="1:15">
      <c r="A6790" s="316"/>
      <c r="B6790" s="316"/>
      <c r="C6790" s="22"/>
      <c r="O6790" s="279"/>
    </row>
    <row r="6791" spans="1:15">
      <c r="A6791" s="316"/>
      <c r="B6791" s="316"/>
      <c r="C6791" s="22"/>
      <c r="O6791" s="279"/>
    </row>
    <row r="6792" spans="1:15">
      <c r="A6792" s="316"/>
      <c r="B6792" s="316"/>
      <c r="C6792" s="22"/>
      <c r="O6792" s="279"/>
    </row>
    <row r="6793" spans="1:15">
      <c r="A6793" s="316"/>
      <c r="B6793" s="316"/>
      <c r="C6793" s="22"/>
      <c r="O6793" s="279"/>
    </row>
    <row r="6794" spans="1:15">
      <c r="A6794" s="316"/>
      <c r="B6794" s="316"/>
      <c r="C6794" s="22"/>
      <c r="O6794" s="279"/>
    </row>
    <row r="6795" spans="1:15">
      <c r="A6795" s="316"/>
      <c r="B6795" s="316"/>
      <c r="C6795" s="22"/>
      <c r="O6795" s="279"/>
    </row>
    <row r="6796" spans="1:15">
      <c r="A6796" s="316"/>
      <c r="B6796" s="316"/>
      <c r="C6796" s="22"/>
      <c r="O6796" s="279"/>
    </row>
    <row r="6797" spans="1:15">
      <c r="A6797" s="316"/>
      <c r="B6797" s="316"/>
      <c r="C6797" s="22"/>
      <c r="O6797" s="279"/>
    </row>
    <row r="6798" spans="1:15">
      <c r="A6798" s="316"/>
      <c r="B6798" s="316"/>
      <c r="C6798" s="22"/>
      <c r="O6798" s="279"/>
    </row>
    <row r="6799" spans="1:15">
      <c r="A6799" s="316"/>
      <c r="B6799" s="316"/>
      <c r="C6799" s="22"/>
      <c r="O6799" s="279"/>
    </row>
    <row r="6800" spans="1:15">
      <c r="A6800" s="316"/>
      <c r="B6800" s="316"/>
      <c r="C6800" s="22"/>
      <c r="O6800" s="279"/>
    </row>
    <row r="6801" spans="1:15">
      <c r="A6801" s="316"/>
      <c r="B6801" s="316"/>
      <c r="C6801" s="22"/>
      <c r="O6801" s="279"/>
    </row>
    <row r="6802" spans="1:15">
      <c r="A6802" s="316"/>
      <c r="B6802" s="316"/>
      <c r="C6802" s="22"/>
      <c r="O6802" s="279"/>
    </row>
    <row r="6803" spans="1:15">
      <c r="A6803" s="316"/>
      <c r="B6803" s="316"/>
      <c r="C6803" s="22"/>
      <c r="O6803" s="279"/>
    </row>
    <row r="6804" spans="1:15">
      <c r="A6804" s="316"/>
      <c r="B6804" s="316"/>
      <c r="C6804" s="22"/>
      <c r="O6804" s="279"/>
    </row>
    <row r="6805" spans="1:15">
      <c r="A6805" s="316"/>
      <c r="B6805" s="316"/>
      <c r="C6805" s="22"/>
      <c r="O6805" s="279"/>
    </row>
    <row r="6806" spans="1:15">
      <c r="A6806" s="316"/>
      <c r="B6806" s="316"/>
      <c r="C6806" s="22"/>
      <c r="O6806" s="279"/>
    </row>
    <row r="6807" spans="1:15">
      <c r="A6807" s="316"/>
      <c r="B6807" s="316"/>
      <c r="C6807" s="22"/>
      <c r="O6807" s="279"/>
    </row>
    <row r="6808" spans="1:15">
      <c r="A6808" s="316"/>
      <c r="B6808" s="316"/>
      <c r="C6808" s="22"/>
      <c r="O6808" s="279"/>
    </row>
    <row r="6809" spans="1:15">
      <c r="A6809" s="316"/>
      <c r="B6809" s="316"/>
      <c r="C6809" s="22"/>
      <c r="O6809" s="279"/>
    </row>
    <row r="6810" spans="1:15">
      <c r="A6810" s="316"/>
      <c r="B6810" s="316"/>
      <c r="C6810" s="22"/>
      <c r="O6810" s="279"/>
    </row>
    <row r="6811" spans="1:15">
      <c r="A6811" s="316"/>
      <c r="B6811" s="316"/>
      <c r="C6811" s="22"/>
      <c r="O6811" s="279"/>
    </row>
    <row r="6812" spans="1:15">
      <c r="A6812" s="316"/>
      <c r="B6812" s="316"/>
      <c r="C6812" s="22"/>
      <c r="O6812" s="279"/>
    </row>
    <row r="6813" spans="1:15">
      <c r="A6813" s="316"/>
      <c r="B6813" s="316"/>
      <c r="C6813" s="22"/>
      <c r="O6813" s="279"/>
    </row>
    <row r="6814" spans="1:15">
      <c r="A6814" s="316"/>
      <c r="B6814" s="316"/>
      <c r="C6814" s="22"/>
      <c r="O6814" s="279"/>
    </row>
    <row r="6815" spans="1:15">
      <c r="A6815" s="316"/>
      <c r="B6815" s="316"/>
      <c r="C6815" s="22"/>
      <c r="O6815" s="279"/>
    </row>
    <row r="6816" spans="1:15">
      <c r="A6816" s="316"/>
      <c r="B6816" s="316"/>
      <c r="C6816" s="22"/>
      <c r="O6816" s="279"/>
    </row>
    <row r="6817" spans="1:15">
      <c r="A6817" s="316"/>
      <c r="B6817" s="316"/>
      <c r="C6817" s="22"/>
      <c r="O6817" s="279"/>
    </row>
    <row r="6818" spans="1:15">
      <c r="A6818" s="316"/>
      <c r="B6818" s="316"/>
      <c r="C6818" s="22"/>
      <c r="O6818" s="279"/>
    </row>
    <row r="6819" spans="1:15">
      <c r="A6819" s="316"/>
      <c r="B6819" s="316"/>
      <c r="C6819" s="22"/>
      <c r="O6819" s="279"/>
    </row>
    <row r="6820" spans="1:15">
      <c r="A6820" s="316"/>
      <c r="B6820" s="316"/>
      <c r="C6820" s="22"/>
      <c r="O6820" s="279"/>
    </row>
    <row r="6821" spans="1:15">
      <c r="A6821" s="316"/>
      <c r="B6821" s="316"/>
      <c r="C6821" s="22"/>
      <c r="O6821" s="279"/>
    </row>
    <row r="6822" spans="1:15">
      <c r="A6822" s="316"/>
      <c r="B6822" s="316"/>
      <c r="C6822" s="22"/>
      <c r="O6822" s="279"/>
    </row>
    <row r="6823" spans="1:15">
      <c r="A6823" s="316"/>
      <c r="B6823" s="316"/>
      <c r="C6823" s="22"/>
      <c r="O6823" s="279"/>
    </row>
    <row r="6824" spans="1:15">
      <c r="A6824" s="316"/>
      <c r="B6824" s="316"/>
      <c r="C6824" s="22"/>
      <c r="O6824" s="279"/>
    </row>
    <row r="6825" spans="1:15">
      <c r="A6825" s="316"/>
      <c r="B6825" s="316"/>
      <c r="C6825" s="22"/>
      <c r="O6825" s="279"/>
    </row>
    <row r="6826" spans="1:15">
      <c r="A6826" s="316"/>
      <c r="B6826" s="316"/>
      <c r="C6826" s="22"/>
      <c r="O6826" s="279"/>
    </row>
    <row r="6827" spans="1:15">
      <c r="A6827" s="316"/>
      <c r="B6827" s="316"/>
      <c r="C6827" s="22"/>
      <c r="O6827" s="279"/>
    </row>
    <row r="6828" spans="1:15">
      <c r="A6828" s="316"/>
      <c r="B6828" s="316"/>
      <c r="C6828" s="22"/>
      <c r="O6828" s="279"/>
    </row>
    <row r="6829" spans="1:15">
      <c r="A6829" s="316"/>
      <c r="B6829" s="316"/>
      <c r="C6829" s="22"/>
      <c r="O6829" s="279"/>
    </row>
    <row r="6830" spans="1:15">
      <c r="A6830" s="316"/>
      <c r="B6830" s="316"/>
      <c r="C6830" s="22"/>
      <c r="O6830" s="279"/>
    </row>
    <row r="6831" spans="1:15">
      <c r="A6831" s="316"/>
      <c r="B6831" s="316"/>
      <c r="C6831" s="22"/>
      <c r="O6831" s="279"/>
    </row>
    <row r="6832" spans="1:15">
      <c r="A6832" s="316"/>
      <c r="B6832" s="316"/>
      <c r="C6832" s="22"/>
      <c r="O6832" s="279"/>
    </row>
    <row r="6833" spans="1:15">
      <c r="A6833" s="316"/>
      <c r="B6833" s="316"/>
      <c r="C6833" s="22"/>
      <c r="O6833" s="279"/>
    </row>
    <row r="6834" spans="1:15">
      <c r="A6834" s="316"/>
      <c r="B6834" s="316"/>
      <c r="C6834" s="22"/>
      <c r="O6834" s="279"/>
    </row>
    <row r="6835" spans="1:15">
      <c r="A6835" s="316"/>
      <c r="B6835" s="316"/>
      <c r="C6835" s="22"/>
      <c r="O6835" s="279"/>
    </row>
    <row r="6836" spans="1:15">
      <c r="A6836" s="316"/>
      <c r="B6836" s="316"/>
      <c r="C6836" s="22"/>
      <c r="O6836" s="279"/>
    </row>
    <row r="6837" spans="1:15">
      <c r="A6837" s="316"/>
      <c r="B6837" s="316"/>
      <c r="C6837" s="22"/>
      <c r="O6837" s="279"/>
    </row>
    <row r="6838" spans="1:15">
      <c r="A6838" s="316"/>
      <c r="B6838" s="316"/>
      <c r="C6838" s="22"/>
      <c r="O6838" s="279"/>
    </row>
    <row r="6839" spans="1:15">
      <c r="A6839" s="316"/>
      <c r="B6839" s="316"/>
      <c r="C6839" s="22"/>
      <c r="O6839" s="279"/>
    </row>
    <row r="6840" spans="1:15">
      <c r="A6840" s="316"/>
      <c r="B6840" s="316"/>
      <c r="C6840" s="22"/>
      <c r="O6840" s="279"/>
    </row>
    <row r="6841" spans="1:15">
      <c r="A6841" s="316"/>
      <c r="B6841" s="316"/>
      <c r="C6841" s="22"/>
      <c r="O6841" s="279"/>
    </row>
    <row r="6842" spans="1:15">
      <c r="A6842" s="316"/>
      <c r="B6842" s="316"/>
      <c r="C6842" s="22"/>
      <c r="O6842" s="279"/>
    </row>
    <row r="6843" spans="1:15">
      <c r="A6843" s="316"/>
      <c r="B6843" s="316"/>
      <c r="C6843" s="22"/>
      <c r="O6843" s="279"/>
    </row>
    <row r="6844" spans="1:15">
      <c r="A6844" s="316"/>
      <c r="B6844" s="316"/>
      <c r="C6844" s="22"/>
      <c r="O6844" s="279"/>
    </row>
    <row r="6845" spans="1:15">
      <c r="A6845" s="316"/>
      <c r="B6845" s="316"/>
      <c r="C6845" s="22"/>
      <c r="O6845" s="279"/>
    </row>
    <row r="6846" spans="1:15">
      <c r="A6846" s="316"/>
      <c r="B6846" s="316"/>
      <c r="C6846" s="22"/>
      <c r="O6846" s="279"/>
    </row>
    <row r="6847" spans="1:15">
      <c r="A6847" s="316"/>
      <c r="B6847" s="316"/>
      <c r="C6847" s="22"/>
      <c r="O6847" s="279"/>
    </row>
    <row r="6848" spans="1:15">
      <c r="A6848" s="316"/>
      <c r="B6848" s="316"/>
      <c r="C6848" s="22"/>
      <c r="O6848" s="279"/>
    </row>
    <row r="6849" spans="1:15">
      <c r="A6849" s="316"/>
      <c r="B6849" s="316"/>
      <c r="C6849" s="22"/>
      <c r="O6849" s="279"/>
    </row>
    <row r="6850" spans="1:15">
      <c r="A6850" s="316"/>
      <c r="B6850" s="316"/>
      <c r="C6850" s="22"/>
      <c r="O6850" s="279"/>
    </row>
    <row r="6851" spans="1:15">
      <c r="A6851" s="316"/>
      <c r="B6851" s="316"/>
      <c r="C6851" s="22"/>
      <c r="O6851" s="279"/>
    </row>
    <row r="6852" spans="1:15">
      <c r="A6852" s="316"/>
      <c r="B6852" s="316"/>
      <c r="C6852" s="22"/>
      <c r="O6852" s="279"/>
    </row>
    <row r="6853" spans="1:15">
      <c r="A6853" s="316"/>
      <c r="B6853" s="316"/>
      <c r="C6853" s="22"/>
      <c r="O6853" s="279"/>
    </row>
    <row r="6854" spans="1:15">
      <c r="A6854" s="316"/>
      <c r="B6854" s="316"/>
      <c r="C6854" s="22"/>
      <c r="O6854" s="279"/>
    </row>
    <row r="6855" spans="1:15">
      <c r="A6855" s="316"/>
      <c r="B6855" s="316"/>
      <c r="C6855" s="22"/>
      <c r="O6855" s="279"/>
    </row>
    <row r="6856" spans="1:15">
      <c r="A6856" s="316"/>
      <c r="B6856" s="316"/>
      <c r="C6856" s="22"/>
      <c r="O6856" s="279"/>
    </row>
    <row r="6857" spans="1:15">
      <c r="A6857" s="316"/>
      <c r="B6857" s="316"/>
      <c r="C6857" s="22"/>
      <c r="O6857" s="279"/>
    </row>
    <row r="6858" spans="1:15">
      <c r="A6858" s="316"/>
      <c r="B6858" s="316"/>
      <c r="C6858" s="22"/>
      <c r="O6858" s="279"/>
    </row>
    <row r="6859" spans="1:15">
      <c r="A6859" s="316"/>
      <c r="B6859" s="316"/>
      <c r="C6859" s="22"/>
      <c r="O6859" s="279"/>
    </row>
    <row r="6860" spans="1:15">
      <c r="A6860" s="316"/>
      <c r="B6860" s="316"/>
      <c r="C6860" s="22"/>
      <c r="O6860" s="279"/>
    </row>
    <row r="6861" spans="1:15">
      <c r="A6861" s="316"/>
      <c r="B6861" s="316"/>
      <c r="C6861" s="22"/>
      <c r="O6861" s="279"/>
    </row>
    <row r="6862" spans="1:15">
      <c r="A6862" s="316"/>
      <c r="B6862" s="316"/>
      <c r="C6862" s="22"/>
      <c r="O6862" s="279"/>
    </row>
    <row r="6863" spans="1:15">
      <c r="A6863" s="316"/>
      <c r="B6863" s="316"/>
      <c r="C6863" s="22"/>
      <c r="O6863" s="279"/>
    </row>
    <row r="6864" spans="1:15">
      <c r="A6864" s="316"/>
      <c r="B6864" s="316"/>
      <c r="C6864" s="22"/>
      <c r="O6864" s="279"/>
    </row>
    <row r="6865" spans="1:15">
      <c r="A6865" s="316"/>
      <c r="B6865" s="316"/>
      <c r="C6865" s="22"/>
      <c r="O6865" s="279"/>
    </row>
    <row r="6866" spans="1:15">
      <c r="A6866" s="316"/>
      <c r="B6866" s="316"/>
      <c r="C6866" s="22"/>
      <c r="O6866" s="279"/>
    </row>
    <row r="6867" spans="1:15">
      <c r="A6867" s="316"/>
      <c r="B6867" s="316"/>
      <c r="C6867" s="22"/>
      <c r="O6867" s="279"/>
    </row>
    <row r="6868" spans="1:15">
      <c r="A6868" s="316"/>
      <c r="B6868" s="316"/>
      <c r="C6868" s="22"/>
      <c r="O6868" s="279"/>
    </row>
    <row r="6869" spans="1:15">
      <c r="A6869" s="316"/>
      <c r="B6869" s="316"/>
      <c r="C6869" s="22"/>
      <c r="O6869" s="279"/>
    </row>
    <row r="6870" spans="1:15">
      <c r="A6870" s="316"/>
      <c r="B6870" s="316"/>
      <c r="C6870" s="22"/>
      <c r="O6870" s="279"/>
    </row>
    <row r="6871" spans="1:15">
      <c r="A6871" s="316"/>
      <c r="B6871" s="316"/>
      <c r="C6871" s="22"/>
      <c r="O6871" s="279"/>
    </row>
    <row r="6872" spans="1:15">
      <c r="A6872" s="316"/>
      <c r="B6872" s="316"/>
      <c r="C6872" s="22"/>
      <c r="O6872" s="279"/>
    </row>
    <row r="6873" spans="1:15">
      <c r="A6873" s="316"/>
      <c r="B6873" s="316"/>
      <c r="C6873" s="22"/>
      <c r="O6873" s="279"/>
    </row>
    <row r="6874" spans="1:15">
      <c r="A6874" s="316"/>
      <c r="B6874" s="316"/>
      <c r="C6874" s="22"/>
      <c r="O6874" s="279"/>
    </row>
    <row r="6875" spans="1:15">
      <c r="A6875" s="316"/>
      <c r="B6875" s="316"/>
      <c r="C6875" s="22"/>
      <c r="O6875" s="279"/>
    </row>
    <row r="6876" spans="1:15">
      <c r="A6876" s="316"/>
      <c r="B6876" s="316"/>
      <c r="C6876" s="22"/>
      <c r="O6876" s="279"/>
    </row>
    <row r="6877" spans="1:15">
      <c r="A6877" s="316"/>
      <c r="B6877" s="316"/>
      <c r="C6877" s="22"/>
      <c r="O6877" s="279"/>
    </row>
    <row r="6878" spans="1:15">
      <c r="A6878" s="316"/>
      <c r="B6878" s="316"/>
      <c r="C6878" s="22"/>
      <c r="O6878" s="279"/>
    </row>
    <row r="6879" spans="1:15">
      <c r="A6879" s="316"/>
      <c r="B6879" s="316"/>
      <c r="C6879" s="22"/>
      <c r="O6879" s="279"/>
    </row>
    <row r="6880" spans="1:15">
      <c r="A6880" s="316"/>
      <c r="B6880" s="316"/>
      <c r="C6880" s="22"/>
      <c r="O6880" s="279"/>
    </row>
    <row r="6881" spans="1:15">
      <c r="A6881" s="316"/>
      <c r="B6881" s="316"/>
      <c r="C6881" s="22"/>
      <c r="O6881" s="279"/>
    </row>
    <row r="6882" spans="1:15">
      <c r="A6882" s="316"/>
      <c r="B6882" s="316"/>
      <c r="C6882" s="22"/>
      <c r="O6882" s="279"/>
    </row>
    <row r="6883" spans="1:15">
      <c r="A6883" s="316"/>
      <c r="B6883" s="316"/>
      <c r="C6883" s="22"/>
      <c r="O6883" s="279"/>
    </row>
    <row r="6884" spans="1:15">
      <c r="A6884" s="316"/>
      <c r="B6884" s="316"/>
      <c r="C6884" s="22"/>
      <c r="O6884" s="279"/>
    </row>
    <row r="6885" spans="1:15">
      <c r="A6885" s="316"/>
      <c r="B6885" s="316"/>
      <c r="C6885" s="22"/>
      <c r="O6885" s="279"/>
    </row>
    <row r="6886" spans="1:15">
      <c r="A6886" s="316"/>
      <c r="B6886" s="316"/>
      <c r="C6886" s="22"/>
      <c r="O6886" s="279"/>
    </row>
    <row r="6887" spans="1:15">
      <c r="A6887" s="316"/>
      <c r="B6887" s="316"/>
      <c r="C6887" s="22"/>
      <c r="O6887" s="279"/>
    </row>
    <row r="6888" spans="1:15">
      <c r="A6888" s="316"/>
      <c r="B6888" s="316"/>
      <c r="C6888" s="22"/>
      <c r="O6888" s="279"/>
    </row>
    <row r="6889" spans="1:15">
      <c r="A6889" s="316"/>
      <c r="B6889" s="316"/>
      <c r="C6889" s="22"/>
      <c r="O6889" s="279"/>
    </row>
    <row r="6890" spans="1:15">
      <c r="A6890" s="316"/>
      <c r="B6890" s="316"/>
      <c r="C6890" s="22"/>
      <c r="O6890" s="279"/>
    </row>
    <row r="6891" spans="1:15">
      <c r="A6891" s="316"/>
      <c r="B6891" s="316"/>
      <c r="C6891" s="22"/>
      <c r="O6891" s="279"/>
    </row>
    <row r="6892" spans="1:15">
      <c r="A6892" s="316"/>
      <c r="B6892" s="316"/>
      <c r="C6892" s="22"/>
      <c r="O6892" s="279"/>
    </row>
    <row r="6893" spans="1:15">
      <c r="A6893" s="316"/>
      <c r="B6893" s="316"/>
      <c r="C6893" s="22"/>
      <c r="O6893" s="279"/>
    </row>
    <row r="6894" spans="1:15">
      <c r="A6894" s="316"/>
      <c r="B6894" s="316"/>
      <c r="C6894" s="22"/>
      <c r="O6894" s="279"/>
    </row>
    <row r="6895" spans="1:15">
      <c r="A6895" s="316"/>
      <c r="B6895" s="316"/>
      <c r="C6895" s="22"/>
      <c r="O6895" s="279"/>
    </row>
    <row r="6896" spans="1:15">
      <c r="A6896" s="316"/>
      <c r="B6896" s="316"/>
      <c r="C6896" s="22"/>
      <c r="O6896" s="279"/>
    </row>
    <row r="6897" spans="1:15">
      <c r="A6897" s="316"/>
      <c r="B6897" s="316"/>
      <c r="C6897" s="22"/>
      <c r="O6897" s="279"/>
    </row>
    <row r="6898" spans="1:15">
      <c r="A6898" s="316"/>
      <c r="B6898" s="316"/>
      <c r="C6898" s="22"/>
      <c r="O6898" s="279"/>
    </row>
    <row r="6899" spans="1:15">
      <c r="A6899" s="316"/>
      <c r="B6899" s="316"/>
      <c r="C6899" s="22"/>
      <c r="O6899" s="279"/>
    </row>
    <row r="6900" spans="1:15">
      <c r="A6900" s="316"/>
      <c r="B6900" s="316"/>
      <c r="C6900" s="22"/>
      <c r="O6900" s="279"/>
    </row>
    <row r="6901" spans="1:15">
      <c r="A6901" s="316"/>
      <c r="B6901" s="316"/>
      <c r="C6901" s="22"/>
      <c r="O6901" s="279"/>
    </row>
    <row r="6902" spans="1:15">
      <c r="A6902" s="316"/>
      <c r="B6902" s="316"/>
      <c r="C6902" s="22"/>
      <c r="O6902" s="279"/>
    </row>
    <row r="6903" spans="1:15">
      <c r="A6903" s="316"/>
      <c r="B6903" s="316"/>
      <c r="C6903" s="22"/>
      <c r="O6903" s="279"/>
    </row>
    <row r="6904" spans="1:15">
      <c r="A6904" s="316"/>
      <c r="B6904" s="316"/>
      <c r="C6904" s="22"/>
      <c r="O6904" s="279"/>
    </row>
    <row r="6905" spans="1:15">
      <c r="A6905" s="316"/>
      <c r="B6905" s="316"/>
      <c r="C6905" s="22"/>
      <c r="O6905" s="279"/>
    </row>
    <row r="6906" spans="1:15">
      <c r="A6906" s="316"/>
      <c r="B6906" s="316"/>
      <c r="C6906" s="22"/>
      <c r="O6906" s="279"/>
    </row>
    <row r="6907" spans="1:15">
      <c r="A6907" s="316"/>
      <c r="B6907" s="316"/>
      <c r="C6907" s="22"/>
      <c r="O6907" s="279"/>
    </row>
    <row r="6908" spans="1:15">
      <c r="A6908" s="316"/>
      <c r="B6908" s="316"/>
      <c r="C6908" s="22"/>
      <c r="O6908" s="279"/>
    </row>
    <row r="6909" spans="1:15">
      <c r="A6909" s="316"/>
      <c r="B6909" s="316"/>
      <c r="C6909" s="22"/>
      <c r="O6909" s="279"/>
    </row>
    <row r="6910" spans="1:15">
      <c r="A6910" s="316"/>
      <c r="B6910" s="316"/>
      <c r="C6910" s="22"/>
      <c r="O6910" s="279"/>
    </row>
    <row r="6911" spans="1:15">
      <c r="A6911" s="316"/>
      <c r="B6911" s="316"/>
      <c r="C6911" s="22"/>
      <c r="O6911" s="279"/>
    </row>
    <row r="6912" spans="1:15">
      <c r="A6912" s="316"/>
      <c r="B6912" s="316"/>
      <c r="C6912" s="22"/>
      <c r="O6912" s="279"/>
    </row>
    <row r="6913" spans="1:15">
      <c r="A6913" s="316"/>
      <c r="B6913" s="316"/>
      <c r="C6913" s="22"/>
      <c r="O6913" s="279"/>
    </row>
    <row r="6914" spans="1:15">
      <c r="A6914" s="316"/>
      <c r="B6914" s="316"/>
      <c r="C6914" s="22"/>
      <c r="O6914" s="279"/>
    </row>
    <row r="6915" spans="1:15">
      <c r="A6915" s="316"/>
      <c r="B6915" s="316"/>
      <c r="C6915" s="22"/>
      <c r="O6915" s="279"/>
    </row>
    <row r="6916" spans="1:15">
      <c r="A6916" s="316"/>
      <c r="B6916" s="316"/>
      <c r="C6916" s="22"/>
      <c r="O6916" s="279"/>
    </row>
    <row r="6917" spans="1:15">
      <c r="A6917" s="316"/>
      <c r="B6917" s="316"/>
      <c r="C6917" s="22"/>
      <c r="O6917" s="279"/>
    </row>
    <row r="6918" spans="1:15">
      <c r="A6918" s="316"/>
      <c r="B6918" s="316"/>
      <c r="C6918" s="22"/>
      <c r="O6918" s="279"/>
    </row>
    <row r="6919" spans="1:15">
      <c r="A6919" s="316"/>
      <c r="B6919" s="316"/>
      <c r="C6919" s="22"/>
      <c r="O6919" s="279"/>
    </row>
    <row r="6920" spans="1:15">
      <c r="A6920" s="316"/>
      <c r="B6920" s="316"/>
      <c r="C6920" s="22"/>
      <c r="O6920" s="279"/>
    </row>
    <row r="6921" spans="1:15">
      <c r="A6921" s="316"/>
      <c r="B6921" s="316"/>
      <c r="C6921" s="22"/>
      <c r="O6921" s="279"/>
    </row>
    <row r="6922" spans="1:15">
      <c r="A6922" s="316"/>
      <c r="B6922" s="316"/>
      <c r="C6922" s="22"/>
      <c r="O6922" s="279"/>
    </row>
    <row r="6923" spans="1:15">
      <c r="A6923" s="316"/>
      <c r="B6923" s="316"/>
      <c r="C6923" s="22"/>
      <c r="O6923" s="279"/>
    </row>
    <row r="6924" spans="1:15">
      <c r="A6924" s="316"/>
      <c r="B6924" s="316"/>
      <c r="C6924" s="22"/>
      <c r="O6924" s="279"/>
    </row>
    <row r="6925" spans="1:15">
      <c r="A6925" s="316"/>
      <c r="B6925" s="316"/>
      <c r="C6925" s="22"/>
      <c r="O6925" s="279"/>
    </row>
    <row r="6926" spans="1:15">
      <c r="A6926" s="316"/>
      <c r="B6926" s="316"/>
      <c r="C6926" s="22"/>
      <c r="O6926" s="279"/>
    </row>
    <row r="6927" spans="1:15">
      <c r="A6927" s="316"/>
      <c r="B6927" s="316"/>
      <c r="C6927" s="22"/>
      <c r="O6927" s="279"/>
    </row>
    <row r="6928" spans="1:15">
      <c r="A6928" s="316"/>
      <c r="B6928" s="316"/>
      <c r="C6928" s="22"/>
      <c r="O6928" s="279"/>
    </row>
    <row r="6929" spans="1:15">
      <c r="A6929" s="316"/>
      <c r="B6929" s="316"/>
      <c r="C6929" s="22"/>
      <c r="O6929" s="279"/>
    </row>
    <row r="6930" spans="1:15">
      <c r="A6930" s="316"/>
      <c r="B6930" s="316"/>
      <c r="C6930" s="22"/>
      <c r="O6930" s="279"/>
    </row>
    <row r="6931" spans="1:15">
      <c r="A6931" s="316"/>
      <c r="B6931" s="316"/>
      <c r="C6931" s="22"/>
      <c r="O6931" s="279"/>
    </row>
    <row r="6932" spans="1:15">
      <c r="A6932" s="316"/>
      <c r="B6932" s="316"/>
      <c r="C6932" s="22"/>
      <c r="O6932" s="279"/>
    </row>
    <row r="6933" spans="1:15">
      <c r="A6933" s="316"/>
      <c r="B6933" s="316"/>
      <c r="C6933" s="22"/>
      <c r="O6933" s="279"/>
    </row>
    <row r="6934" spans="1:15">
      <c r="A6934" s="316"/>
      <c r="B6934" s="316"/>
      <c r="C6934" s="22"/>
      <c r="O6934" s="279"/>
    </row>
    <row r="6935" spans="1:15">
      <c r="A6935" s="316"/>
      <c r="B6935" s="316"/>
      <c r="C6935" s="22"/>
      <c r="O6935" s="279"/>
    </row>
    <row r="6936" spans="1:15">
      <c r="A6936" s="316"/>
      <c r="B6936" s="316"/>
      <c r="C6936" s="22"/>
      <c r="O6936" s="279"/>
    </row>
    <row r="6937" spans="1:15">
      <c r="A6937" s="316"/>
      <c r="B6937" s="316"/>
      <c r="C6937" s="22"/>
      <c r="O6937" s="279"/>
    </row>
    <row r="6938" spans="1:15">
      <c r="A6938" s="316"/>
      <c r="B6938" s="316"/>
      <c r="C6938" s="22"/>
      <c r="O6938" s="279"/>
    </row>
    <row r="6939" spans="1:15">
      <c r="A6939" s="316"/>
      <c r="B6939" s="316"/>
      <c r="C6939" s="22"/>
      <c r="O6939" s="279"/>
    </row>
    <row r="6940" spans="1:15">
      <c r="A6940" s="316"/>
      <c r="B6940" s="316"/>
      <c r="C6940" s="22"/>
      <c r="O6940" s="279"/>
    </row>
    <row r="6941" spans="1:15">
      <c r="A6941" s="316"/>
      <c r="B6941" s="316"/>
      <c r="C6941" s="22"/>
      <c r="O6941" s="279"/>
    </row>
    <row r="6942" spans="1:15">
      <c r="A6942" s="316"/>
      <c r="B6942" s="316"/>
      <c r="C6942" s="22"/>
      <c r="O6942" s="279"/>
    </row>
    <row r="6943" spans="1:15">
      <c r="A6943" s="316"/>
      <c r="B6943" s="316"/>
      <c r="C6943" s="22"/>
      <c r="O6943" s="279"/>
    </row>
    <row r="6944" spans="1:15">
      <c r="A6944" s="316"/>
      <c r="B6944" s="316"/>
      <c r="C6944" s="22"/>
      <c r="O6944" s="279"/>
    </row>
    <row r="6945" spans="1:15">
      <c r="A6945" s="316"/>
      <c r="B6945" s="316"/>
      <c r="C6945" s="22"/>
      <c r="O6945" s="279"/>
    </row>
    <row r="6946" spans="1:15">
      <c r="A6946" s="316"/>
      <c r="B6946" s="316"/>
      <c r="C6946" s="22"/>
      <c r="O6946" s="279"/>
    </row>
    <row r="6947" spans="1:15">
      <c r="A6947" s="316"/>
      <c r="B6947" s="316"/>
      <c r="C6947" s="22"/>
      <c r="O6947" s="279"/>
    </row>
    <row r="6948" spans="1:15">
      <c r="A6948" s="316"/>
      <c r="B6948" s="316"/>
      <c r="C6948" s="22"/>
      <c r="O6948" s="279"/>
    </row>
    <row r="6949" spans="1:15">
      <c r="A6949" s="316"/>
      <c r="B6949" s="316"/>
      <c r="C6949" s="22"/>
      <c r="O6949" s="279"/>
    </row>
    <row r="6950" spans="1:15">
      <c r="A6950" s="316"/>
      <c r="B6950" s="316"/>
      <c r="C6950" s="22"/>
      <c r="O6950" s="279"/>
    </row>
    <row r="6951" spans="1:15">
      <c r="A6951" s="316"/>
      <c r="B6951" s="316"/>
      <c r="C6951" s="22"/>
      <c r="O6951" s="279"/>
    </row>
    <row r="6952" spans="1:15">
      <c r="A6952" s="316"/>
      <c r="B6952" s="316"/>
      <c r="C6952" s="22"/>
      <c r="O6952" s="279"/>
    </row>
    <row r="6953" spans="1:15">
      <c r="A6953" s="316"/>
      <c r="B6953" s="316"/>
      <c r="C6953" s="22"/>
      <c r="O6953" s="279"/>
    </row>
    <row r="6954" spans="1:15">
      <c r="A6954" s="316"/>
      <c r="B6954" s="316"/>
      <c r="C6954" s="22"/>
      <c r="O6954" s="279"/>
    </row>
    <row r="6955" spans="1:15">
      <c r="A6955" s="316"/>
      <c r="B6955" s="316"/>
      <c r="C6955" s="22"/>
      <c r="O6955" s="279"/>
    </row>
    <row r="6956" spans="1:15">
      <c r="A6956" s="316"/>
      <c r="B6956" s="316"/>
      <c r="C6956" s="22"/>
      <c r="O6956" s="279"/>
    </row>
    <row r="6957" spans="1:15">
      <c r="A6957" s="316"/>
      <c r="B6957" s="316"/>
      <c r="C6957" s="22"/>
      <c r="O6957" s="279"/>
    </row>
    <row r="6958" spans="1:15">
      <c r="A6958" s="316"/>
      <c r="B6958" s="316"/>
      <c r="C6958" s="22"/>
      <c r="O6958" s="279"/>
    </row>
    <row r="6959" spans="1:15">
      <c r="A6959" s="316"/>
      <c r="B6959" s="316"/>
      <c r="C6959" s="22"/>
      <c r="O6959" s="279"/>
    </row>
    <row r="6960" spans="1:15">
      <c r="A6960" s="316"/>
      <c r="B6960" s="316"/>
      <c r="C6960" s="22"/>
      <c r="O6960" s="279"/>
    </row>
    <row r="6961" spans="1:15">
      <c r="A6961" s="316"/>
      <c r="B6961" s="316"/>
      <c r="C6961" s="22"/>
      <c r="O6961" s="279"/>
    </row>
    <row r="6962" spans="1:15">
      <c r="A6962" s="316"/>
      <c r="B6962" s="316"/>
      <c r="C6962" s="22"/>
      <c r="O6962" s="279"/>
    </row>
    <row r="6963" spans="1:15">
      <c r="A6963" s="316"/>
      <c r="B6963" s="316"/>
      <c r="C6963" s="22"/>
      <c r="O6963" s="279"/>
    </row>
    <row r="6964" spans="1:15">
      <c r="A6964" s="316"/>
      <c r="B6964" s="316"/>
      <c r="C6964" s="22"/>
      <c r="O6964" s="279"/>
    </row>
    <row r="6965" spans="1:15">
      <c r="A6965" s="316"/>
      <c r="B6965" s="316"/>
      <c r="C6965" s="22"/>
      <c r="O6965" s="279"/>
    </row>
    <row r="6966" spans="1:15">
      <c r="A6966" s="316"/>
      <c r="B6966" s="316"/>
      <c r="C6966" s="22"/>
      <c r="O6966" s="279"/>
    </row>
    <row r="6967" spans="1:15">
      <c r="A6967" s="316"/>
      <c r="B6967" s="316"/>
      <c r="C6967" s="22"/>
      <c r="O6967" s="279"/>
    </row>
    <row r="6968" spans="1:15">
      <c r="A6968" s="316"/>
      <c r="B6968" s="316"/>
      <c r="C6968" s="22"/>
      <c r="O6968" s="279"/>
    </row>
    <row r="6969" spans="1:15">
      <c r="A6969" s="316"/>
      <c r="B6969" s="316"/>
      <c r="C6969" s="22"/>
      <c r="O6969" s="279"/>
    </row>
    <row r="6970" spans="1:15">
      <c r="A6970" s="316"/>
      <c r="B6970" s="316"/>
      <c r="C6970" s="22"/>
      <c r="O6970" s="279"/>
    </row>
    <row r="6971" spans="1:15">
      <c r="A6971" s="316"/>
      <c r="B6971" s="316"/>
      <c r="C6971" s="22"/>
      <c r="O6971" s="279"/>
    </row>
    <row r="6972" spans="1:15">
      <c r="A6972" s="316"/>
      <c r="B6972" s="316"/>
      <c r="C6972" s="22"/>
      <c r="O6972" s="279"/>
    </row>
    <row r="6973" spans="1:15">
      <c r="A6973" s="316"/>
      <c r="B6973" s="316"/>
      <c r="C6973" s="22"/>
      <c r="O6973" s="279"/>
    </row>
    <row r="6974" spans="1:15">
      <c r="A6974" s="316"/>
      <c r="B6974" s="316"/>
      <c r="C6974" s="22"/>
      <c r="O6974" s="279"/>
    </row>
    <row r="6975" spans="1:15">
      <c r="A6975" s="316"/>
      <c r="B6975" s="316"/>
      <c r="C6975" s="22"/>
      <c r="O6975" s="279"/>
    </row>
    <row r="6976" spans="1:15">
      <c r="A6976" s="316"/>
      <c r="B6976" s="316"/>
      <c r="C6976" s="22"/>
      <c r="O6976" s="279"/>
    </row>
    <row r="6977" spans="1:15">
      <c r="A6977" s="316"/>
      <c r="B6977" s="316"/>
      <c r="C6977" s="22"/>
      <c r="O6977" s="279"/>
    </row>
    <row r="6978" spans="1:15">
      <c r="A6978" s="316"/>
      <c r="B6978" s="316"/>
      <c r="C6978" s="22"/>
      <c r="O6978" s="279"/>
    </row>
    <row r="6979" spans="1:15">
      <c r="A6979" s="316"/>
      <c r="B6979" s="316"/>
      <c r="C6979" s="22"/>
      <c r="O6979" s="279"/>
    </row>
    <row r="6980" spans="1:15">
      <c r="A6980" s="316"/>
      <c r="B6980" s="316"/>
      <c r="C6980" s="22"/>
      <c r="O6980" s="279"/>
    </row>
    <row r="6981" spans="1:15">
      <c r="A6981" s="316"/>
      <c r="B6981" s="316"/>
      <c r="C6981" s="22"/>
      <c r="O6981" s="279"/>
    </row>
    <row r="6982" spans="1:15">
      <c r="A6982" s="316"/>
      <c r="B6982" s="316"/>
      <c r="C6982" s="22"/>
      <c r="O6982" s="279"/>
    </row>
    <row r="6983" spans="1:15">
      <c r="A6983" s="316"/>
      <c r="B6983" s="316"/>
      <c r="C6983" s="22"/>
      <c r="O6983" s="279"/>
    </row>
    <row r="6984" spans="1:15">
      <c r="A6984" s="316"/>
      <c r="B6984" s="316"/>
      <c r="C6984" s="22"/>
      <c r="O6984" s="279"/>
    </row>
    <row r="6985" spans="1:15">
      <c r="A6985" s="316"/>
      <c r="B6985" s="316"/>
      <c r="C6985" s="22"/>
      <c r="O6985" s="279"/>
    </row>
    <row r="6986" spans="1:15">
      <c r="A6986" s="316"/>
      <c r="B6986" s="316"/>
      <c r="C6986" s="22"/>
      <c r="O6986" s="279"/>
    </row>
    <row r="6987" spans="1:15">
      <c r="A6987" s="316"/>
      <c r="B6987" s="316"/>
      <c r="C6987" s="22"/>
      <c r="O6987" s="279"/>
    </row>
    <row r="6988" spans="1:15">
      <c r="A6988" s="316"/>
      <c r="B6988" s="316"/>
      <c r="C6988" s="22"/>
      <c r="O6988" s="279"/>
    </row>
    <row r="6989" spans="1:15">
      <c r="A6989" s="316"/>
      <c r="B6989" s="316"/>
      <c r="C6989" s="22"/>
      <c r="O6989" s="279"/>
    </row>
    <row r="6990" spans="1:15">
      <c r="A6990" s="316"/>
      <c r="B6990" s="316"/>
      <c r="C6990" s="22"/>
      <c r="O6990" s="279"/>
    </row>
    <row r="6991" spans="1:15">
      <c r="A6991" s="316"/>
      <c r="B6991" s="316"/>
      <c r="C6991" s="22"/>
      <c r="O6991" s="279"/>
    </row>
    <row r="6992" spans="1:15">
      <c r="A6992" s="316"/>
      <c r="B6992" s="316"/>
      <c r="C6992" s="22"/>
      <c r="O6992" s="279"/>
    </row>
    <row r="6993" spans="1:15">
      <c r="A6993" s="316"/>
      <c r="B6993" s="316"/>
      <c r="C6993" s="22"/>
      <c r="O6993" s="279"/>
    </row>
    <row r="6994" spans="1:15">
      <c r="A6994" s="316"/>
      <c r="B6994" s="316"/>
      <c r="C6994" s="22"/>
      <c r="O6994" s="279"/>
    </row>
    <row r="6995" spans="1:15">
      <c r="A6995" s="316"/>
      <c r="B6995" s="316"/>
      <c r="C6995" s="22"/>
      <c r="O6995" s="279"/>
    </row>
    <row r="6996" spans="1:15">
      <c r="A6996" s="316"/>
      <c r="B6996" s="316"/>
      <c r="C6996" s="22"/>
      <c r="O6996" s="279"/>
    </row>
    <row r="6997" spans="1:15">
      <c r="A6997" s="316"/>
      <c r="B6997" s="316"/>
      <c r="C6997" s="22"/>
      <c r="O6997" s="279"/>
    </row>
    <row r="6998" spans="1:15">
      <c r="A6998" s="316"/>
      <c r="B6998" s="316"/>
      <c r="C6998" s="22"/>
      <c r="O6998" s="279"/>
    </row>
    <row r="6999" spans="1:15">
      <c r="A6999" s="316"/>
      <c r="B6999" s="316"/>
      <c r="C6999" s="22"/>
      <c r="O6999" s="279"/>
    </row>
    <row r="7000" spans="1:15">
      <c r="A7000" s="316"/>
      <c r="B7000" s="316"/>
      <c r="C7000" s="22"/>
      <c r="O7000" s="279"/>
    </row>
    <row r="7001" spans="1:15">
      <c r="A7001" s="316"/>
      <c r="B7001" s="316"/>
      <c r="C7001" s="22"/>
      <c r="O7001" s="279"/>
    </row>
    <row r="7002" spans="1:15">
      <c r="A7002" s="316"/>
      <c r="B7002" s="316"/>
      <c r="C7002" s="22"/>
      <c r="O7002" s="279"/>
    </row>
    <row r="7003" spans="1:15">
      <c r="A7003" s="316"/>
      <c r="B7003" s="316"/>
      <c r="C7003" s="22"/>
      <c r="O7003" s="279"/>
    </row>
    <row r="7004" spans="1:15">
      <c r="A7004" s="316"/>
      <c r="B7004" s="316"/>
      <c r="C7004" s="22"/>
      <c r="O7004" s="279"/>
    </row>
    <row r="7005" spans="1:15">
      <c r="A7005" s="316"/>
      <c r="B7005" s="316"/>
      <c r="C7005" s="22"/>
      <c r="O7005" s="279"/>
    </row>
    <row r="7006" spans="1:15">
      <c r="A7006" s="316"/>
      <c r="B7006" s="316"/>
      <c r="C7006" s="22"/>
      <c r="O7006" s="279"/>
    </row>
    <row r="7007" spans="1:15">
      <c r="A7007" s="316"/>
      <c r="B7007" s="316"/>
      <c r="C7007" s="22"/>
      <c r="O7007" s="279"/>
    </row>
    <row r="7008" spans="1:15">
      <c r="A7008" s="316"/>
      <c r="B7008" s="316"/>
      <c r="C7008" s="22"/>
      <c r="O7008" s="279"/>
    </row>
    <row r="7009" spans="1:15">
      <c r="A7009" s="316"/>
      <c r="B7009" s="316"/>
      <c r="C7009" s="22"/>
      <c r="O7009" s="279"/>
    </row>
    <row r="7010" spans="1:15">
      <c r="A7010" s="316"/>
      <c r="B7010" s="316"/>
      <c r="C7010" s="22"/>
      <c r="O7010" s="279"/>
    </row>
    <row r="7011" spans="1:15">
      <c r="A7011" s="316"/>
      <c r="B7011" s="316"/>
      <c r="C7011" s="22"/>
      <c r="O7011" s="279"/>
    </row>
    <row r="7012" spans="1:15">
      <c r="A7012" s="316"/>
      <c r="B7012" s="316"/>
      <c r="C7012" s="22"/>
      <c r="O7012" s="279"/>
    </row>
    <row r="7013" spans="1:15">
      <c r="A7013" s="316"/>
      <c r="B7013" s="316"/>
      <c r="C7013" s="22"/>
      <c r="O7013" s="279"/>
    </row>
    <row r="7014" spans="1:15">
      <c r="A7014" s="316"/>
      <c r="B7014" s="316"/>
      <c r="C7014" s="22"/>
      <c r="O7014" s="279"/>
    </row>
    <row r="7015" spans="1:15">
      <c r="A7015" s="316"/>
      <c r="B7015" s="316"/>
      <c r="C7015" s="22"/>
      <c r="O7015" s="279"/>
    </row>
    <row r="7016" spans="1:15">
      <c r="A7016" s="316"/>
      <c r="B7016" s="316"/>
      <c r="C7016" s="22"/>
      <c r="O7016" s="279"/>
    </row>
    <row r="7017" spans="1:15">
      <c r="A7017" s="316"/>
      <c r="B7017" s="316"/>
      <c r="C7017" s="22"/>
      <c r="O7017" s="279"/>
    </row>
    <row r="7018" spans="1:15">
      <c r="A7018" s="316"/>
      <c r="B7018" s="316"/>
      <c r="C7018" s="22"/>
      <c r="O7018" s="279"/>
    </row>
    <row r="7019" spans="1:15">
      <c r="A7019" s="316"/>
      <c r="B7019" s="316"/>
      <c r="C7019" s="22"/>
      <c r="O7019" s="279"/>
    </row>
    <row r="7020" spans="1:15">
      <c r="A7020" s="316"/>
      <c r="B7020" s="316"/>
      <c r="C7020" s="22"/>
      <c r="O7020" s="279"/>
    </row>
    <row r="7021" spans="1:15">
      <c r="A7021" s="316"/>
      <c r="B7021" s="316"/>
      <c r="C7021" s="22"/>
      <c r="O7021" s="279"/>
    </row>
    <row r="7022" spans="1:15">
      <c r="A7022" s="316"/>
      <c r="B7022" s="316"/>
      <c r="C7022" s="22"/>
      <c r="O7022" s="279"/>
    </row>
    <row r="7023" spans="1:15">
      <c r="A7023" s="316"/>
      <c r="B7023" s="316"/>
      <c r="C7023" s="22"/>
      <c r="O7023" s="279"/>
    </row>
    <row r="7024" spans="1:15">
      <c r="A7024" s="316"/>
      <c r="B7024" s="316"/>
      <c r="C7024" s="22"/>
      <c r="O7024" s="279"/>
    </row>
    <row r="7025" spans="1:15">
      <c r="A7025" s="316"/>
      <c r="B7025" s="316"/>
      <c r="C7025" s="22"/>
      <c r="O7025" s="279"/>
    </row>
    <row r="7026" spans="1:15">
      <c r="A7026" s="316"/>
      <c r="B7026" s="316"/>
      <c r="C7026" s="22"/>
      <c r="O7026" s="279"/>
    </row>
    <row r="7027" spans="1:15">
      <c r="A7027" s="316"/>
      <c r="B7027" s="316"/>
      <c r="C7027" s="22"/>
      <c r="O7027" s="279"/>
    </row>
    <row r="7028" spans="1:15">
      <c r="A7028" s="316"/>
      <c r="B7028" s="316"/>
      <c r="C7028" s="22"/>
      <c r="O7028" s="279"/>
    </row>
    <row r="7029" spans="1:15">
      <c r="A7029" s="316"/>
      <c r="B7029" s="316"/>
      <c r="C7029" s="22"/>
      <c r="O7029" s="279"/>
    </row>
    <row r="7030" spans="1:15">
      <c r="A7030" s="316"/>
      <c r="B7030" s="316"/>
      <c r="C7030" s="22"/>
      <c r="O7030" s="279"/>
    </row>
    <row r="7031" spans="1:15">
      <c r="A7031" s="316"/>
      <c r="B7031" s="316"/>
      <c r="C7031" s="22"/>
      <c r="O7031" s="279"/>
    </row>
    <row r="7032" spans="1:15">
      <c r="A7032" s="316"/>
      <c r="B7032" s="316"/>
      <c r="C7032" s="22"/>
      <c r="O7032" s="279"/>
    </row>
    <row r="7033" spans="1:15">
      <c r="A7033" s="316"/>
      <c r="B7033" s="316"/>
      <c r="C7033" s="22"/>
      <c r="O7033" s="279"/>
    </row>
    <row r="7034" spans="1:15">
      <c r="A7034" s="316"/>
      <c r="B7034" s="316"/>
      <c r="C7034" s="22"/>
      <c r="O7034" s="279"/>
    </row>
    <row r="7035" spans="1:15">
      <c r="A7035" s="316"/>
      <c r="B7035" s="316"/>
      <c r="C7035" s="22"/>
      <c r="O7035" s="279"/>
    </row>
    <row r="7036" spans="1:15">
      <c r="A7036" s="316"/>
      <c r="B7036" s="316"/>
      <c r="C7036" s="22"/>
      <c r="O7036" s="279"/>
    </row>
    <row r="7037" spans="1:15">
      <c r="A7037" s="316"/>
      <c r="B7037" s="316"/>
      <c r="C7037" s="22"/>
      <c r="O7037" s="279"/>
    </row>
    <row r="7038" spans="1:15">
      <c r="A7038" s="316"/>
      <c r="B7038" s="316"/>
      <c r="C7038" s="22"/>
      <c r="O7038" s="279"/>
    </row>
    <row r="7039" spans="1:15">
      <c r="A7039" s="316"/>
      <c r="B7039" s="316"/>
      <c r="C7039" s="22"/>
      <c r="O7039" s="279"/>
    </row>
    <row r="7040" spans="1:15">
      <c r="A7040" s="316"/>
      <c r="B7040" s="316"/>
      <c r="C7040" s="22"/>
      <c r="O7040" s="279"/>
    </row>
    <row r="7041" spans="1:15">
      <c r="A7041" s="316"/>
      <c r="B7041" s="316"/>
      <c r="C7041" s="22"/>
      <c r="O7041" s="279"/>
    </row>
    <row r="7042" spans="1:15">
      <c r="A7042" s="316"/>
      <c r="B7042" s="316"/>
      <c r="C7042" s="22"/>
      <c r="O7042" s="279"/>
    </row>
    <row r="7043" spans="1:15">
      <c r="A7043" s="316"/>
      <c r="B7043" s="316"/>
      <c r="C7043" s="22"/>
      <c r="O7043" s="279"/>
    </row>
    <row r="7044" spans="1:15">
      <c r="A7044" s="316"/>
      <c r="B7044" s="316"/>
      <c r="C7044" s="22"/>
      <c r="O7044" s="279"/>
    </row>
    <row r="7045" spans="1:15">
      <c r="A7045" s="316"/>
      <c r="B7045" s="316"/>
      <c r="C7045" s="22"/>
      <c r="O7045" s="279"/>
    </row>
    <row r="7046" spans="1:15">
      <c r="A7046" s="316"/>
      <c r="B7046" s="316"/>
      <c r="C7046" s="22"/>
      <c r="O7046" s="279"/>
    </row>
    <row r="7047" spans="1:15">
      <c r="A7047" s="316"/>
      <c r="B7047" s="316"/>
      <c r="C7047" s="22"/>
      <c r="O7047" s="279"/>
    </row>
    <row r="7048" spans="1:15">
      <c r="A7048" s="316"/>
      <c r="B7048" s="316"/>
      <c r="C7048" s="22"/>
      <c r="O7048" s="279"/>
    </row>
    <row r="7049" spans="1:15">
      <c r="A7049" s="316"/>
      <c r="B7049" s="316"/>
      <c r="C7049" s="22"/>
      <c r="O7049" s="279"/>
    </row>
    <row r="7050" spans="1:15">
      <c r="A7050" s="316"/>
      <c r="B7050" s="316"/>
      <c r="C7050" s="22"/>
      <c r="O7050" s="279"/>
    </row>
    <row r="7051" spans="1:15">
      <c r="A7051" s="316"/>
      <c r="B7051" s="316"/>
      <c r="C7051" s="22"/>
      <c r="O7051" s="279"/>
    </row>
    <row r="7052" spans="1:15">
      <c r="A7052" s="316"/>
      <c r="B7052" s="316"/>
      <c r="C7052" s="22"/>
      <c r="O7052" s="279"/>
    </row>
    <row r="7053" spans="1:15">
      <c r="A7053" s="316"/>
      <c r="B7053" s="316"/>
      <c r="C7053" s="22"/>
      <c r="O7053" s="279"/>
    </row>
    <row r="7054" spans="1:15">
      <c r="A7054" s="316"/>
      <c r="B7054" s="316"/>
      <c r="C7054" s="22"/>
      <c r="O7054" s="279"/>
    </row>
    <row r="7055" spans="1:15">
      <c r="A7055" s="316"/>
      <c r="B7055" s="316"/>
      <c r="C7055" s="22"/>
      <c r="O7055" s="279"/>
    </row>
    <row r="7056" spans="1:15">
      <c r="A7056" s="316"/>
      <c r="B7056" s="316"/>
      <c r="C7056" s="22"/>
      <c r="O7056" s="279"/>
    </row>
    <row r="7057" spans="1:15">
      <c r="A7057" s="316"/>
      <c r="B7057" s="316"/>
      <c r="C7057" s="22"/>
      <c r="O7057" s="279"/>
    </row>
    <row r="7058" spans="1:15">
      <c r="A7058" s="316"/>
      <c r="B7058" s="316"/>
      <c r="C7058" s="22"/>
      <c r="O7058" s="279"/>
    </row>
    <row r="7059" spans="1:15">
      <c r="A7059" s="316"/>
      <c r="B7059" s="316"/>
      <c r="C7059" s="22"/>
      <c r="O7059" s="279"/>
    </row>
    <row r="7060" spans="1:15">
      <c r="A7060" s="316"/>
      <c r="B7060" s="316"/>
      <c r="C7060" s="22"/>
      <c r="O7060" s="279"/>
    </row>
    <row r="7061" spans="1:15">
      <c r="A7061" s="316"/>
      <c r="B7061" s="316"/>
      <c r="C7061" s="22"/>
      <c r="O7061" s="279"/>
    </row>
    <row r="7062" spans="1:15">
      <c r="A7062" s="316"/>
      <c r="B7062" s="316"/>
      <c r="C7062" s="22"/>
      <c r="O7062" s="279"/>
    </row>
    <row r="7063" spans="1:15">
      <c r="A7063" s="316"/>
      <c r="B7063" s="316"/>
      <c r="C7063" s="22"/>
      <c r="O7063" s="279"/>
    </row>
    <row r="7064" spans="1:15">
      <c r="A7064" s="316"/>
      <c r="B7064" s="316"/>
      <c r="C7064" s="22"/>
      <c r="O7064" s="279"/>
    </row>
    <row r="7065" spans="1:15">
      <c r="A7065" s="316"/>
      <c r="B7065" s="316"/>
      <c r="C7065" s="22"/>
      <c r="O7065" s="279"/>
    </row>
    <row r="7066" spans="1:15">
      <c r="A7066" s="316"/>
      <c r="B7066" s="316"/>
      <c r="C7066" s="22"/>
      <c r="O7066" s="279"/>
    </row>
    <row r="7067" spans="1:15">
      <c r="A7067" s="316"/>
      <c r="B7067" s="316"/>
      <c r="C7067" s="22"/>
      <c r="O7067" s="279"/>
    </row>
    <row r="7068" spans="1:15">
      <c r="A7068" s="316"/>
      <c r="B7068" s="316"/>
      <c r="C7068" s="22"/>
      <c r="O7068" s="279"/>
    </row>
    <row r="7069" spans="1:15">
      <c r="A7069" s="316"/>
      <c r="B7069" s="316"/>
      <c r="C7069" s="22"/>
      <c r="O7069" s="279"/>
    </row>
    <row r="7070" spans="1:15">
      <c r="A7070" s="316"/>
      <c r="B7070" s="316"/>
      <c r="C7070" s="22"/>
      <c r="O7070" s="279"/>
    </row>
    <row r="7071" spans="1:15">
      <c r="A7071" s="316"/>
      <c r="B7071" s="316"/>
      <c r="C7071" s="22"/>
      <c r="O7071" s="279"/>
    </row>
    <row r="7072" spans="1:15">
      <c r="A7072" s="316"/>
      <c r="B7072" s="316"/>
      <c r="C7072" s="22"/>
      <c r="O7072" s="279"/>
    </row>
    <row r="7073" spans="1:15">
      <c r="A7073" s="316"/>
      <c r="B7073" s="316"/>
      <c r="C7073" s="22"/>
      <c r="O7073" s="279"/>
    </row>
    <row r="7074" spans="1:15">
      <c r="A7074" s="316"/>
      <c r="B7074" s="316"/>
      <c r="C7074" s="22"/>
      <c r="O7074" s="279"/>
    </row>
    <row r="7075" spans="1:15">
      <c r="A7075" s="316"/>
      <c r="B7075" s="316"/>
      <c r="C7075" s="22"/>
      <c r="O7075" s="279"/>
    </row>
    <row r="7076" spans="1:15">
      <c r="A7076" s="316"/>
      <c r="B7076" s="316"/>
      <c r="C7076" s="22"/>
      <c r="O7076" s="279"/>
    </row>
    <row r="7077" spans="1:15">
      <c r="A7077" s="316"/>
      <c r="B7077" s="316"/>
      <c r="C7077" s="22"/>
      <c r="O7077" s="279"/>
    </row>
    <row r="7078" spans="1:15">
      <c r="A7078" s="316"/>
      <c r="B7078" s="316"/>
      <c r="C7078" s="22"/>
      <c r="O7078" s="279"/>
    </row>
    <row r="7079" spans="1:15">
      <c r="A7079" s="316"/>
      <c r="B7079" s="316"/>
      <c r="C7079" s="22"/>
      <c r="O7079" s="279"/>
    </row>
    <row r="7080" spans="1:15">
      <c r="A7080" s="316"/>
      <c r="B7080" s="316"/>
      <c r="C7080" s="22"/>
      <c r="O7080" s="279"/>
    </row>
    <row r="7081" spans="1:15">
      <c r="A7081" s="316"/>
      <c r="B7081" s="316"/>
      <c r="C7081" s="22"/>
      <c r="O7081" s="279"/>
    </row>
    <row r="7082" spans="1:15">
      <c r="A7082" s="316"/>
      <c r="B7082" s="316"/>
      <c r="C7082" s="22"/>
      <c r="O7082" s="279"/>
    </row>
    <row r="7083" spans="1:15">
      <c r="A7083" s="316"/>
      <c r="B7083" s="316"/>
      <c r="C7083" s="22"/>
      <c r="O7083" s="279"/>
    </row>
    <row r="7084" spans="1:15">
      <c r="A7084" s="316"/>
      <c r="B7084" s="316"/>
      <c r="C7084" s="22"/>
      <c r="O7084" s="279"/>
    </row>
    <row r="7085" spans="1:15">
      <c r="A7085" s="316"/>
      <c r="B7085" s="316"/>
      <c r="C7085" s="22"/>
      <c r="O7085" s="279"/>
    </row>
    <row r="7086" spans="1:15">
      <c r="A7086" s="316"/>
      <c r="B7086" s="316"/>
      <c r="C7086" s="22"/>
      <c r="O7086" s="279"/>
    </row>
    <row r="7087" spans="1:15">
      <c r="A7087" s="316"/>
      <c r="B7087" s="316"/>
      <c r="C7087" s="22"/>
      <c r="O7087" s="279"/>
    </row>
    <row r="7088" spans="1:15">
      <c r="A7088" s="316"/>
      <c r="B7088" s="316"/>
      <c r="C7088" s="22"/>
      <c r="O7088" s="279"/>
    </row>
    <row r="7089" spans="1:15">
      <c r="A7089" s="316"/>
      <c r="B7089" s="316"/>
      <c r="C7089" s="22"/>
      <c r="O7089" s="279"/>
    </row>
    <row r="7090" spans="1:15">
      <c r="A7090" s="316"/>
      <c r="B7090" s="316"/>
      <c r="C7090" s="22"/>
      <c r="O7090" s="279"/>
    </row>
    <row r="7091" spans="1:15">
      <c r="A7091" s="316"/>
      <c r="B7091" s="316"/>
      <c r="C7091" s="22"/>
      <c r="O7091" s="279"/>
    </row>
    <row r="7092" spans="1:15">
      <c r="A7092" s="316"/>
      <c r="B7092" s="316"/>
      <c r="C7092" s="22"/>
      <c r="O7092" s="279"/>
    </row>
    <row r="7093" spans="1:15">
      <c r="A7093" s="316"/>
      <c r="B7093" s="316"/>
      <c r="C7093" s="22"/>
      <c r="O7093" s="279"/>
    </row>
    <row r="7094" spans="1:15">
      <c r="A7094" s="316"/>
      <c r="B7094" s="316"/>
      <c r="C7094" s="22"/>
      <c r="O7094" s="279"/>
    </row>
    <row r="7095" spans="1:15">
      <c r="A7095" s="316"/>
      <c r="B7095" s="316"/>
      <c r="C7095" s="22"/>
      <c r="O7095" s="279"/>
    </row>
    <row r="7096" spans="1:15">
      <c r="A7096" s="316"/>
      <c r="B7096" s="316"/>
      <c r="C7096" s="22"/>
      <c r="O7096" s="279"/>
    </row>
    <row r="7097" spans="1:15">
      <c r="A7097" s="316"/>
      <c r="B7097" s="316"/>
      <c r="C7097" s="22"/>
      <c r="O7097" s="279"/>
    </row>
    <row r="7098" spans="1:15">
      <c r="A7098" s="316"/>
      <c r="B7098" s="316"/>
      <c r="C7098" s="22"/>
      <c r="O7098" s="279"/>
    </row>
    <row r="7099" spans="1:15">
      <c r="A7099" s="316"/>
      <c r="B7099" s="316"/>
      <c r="C7099" s="22"/>
      <c r="O7099" s="279"/>
    </row>
    <row r="7100" spans="1:15">
      <c r="A7100" s="316"/>
      <c r="B7100" s="316"/>
      <c r="C7100" s="22"/>
      <c r="O7100" s="279"/>
    </row>
    <row r="7101" spans="1:15">
      <c r="A7101" s="316"/>
      <c r="B7101" s="316"/>
      <c r="C7101" s="22"/>
      <c r="O7101" s="279"/>
    </row>
    <row r="7102" spans="1:15">
      <c r="A7102" s="316"/>
      <c r="B7102" s="316"/>
      <c r="C7102" s="22"/>
      <c r="O7102" s="279"/>
    </row>
    <row r="7103" spans="1:15">
      <c r="A7103" s="316"/>
      <c r="B7103" s="316"/>
      <c r="C7103" s="22"/>
      <c r="O7103" s="279"/>
    </row>
    <row r="7104" spans="1:15">
      <c r="A7104" s="316"/>
      <c r="B7104" s="316"/>
      <c r="C7104" s="22"/>
      <c r="O7104" s="279"/>
    </row>
    <row r="7105" spans="1:15">
      <c r="A7105" s="316"/>
      <c r="B7105" s="316"/>
      <c r="C7105" s="22"/>
      <c r="O7105" s="279"/>
    </row>
    <row r="7106" spans="1:15">
      <c r="A7106" s="316"/>
      <c r="B7106" s="316"/>
      <c r="C7106" s="22"/>
      <c r="O7106" s="279"/>
    </row>
    <row r="7107" spans="1:15">
      <c r="A7107" s="316"/>
      <c r="B7107" s="316"/>
      <c r="C7107" s="22"/>
      <c r="O7107" s="279"/>
    </row>
    <row r="7108" spans="1:15">
      <c r="A7108" s="316"/>
      <c r="B7108" s="316"/>
      <c r="C7108" s="22"/>
      <c r="O7108" s="279"/>
    </row>
    <row r="7109" spans="1:15">
      <c r="A7109" s="316"/>
      <c r="B7109" s="316"/>
      <c r="C7109" s="22"/>
      <c r="O7109" s="279"/>
    </row>
    <row r="7110" spans="1:15">
      <c r="A7110" s="316"/>
      <c r="B7110" s="316"/>
      <c r="C7110" s="22"/>
      <c r="O7110" s="279"/>
    </row>
    <row r="7111" spans="1:15">
      <c r="A7111" s="316"/>
      <c r="B7111" s="316"/>
      <c r="C7111" s="22"/>
      <c r="O7111" s="279"/>
    </row>
    <row r="7112" spans="1:15">
      <c r="A7112" s="316"/>
      <c r="B7112" s="316"/>
      <c r="C7112" s="22"/>
      <c r="O7112" s="279"/>
    </row>
    <row r="7113" spans="1:15">
      <c r="A7113" s="316"/>
      <c r="B7113" s="316"/>
      <c r="C7113" s="22"/>
      <c r="O7113" s="279"/>
    </row>
    <row r="7114" spans="1:15">
      <c r="A7114" s="316"/>
      <c r="B7114" s="316"/>
      <c r="C7114" s="22"/>
      <c r="O7114" s="279"/>
    </row>
    <row r="7115" spans="1:15">
      <c r="A7115" s="316"/>
      <c r="B7115" s="316"/>
      <c r="C7115" s="22"/>
      <c r="O7115" s="279"/>
    </row>
    <row r="7116" spans="1:15">
      <c r="A7116" s="316"/>
      <c r="B7116" s="316"/>
      <c r="C7116" s="22"/>
      <c r="O7116" s="279"/>
    </row>
    <row r="7117" spans="1:15">
      <c r="A7117" s="316"/>
      <c r="B7117" s="316"/>
      <c r="C7117" s="22"/>
      <c r="O7117" s="279"/>
    </row>
    <row r="7118" spans="1:15">
      <c r="A7118" s="316"/>
      <c r="B7118" s="316"/>
      <c r="C7118" s="22"/>
      <c r="O7118" s="279"/>
    </row>
    <row r="7119" spans="1:15">
      <c r="A7119" s="316"/>
      <c r="B7119" s="316"/>
      <c r="C7119" s="22"/>
      <c r="O7119" s="279"/>
    </row>
    <row r="7120" spans="1:15">
      <c r="A7120" s="316"/>
      <c r="B7120" s="316"/>
      <c r="C7120" s="22"/>
      <c r="O7120" s="279"/>
    </row>
    <row r="7121" spans="1:15">
      <c r="A7121" s="316"/>
      <c r="B7121" s="316"/>
      <c r="C7121" s="22"/>
      <c r="O7121" s="279"/>
    </row>
    <row r="7122" spans="1:15">
      <c r="A7122" s="316"/>
      <c r="B7122" s="316"/>
      <c r="C7122" s="22"/>
      <c r="O7122" s="279"/>
    </row>
    <row r="7123" spans="1:15">
      <c r="A7123" s="316"/>
      <c r="B7123" s="316"/>
      <c r="C7123" s="22"/>
      <c r="O7123" s="279"/>
    </row>
    <row r="7124" spans="1:15">
      <c r="A7124" s="316"/>
      <c r="B7124" s="316"/>
      <c r="C7124" s="22"/>
      <c r="O7124" s="279"/>
    </row>
    <row r="7125" spans="1:15">
      <c r="A7125" s="316"/>
      <c r="B7125" s="316"/>
      <c r="C7125" s="22"/>
      <c r="O7125" s="279"/>
    </row>
    <row r="7126" spans="1:15">
      <c r="A7126" s="316"/>
      <c r="B7126" s="316"/>
      <c r="C7126" s="22"/>
      <c r="O7126" s="279"/>
    </row>
    <row r="7127" spans="1:15">
      <c r="A7127" s="316"/>
      <c r="B7127" s="316"/>
      <c r="C7127" s="22"/>
      <c r="O7127" s="279"/>
    </row>
    <row r="7128" spans="1:15">
      <c r="A7128" s="316"/>
      <c r="B7128" s="316"/>
      <c r="C7128" s="22"/>
      <c r="O7128" s="279"/>
    </row>
    <row r="7129" spans="1:15">
      <c r="A7129" s="316"/>
      <c r="B7129" s="316"/>
      <c r="C7129" s="22"/>
      <c r="O7129" s="279"/>
    </row>
    <row r="7130" spans="1:15">
      <c r="A7130" s="316"/>
      <c r="B7130" s="316"/>
      <c r="C7130" s="22"/>
      <c r="O7130" s="279"/>
    </row>
    <row r="7131" spans="1:15">
      <c r="A7131" s="316"/>
      <c r="B7131" s="316"/>
      <c r="C7131" s="22"/>
      <c r="O7131" s="279"/>
    </row>
    <row r="7132" spans="1:15">
      <c r="A7132" s="316"/>
      <c r="B7132" s="316"/>
      <c r="C7132" s="22"/>
      <c r="O7132" s="279"/>
    </row>
    <row r="7133" spans="1:15">
      <c r="A7133" s="316"/>
      <c r="B7133" s="316"/>
      <c r="C7133" s="22"/>
      <c r="O7133" s="279"/>
    </row>
    <row r="7134" spans="1:15">
      <c r="A7134" s="316"/>
      <c r="B7134" s="316"/>
      <c r="C7134" s="22"/>
      <c r="O7134" s="279"/>
    </row>
    <row r="7135" spans="1:15">
      <c r="A7135" s="316"/>
      <c r="B7135" s="316"/>
      <c r="C7135" s="22"/>
      <c r="O7135" s="279"/>
    </row>
    <row r="7136" spans="1:15">
      <c r="A7136" s="316"/>
      <c r="B7136" s="316"/>
      <c r="C7136" s="22"/>
      <c r="O7136" s="279"/>
    </row>
    <row r="7137" spans="1:15">
      <c r="A7137" s="316"/>
      <c r="B7137" s="316"/>
      <c r="C7137" s="22"/>
      <c r="O7137" s="279"/>
    </row>
    <row r="7138" spans="1:15">
      <c r="A7138" s="316"/>
      <c r="B7138" s="316"/>
      <c r="C7138" s="22"/>
      <c r="O7138" s="279"/>
    </row>
    <row r="7139" spans="1:15">
      <c r="A7139" s="316"/>
      <c r="B7139" s="316"/>
      <c r="C7139" s="22"/>
      <c r="O7139" s="279"/>
    </row>
    <row r="7140" spans="1:15">
      <c r="A7140" s="316"/>
      <c r="B7140" s="316"/>
      <c r="C7140" s="22"/>
      <c r="O7140" s="279"/>
    </row>
    <row r="7141" spans="1:15">
      <c r="A7141" s="316"/>
      <c r="B7141" s="316"/>
      <c r="C7141" s="22"/>
      <c r="O7141" s="279"/>
    </row>
    <row r="7142" spans="1:15">
      <c r="A7142" s="316"/>
      <c r="B7142" s="316"/>
      <c r="C7142" s="22"/>
      <c r="O7142" s="279"/>
    </row>
    <row r="7143" spans="1:15">
      <c r="A7143" s="316"/>
      <c r="B7143" s="316"/>
      <c r="C7143" s="22"/>
      <c r="O7143" s="279"/>
    </row>
    <row r="7144" spans="1:15">
      <c r="A7144" s="316"/>
      <c r="B7144" s="316"/>
      <c r="C7144" s="22"/>
      <c r="O7144" s="279"/>
    </row>
    <row r="7145" spans="1:15">
      <c r="A7145" s="316"/>
      <c r="B7145" s="316"/>
      <c r="C7145" s="22"/>
      <c r="O7145" s="279"/>
    </row>
    <row r="7146" spans="1:15">
      <c r="A7146" s="316"/>
      <c r="B7146" s="316"/>
      <c r="C7146" s="22"/>
      <c r="O7146" s="279"/>
    </row>
    <row r="7147" spans="1:15">
      <c r="A7147" s="316"/>
      <c r="B7147" s="316"/>
      <c r="C7147" s="22"/>
      <c r="O7147" s="279"/>
    </row>
    <row r="7148" spans="1:15">
      <c r="A7148" s="316"/>
      <c r="B7148" s="316"/>
      <c r="C7148" s="22"/>
      <c r="O7148" s="279"/>
    </row>
    <row r="7149" spans="1:15">
      <c r="A7149" s="316"/>
      <c r="B7149" s="316"/>
      <c r="C7149" s="22"/>
      <c r="O7149" s="279"/>
    </row>
    <row r="7150" spans="1:15">
      <c r="A7150" s="316"/>
      <c r="B7150" s="316"/>
      <c r="C7150" s="22"/>
      <c r="O7150" s="279"/>
    </row>
    <row r="7151" spans="1:15">
      <c r="A7151" s="316"/>
      <c r="B7151" s="316"/>
      <c r="C7151" s="22"/>
      <c r="O7151" s="279"/>
    </row>
    <row r="7152" spans="1:15">
      <c r="A7152" s="316"/>
      <c r="B7152" s="316"/>
      <c r="C7152" s="22"/>
      <c r="O7152" s="279"/>
    </row>
    <row r="7153" spans="1:15">
      <c r="A7153" s="316"/>
      <c r="B7153" s="316"/>
      <c r="C7153" s="22"/>
      <c r="O7153" s="279"/>
    </row>
    <row r="7154" spans="1:15">
      <c r="A7154" s="316"/>
      <c r="B7154" s="316"/>
      <c r="C7154" s="22"/>
      <c r="O7154" s="279"/>
    </row>
    <row r="7155" spans="1:15">
      <c r="A7155" s="316"/>
      <c r="B7155" s="316"/>
      <c r="C7155" s="22"/>
      <c r="O7155" s="279"/>
    </row>
    <row r="7156" spans="1:15">
      <c r="A7156" s="316"/>
      <c r="B7156" s="316"/>
      <c r="C7156" s="22"/>
      <c r="O7156" s="279"/>
    </row>
    <row r="7157" spans="1:15">
      <c r="A7157" s="316"/>
      <c r="B7157" s="316"/>
      <c r="C7157" s="22"/>
      <c r="O7157" s="279"/>
    </row>
    <row r="7158" spans="1:15">
      <c r="A7158" s="316"/>
      <c r="B7158" s="316"/>
      <c r="C7158" s="22"/>
      <c r="O7158" s="279"/>
    </row>
    <row r="7159" spans="1:15">
      <c r="A7159" s="316"/>
      <c r="B7159" s="316"/>
      <c r="C7159" s="22"/>
      <c r="O7159" s="279"/>
    </row>
    <row r="7160" spans="1:15">
      <c r="A7160" s="316"/>
      <c r="B7160" s="316"/>
      <c r="C7160" s="22"/>
      <c r="O7160" s="279"/>
    </row>
    <row r="7161" spans="1:15">
      <c r="A7161" s="316"/>
      <c r="B7161" s="316"/>
      <c r="C7161" s="22"/>
      <c r="O7161" s="279"/>
    </row>
    <row r="7162" spans="1:15">
      <c r="A7162" s="316"/>
      <c r="B7162" s="316"/>
      <c r="C7162" s="22"/>
      <c r="O7162" s="279"/>
    </row>
    <row r="7163" spans="1:15">
      <c r="A7163" s="316"/>
      <c r="B7163" s="316"/>
      <c r="C7163" s="22"/>
      <c r="O7163" s="279"/>
    </row>
    <row r="7164" spans="1:15">
      <c r="A7164" s="316"/>
      <c r="B7164" s="316"/>
      <c r="C7164" s="22"/>
      <c r="O7164" s="279"/>
    </row>
    <row r="7165" spans="1:15">
      <c r="A7165" s="316"/>
      <c r="B7165" s="316"/>
      <c r="C7165" s="22"/>
      <c r="O7165" s="279"/>
    </row>
    <row r="7166" spans="1:15">
      <c r="A7166" s="316"/>
      <c r="B7166" s="316"/>
      <c r="C7166" s="22"/>
      <c r="O7166" s="279"/>
    </row>
    <row r="7167" spans="1:15">
      <c r="A7167" s="316"/>
      <c r="B7167" s="316"/>
      <c r="C7167" s="22"/>
      <c r="O7167" s="279"/>
    </row>
    <row r="7168" spans="1:15">
      <c r="A7168" s="316"/>
      <c r="B7168" s="316"/>
      <c r="C7168" s="22"/>
      <c r="O7168" s="279"/>
    </row>
    <row r="7169" spans="1:15">
      <c r="A7169" s="316"/>
      <c r="B7169" s="316"/>
      <c r="C7169" s="22"/>
      <c r="O7169" s="279"/>
    </row>
    <row r="7170" spans="1:15">
      <c r="A7170" s="316"/>
      <c r="B7170" s="316"/>
      <c r="C7170" s="22"/>
      <c r="O7170" s="279"/>
    </row>
    <row r="7171" spans="1:15">
      <c r="A7171" s="316"/>
      <c r="B7171" s="316"/>
      <c r="C7171" s="22"/>
      <c r="O7171" s="279"/>
    </row>
    <row r="7172" spans="1:15">
      <c r="A7172" s="316"/>
      <c r="B7172" s="316"/>
      <c r="C7172" s="22"/>
      <c r="O7172" s="279"/>
    </row>
    <row r="7173" spans="1:15">
      <c r="A7173" s="316"/>
      <c r="B7173" s="316"/>
      <c r="C7173" s="22"/>
      <c r="O7173" s="279"/>
    </row>
    <row r="7174" spans="1:15">
      <c r="A7174" s="316"/>
      <c r="B7174" s="316"/>
      <c r="C7174" s="22"/>
      <c r="O7174" s="279"/>
    </row>
    <row r="7175" spans="1:15">
      <c r="A7175" s="316"/>
      <c r="B7175" s="316"/>
      <c r="C7175" s="22"/>
      <c r="O7175" s="279"/>
    </row>
    <row r="7176" spans="1:15">
      <c r="A7176" s="316"/>
      <c r="B7176" s="316"/>
      <c r="C7176" s="22"/>
      <c r="O7176" s="279"/>
    </row>
    <row r="7177" spans="1:15">
      <c r="A7177" s="316"/>
      <c r="B7177" s="316"/>
      <c r="C7177" s="22"/>
      <c r="O7177" s="279"/>
    </row>
    <row r="7178" spans="1:15">
      <c r="A7178" s="316"/>
      <c r="B7178" s="316"/>
      <c r="C7178" s="22"/>
      <c r="O7178" s="279"/>
    </row>
    <row r="7179" spans="1:15">
      <c r="A7179" s="316"/>
      <c r="B7179" s="316"/>
      <c r="C7179" s="22"/>
      <c r="O7179" s="279"/>
    </row>
    <row r="7180" spans="1:15">
      <c r="A7180" s="316"/>
      <c r="B7180" s="316"/>
      <c r="C7180" s="22"/>
      <c r="O7180" s="279"/>
    </row>
    <row r="7181" spans="1:15">
      <c r="A7181" s="316"/>
      <c r="B7181" s="316"/>
      <c r="C7181" s="22"/>
      <c r="O7181" s="279"/>
    </row>
    <row r="7182" spans="1:15">
      <c r="A7182" s="316"/>
      <c r="B7182" s="316"/>
      <c r="C7182" s="22"/>
      <c r="O7182" s="279"/>
    </row>
    <row r="7183" spans="1:15">
      <c r="A7183" s="316"/>
      <c r="B7183" s="316"/>
      <c r="C7183" s="22"/>
      <c r="O7183" s="279"/>
    </row>
    <row r="7184" spans="1:15">
      <c r="A7184" s="316"/>
      <c r="B7184" s="316"/>
      <c r="C7184" s="22"/>
      <c r="O7184" s="279"/>
    </row>
    <row r="7185" spans="1:15">
      <c r="A7185" s="316"/>
      <c r="B7185" s="316"/>
      <c r="C7185" s="22"/>
      <c r="O7185" s="279"/>
    </row>
    <row r="7186" spans="1:15">
      <c r="A7186" s="316"/>
      <c r="B7186" s="316"/>
      <c r="C7186" s="22"/>
      <c r="O7186" s="279"/>
    </row>
    <row r="7187" spans="1:15">
      <c r="A7187" s="316"/>
      <c r="B7187" s="316"/>
      <c r="C7187" s="22"/>
      <c r="O7187" s="279"/>
    </row>
    <row r="7188" spans="1:15">
      <c r="A7188" s="316"/>
      <c r="B7188" s="316"/>
      <c r="C7188" s="22"/>
      <c r="O7188" s="279"/>
    </row>
    <row r="7189" spans="1:15">
      <c r="A7189" s="316"/>
      <c r="B7189" s="316"/>
      <c r="C7189" s="22"/>
      <c r="O7189" s="279"/>
    </row>
    <row r="7190" spans="1:15">
      <c r="A7190" s="316"/>
      <c r="B7190" s="316"/>
      <c r="C7190" s="22"/>
      <c r="O7190" s="279"/>
    </row>
    <row r="7191" spans="1:15">
      <c r="A7191" s="316"/>
      <c r="B7191" s="316"/>
      <c r="C7191" s="22"/>
      <c r="O7191" s="279"/>
    </row>
    <row r="7192" spans="1:15">
      <c r="A7192" s="316"/>
      <c r="B7192" s="316"/>
      <c r="C7192" s="22"/>
      <c r="O7192" s="279"/>
    </row>
    <row r="7193" spans="1:15">
      <c r="A7193" s="316"/>
      <c r="B7193" s="316"/>
      <c r="C7193" s="22"/>
      <c r="O7193" s="279"/>
    </row>
    <row r="7194" spans="1:15">
      <c r="A7194" s="316"/>
      <c r="B7194" s="316"/>
      <c r="C7194" s="22"/>
      <c r="O7194" s="279"/>
    </row>
    <row r="7195" spans="1:15">
      <c r="A7195" s="316"/>
      <c r="B7195" s="316"/>
      <c r="C7195" s="22"/>
      <c r="O7195" s="279"/>
    </row>
    <row r="7196" spans="1:15">
      <c r="A7196" s="316"/>
      <c r="B7196" s="316"/>
      <c r="C7196" s="22"/>
      <c r="O7196" s="279"/>
    </row>
    <row r="7197" spans="1:15">
      <c r="A7197" s="316"/>
      <c r="B7197" s="316"/>
      <c r="C7197" s="22"/>
      <c r="O7197" s="279"/>
    </row>
    <row r="7198" spans="1:15">
      <c r="A7198" s="316"/>
      <c r="B7198" s="316"/>
      <c r="C7198" s="22"/>
      <c r="O7198" s="279"/>
    </row>
    <row r="7199" spans="1:15">
      <c r="A7199" s="316"/>
      <c r="B7199" s="316"/>
      <c r="C7199" s="22"/>
      <c r="O7199" s="279"/>
    </row>
    <row r="7200" spans="1:15">
      <c r="A7200" s="316"/>
      <c r="B7200" s="316"/>
      <c r="C7200" s="22"/>
      <c r="O7200" s="279"/>
    </row>
    <row r="7201" spans="1:15">
      <c r="A7201" s="316"/>
      <c r="B7201" s="316"/>
      <c r="C7201" s="22"/>
      <c r="O7201" s="279"/>
    </row>
    <row r="7202" spans="1:15">
      <c r="A7202" s="316"/>
      <c r="B7202" s="316"/>
      <c r="C7202" s="22"/>
      <c r="O7202" s="279"/>
    </row>
    <row r="7203" spans="1:15">
      <c r="A7203" s="316"/>
      <c r="B7203" s="316"/>
      <c r="C7203" s="22"/>
      <c r="O7203" s="279"/>
    </row>
    <row r="7204" spans="1:15">
      <c r="A7204" s="316"/>
      <c r="B7204" s="316"/>
      <c r="C7204" s="22"/>
      <c r="O7204" s="279"/>
    </row>
    <row r="7205" spans="1:15">
      <c r="A7205" s="316"/>
      <c r="B7205" s="316"/>
      <c r="C7205" s="22"/>
      <c r="O7205" s="279"/>
    </row>
    <row r="7206" spans="1:15">
      <c r="A7206" s="316"/>
      <c r="B7206" s="316"/>
      <c r="C7206" s="22"/>
      <c r="O7206" s="279"/>
    </row>
    <row r="7207" spans="1:15">
      <c r="A7207" s="316"/>
      <c r="B7207" s="316"/>
      <c r="C7207" s="22"/>
      <c r="O7207" s="279"/>
    </row>
    <row r="7208" spans="1:15">
      <c r="A7208" s="316"/>
      <c r="B7208" s="316"/>
      <c r="C7208" s="22"/>
      <c r="O7208" s="279"/>
    </row>
    <row r="7209" spans="1:15">
      <c r="A7209" s="316"/>
      <c r="B7209" s="316"/>
      <c r="C7209" s="22"/>
      <c r="O7209" s="279"/>
    </row>
    <row r="7210" spans="1:15">
      <c r="A7210" s="316"/>
      <c r="B7210" s="316"/>
      <c r="C7210" s="22"/>
      <c r="O7210" s="279"/>
    </row>
    <row r="7211" spans="1:15">
      <c r="A7211" s="316"/>
      <c r="B7211" s="316"/>
      <c r="C7211" s="22"/>
      <c r="O7211" s="279"/>
    </row>
    <row r="7212" spans="1:15">
      <c r="A7212" s="316"/>
      <c r="B7212" s="316"/>
      <c r="C7212" s="22"/>
      <c r="O7212" s="279"/>
    </row>
    <row r="7213" spans="1:15">
      <c r="A7213" s="316"/>
      <c r="B7213" s="316"/>
      <c r="C7213" s="22"/>
      <c r="O7213" s="279"/>
    </row>
    <row r="7214" spans="1:15">
      <c r="A7214" s="316"/>
      <c r="B7214" s="316"/>
      <c r="C7214" s="22"/>
      <c r="O7214" s="279"/>
    </row>
    <row r="7215" spans="1:15">
      <c r="A7215" s="316"/>
      <c r="B7215" s="316"/>
      <c r="C7215" s="22"/>
      <c r="O7215" s="279"/>
    </row>
    <row r="7216" spans="1:15">
      <c r="A7216" s="316"/>
      <c r="B7216" s="316"/>
      <c r="C7216" s="22"/>
      <c r="O7216" s="279"/>
    </row>
    <row r="7217" spans="1:15">
      <c r="A7217" s="316"/>
      <c r="B7217" s="316"/>
      <c r="C7217" s="22"/>
      <c r="O7217" s="279"/>
    </row>
    <row r="7218" spans="1:15">
      <c r="A7218" s="316"/>
      <c r="B7218" s="316"/>
      <c r="C7218" s="22"/>
      <c r="O7218" s="279"/>
    </row>
    <row r="7219" spans="1:15">
      <c r="A7219" s="316"/>
      <c r="B7219" s="316"/>
      <c r="C7219" s="22"/>
      <c r="O7219" s="279"/>
    </row>
    <row r="7220" spans="1:15">
      <c r="A7220" s="316"/>
      <c r="B7220" s="316"/>
      <c r="C7220" s="22"/>
      <c r="O7220" s="279"/>
    </row>
    <row r="7221" spans="1:15">
      <c r="A7221" s="316"/>
      <c r="B7221" s="316"/>
      <c r="C7221" s="22"/>
      <c r="O7221" s="279"/>
    </row>
    <row r="7222" spans="1:15">
      <c r="A7222" s="316"/>
      <c r="B7222" s="316"/>
      <c r="C7222" s="22"/>
      <c r="O7222" s="279"/>
    </row>
    <row r="7223" spans="1:15">
      <c r="A7223" s="316"/>
      <c r="B7223" s="316"/>
      <c r="C7223" s="22"/>
      <c r="O7223" s="279"/>
    </row>
    <row r="7224" spans="1:15">
      <c r="A7224" s="316"/>
      <c r="B7224" s="316"/>
      <c r="C7224" s="22"/>
      <c r="O7224" s="279"/>
    </row>
    <row r="7225" spans="1:15">
      <c r="A7225" s="316"/>
      <c r="B7225" s="316"/>
      <c r="C7225" s="22"/>
      <c r="O7225" s="279"/>
    </row>
    <row r="7226" spans="1:15">
      <c r="A7226" s="316"/>
      <c r="B7226" s="316"/>
      <c r="C7226" s="22"/>
      <c r="O7226" s="279"/>
    </row>
    <row r="7227" spans="1:15">
      <c r="A7227" s="316"/>
      <c r="B7227" s="316"/>
      <c r="C7227" s="22"/>
      <c r="O7227" s="279"/>
    </row>
    <row r="7228" spans="1:15">
      <c r="A7228" s="316"/>
      <c r="B7228" s="316"/>
      <c r="C7228" s="22"/>
      <c r="O7228" s="279"/>
    </row>
    <row r="7229" spans="1:15">
      <c r="A7229" s="316"/>
      <c r="B7229" s="316"/>
      <c r="C7229" s="22"/>
      <c r="O7229" s="279"/>
    </row>
    <row r="7230" spans="1:15">
      <c r="A7230" s="316"/>
      <c r="B7230" s="316"/>
      <c r="C7230" s="22"/>
      <c r="O7230" s="279"/>
    </row>
    <row r="7231" spans="1:15">
      <c r="A7231" s="316"/>
      <c r="B7231" s="316"/>
      <c r="C7231" s="22"/>
      <c r="O7231" s="279"/>
    </row>
    <row r="7232" spans="1:15">
      <c r="A7232" s="316"/>
      <c r="B7232" s="316"/>
      <c r="C7232" s="22"/>
      <c r="O7232" s="279"/>
    </row>
    <row r="7233" spans="1:15">
      <c r="A7233" s="316"/>
      <c r="B7233" s="316"/>
      <c r="C7233" s="22"/>
      <c r="O7233" s="279"/>
    </row>
    <row r="7234" spans="1:15">
      <c r="A7234" s="316"/>
      <c r="B7234" s="316"/>
      <c r="C7234" s="22"/>
      <c r="O7234" s="279"/>
    </row>
    <row r="7235" spans="1:15">
      <c r="A7235" s="316"/>
      <c r="B7235" s="316"/>
      <c r="C7235" s="22"/>
      <c r="O7235" s="279"/>
    </row>
    <row r="7236" spans="1:15">
      <c r="A7236" s="316"/>
      <c r="B7236" s="316"/>
      <c r="C7236" s="22"/>
      <c r="O7236" s="279"/>
    </row>
    <row r="7237" spans="1:15">
      <c r="A7237" s="316"/>
      <c r="B7237" s="316"/>
      <c r="C7237" s="22"/>
      <c r="O7237" s="279"/>
    </row>
    <row r="7238" spans="1:15">
      <c r="A7238" s="316"/>
      <c r="B7238" s="316"/>
      <c r="C7238" s="22"/>
      <c r="O7238" s="279"/>
    </row>
    <row r="7239" spans="1:15">
      <c r="A7239" s="316"/>
      <c r="B7239" s="316"/>
      <c r="C7239" s="22"/>
      <c r="O7239" s="279"/>
    </row>
    <row r="7240" spans="1:15">
      <c r="A7240" s="316"/>
      <c r="B7240" s="316"/>
      <c r="C7240" s="22"/>
      <c r="O7240" s="279"/>
    </row>
    <row r="7241" spans="1:15">
      <c r="A7241" s="316"/>
      <c r="B7241" s="316"/>
      <c r="C7241" s="22"/>
      <c r="O7241" s="279"/>
    </row>
    <row r="7242" spans="1:15">
      <c r="A7242" s="316"/>
      <c r="B7242" s="316"/>
      <c r="C7242" s="22"/>
      <c r="O7242" s="279"/>
    </row>
    <row r="7243" spans="1:15">
      <c r="A7243" s="316"/>
      <c r="B7243" s="316"/>
      <c r="C7243" s="22"/>
      <c r="O7243" s="279"/>
    </row>
    <row r="7244" spans="1:15">
      <c r="A7244" s="316"/>
      <c r="B7244" s="316"/>
      <c r="C7244" s="22"/>
      <c r="O7244" s="279"/>
    </row>
    <row r="7245" spans="1:15">
      <c r="A7245" s="316"/>
      <c r="B7245" s="316"/>
      <c r="C7245" s="22"/>
      <c r="O7245" s="279"/>
    </row>
    <row r="7246" spans="1:15">
      <c r="A7246" s="316"/>
      <c r="B7246" s="316"/>
      <c r="C7246" s="22"/>
      <c r="O7246" s="279"/>
    </row>
    <row r="7247" spans="1:15">
      <c r="A7247" s="316"/>
      <c r="B7247" s="316"/>
      <c r="C7247" s="22"/>
      <c r="O7247" s="279"/>
    </row>
    <row r="7248" spans="1:15">
      <c r="A7248" s="316"/>
      <c r="B7248" s="316"/>
      <c r="C7248" s="22"/>
      <c r="O7248" s="279"/>
    </row>
    <row r="7249" spans="1:15">
      <c r="A7249" s="316"/>
      <c r="B7249" s="316"/>
      <c r="C7249" s="22"/>
      <c r="O7249" s="279"/>
    </row>
    <row r="7250" spans="1:15">
      <c r="A7250" s="316"/>
      <c r="B7250" s="316"/>
      <c r="C7250" s="22"/>
      <c r="O7250" s="279"/>
    </row>
    <row r="7251" spans="1:15">
      <c r="A7251" s="316"/>
      <c r="B7251" s="316"/>
      <c r="C7251" s="22"/>
      <c r="O7251" s="279"/>
    </row>
    <row r="7252" spans="1:15">
      <c r="A7252" s="316"/>
      <c r="B7252" s="316"/>
      <c r="C7252" s="22"/>
      <c r="O7252" s="279"/>
    </row>
    <row r="7253" spans="1:15">
      <c r="A7253" s="316"/>
      <c r="B7253" s="316"/>
      <c r="C7253" s="22"/>
      <c r="O7253" s="279"/>
    </row>
    <row r="7254" spans="1:15">
      <c r="A7254" s="316"/>
      <c r="B7254" s="316"/>
      <c r="C7254" s="22"/>
      <c r="O7254" s="279"/>
    </row>
    <row r="7255" spans="1:15">
      <c r="A7255" s="316"/>
      <c r="B7255" s="316"/>
      <c r="C7255" s="22"/>
      <c r="O7255" s="279"/>
    </row>
    <row r="7256" spans="1:15">
      <c r="A7256" s="316"/>
      <c r="B7256" s="316"/>
      <c r="C7256" s="22"/>
      <c r="O7256" s="279"/>
    </row>
    <row r="7257" spans="1:15">
      <c r="A7257" s="316"/>
      <c r="B7257" s="316"/>
      <c r="C7257" s="22"/>
      <c r="O7257" s="279"/>
    </row>
    <row r="7258" spans="1:15">
      <c r="A7258" s="316"/>
      <c r="B7258" s="316"/>
      <c r="C7258" s="22"/>
      <c r="O7258" s="279"/>
    </row>
    <row r="7259" spans="1:15">
      <c r="A7259" s="316"/>
      <c r="B7259" s="316"/>
      <c r="C7259" s="22"/>
      <c r="O7259" s="279"/>
    </row>
    <row r="7260" spans="1:15">
      <c r="A7260" s="316"/>
      <c r="B7260" s="316"/>
      <c r="C7260" s="22"/>
      <c r="O7260" s="279"/>
    </row>
    <row r="7261" spans="1:15">
      <c r="A7261" s="316"/>
      <c r="B7261" s="316"/>
      <c r="C7261" s="22"/>
      <c r="O7261" s="279"/>
    </row>
    <row r="7262" spans="1:15">
      <c r="A7262" s="316"/>
      <c r="B7262" s="316"/>
      <c r="C7262" s="22"/>
      <c r="O7262" s="279"/>
    </row>
    <row r="7263" spans="1:15">
      <c r="A7263" s="316"/>
      <c r="B7263" s="316"/>
      <c r="C7263" s="22"/>
      <c r="O7263" s="279"/>
    </row>
    <row r="7264" spans="1:15">
      <c r="A7264" s="316"/>
      <c r="B7264" s="316"/>
      <c r="C7264" s="22"/>
      <c r="O7264" s="279"/>
    </row>
    <row r="7265" spans="1:15">
      <c r="A7265" s="316"/>
      <c r="B7265" s="316"/>
      <c r="C7265" s="22"/>
      <c r="O7265" s="279"/>
    </row>
    <row r="7266" spans="1:15">
      <c r="A7266" s="316"/>
      <c r="B7266" s="316"/>
      <c r="C7266" s="22"/>
      <c r="O7266" s="279"/>
    </row>
    <row r="7267" spans="1:15">
      <c r="A7267" s="316"/>
      <c r="B7267" s="316"/>
      <c r="C7267" s="22"/>
      <c r="O7267" s="279"/>
    </row>
    <row r="7268" spans="1:15">
      <c r="A7268" s="316"/>
      <c r="B7268" s="316"/>
      <c r="C7268" s="22"/>
      <c r="O7268" s="279"/>
    </row>
    <row r="7269" spans="1:15">
      <c r="A7269" s="316"/>
      <c r="B7269" s="316"/>
      <c r="C7269" s="22"/>
      <c r="O7269" s="279"/>
    </row>
    <row r="7270" spans="1:15">
      <c r="A7270" s="316"/>
      <c r="B7270" s="316"/>
      <c r="C7270" s="22"/>
      <c r="O7270" s="279"/>
    </row>
    <row r="7271" spans="1:15">
      <c r="A7271" s="316"/>
      <c r="B7271" s="316"/>
      <c r="C7271" s="22"/>
      <c r="O7271" s="279"/>
    </row>
    <row r="7272" spans="1:15">
      <c r="A7272" s="316"/>
      <c r="B7272" s="316"/>
      <c r="C7272" s="22"/>
      <c r="O7272" s="279"/>
    </row>
    <row r="7273" spans="1:15">
      <c r="A7273" s="316"/>
      <c r="B7273" s="316"/>
      <c r="C7273" s="22"/>
      <c r="O7273" s="279"/>
    </row>
    <row r="7274" spans="1:15">
      <c r="A7274" s="316"/>
      <c r="B7274" s="316"/>
      <c r="C7274" s="22"/>
      <c r="O7274" s="279"/>
    </row>
    <row r="7275" spans="1:15">
      <c r="A7275" s="316"/>
      <c r="B7275" s="316"/>
      <c r="C7275" s="22"/>
      <c r="O7275" s="279"/>
    </row>
    <row r="7276" spans="1:15">
      <c r="A7276" s="316"/>
      <c r="B7276" s="316"/>
      <c r="C7276" s="22"/>
      <c r="O7276" s="279"/>
    </row>
    <row r="7277" spans="1:15">
      <c r="A7277" s="316"/>
      <c r="B7277" s="316"/>
      <c r="C7277" s="22"/>
      <c r="O7277" s="279"/>
    </row>
    <row r="7278" spans="1:15">
      <c r="A7278" s="316"/>
      <c r="B7278" s="316"/>
      <c r="C7278" s="22"/>
      <c r="O7278" s="279"/>
    </row>
    <row r="7279" spans="1:15">
      <c r="A7279" s="316"/>
      <c r="B7279" s="316"/>
      <c r="C7279" s="22"/>
      <c r="O7279" s="279"/>
    </row>
    <row r="7280" spans="1:15">
      <c r="A7280" s="316"/>
      <c r="B7280" s="316"/>
      <c r="C7280" s="22"/>
      <c r="O7280" s="279"/>
    </row>
    <row r="7281" spans="1:15">
      <c r="A7281" s="316"/>
      <c r="B7281" s="316"/>
      <c r="C7281" s="22"/>
      <c r="O7281" s="279"/>
    </row>
    <row r="7282" spans="1:15">
      <c r="A7282" s="316"/>
      <c r="B7282" s="316"/>
      <c r="C7282" s="22"/>
      <c r="O7282" s="279"/>
    </row>
    <row r="7283" spans="1:15">
      <c r="A7283" s="316"/>
      <c r="B7283" s="316"/>
      <c r="C7283" s="22"/>
      <c r="O7283" s="279"/>
    </row>
    <row r="7284" spans="1:15">
      <c r="A7284" s="316"/>
      <c r="B7284" s="316"/>
      <c r="C7284" s="22"/>
      <c r="O7284" s="279"/>
    </row>
    <row r="7285" spans="1:15">
      <c r="A7285" s="316"/>
      <c r="B7285" s="316"/>
      <c r="C7285" s="22"/>
      <c r="O7285" s="279"/>
    </row>
    <row r="7286" spans="1:15">
      <c r="A7286" s="316"/>
      <c r="B7286" s="316"/>
      <c r="C7286" s="22"/>
      <c r="O7286" s="279"/>
    </row>
    <row r="7287" spans="1:15">
      <c r="A7287" s="316"/>
      <c r="B7287" s="316"/>
      <c r="C7287" s="22"/>
      <c r="O7287" s="279"/>
    </row>
    <row r="7288" spans="1:15">
      <c r="A7288" s="316"/>
      <c r="B7288" s="316"/>
      <c r="C7288" s="22"/>
      <c r="O7288" s="279"/>
    </row>
    <row r="7289" spans="1:15">
      <c r="A7289" s="316"/>
      <c r="B7289" s="316"/>
      <c r="C7289" s="22"/>
      <c r="O7289" s="279"/>
    </row>
    <row r="7290" spans="1:15">
      <c r="A7290" s="316"/>
      <c r="B7290" s="316"/>
      <c r="C7290" s="22"/>
      <c r="O7290" s="279"/>
    </row>
    <row r="7291" spans="1:15">
      <c r="A7291" s="316"/>
      <c r="B7291" s="316"/>
      <c r="C7291" s="22"/>
      <c r="O7291" s="279"/>
    </row>
    <row r="7292" spans="1:15">
      <c r="A7292" s="316"/>
      <c r="B7292" s="316"/>
      <c r="C7292" s="22"/>
      <c r="O7292" s="279"/>
    </row>
    <row r="7293" spans="1:15">
      <c r="A7293" s="316"/>
      <c r="B7293" s="316"/>
      <c r="C7293" s="22"/>
      <c r="O7293" s="279"/>
    </row>
    <row r="7294" spans="1:15">
      <c r="A7294" s="316"/>
      <c r="B7294" s="316"/>
      <c r="C7294" s="22"/>
      <c r="O7294" s="279"/>
    </row>
    <row r="7295" spans="1:15">
      <c r="A7295" s="316"/>
      <c r="B7295" s="316"/>
      <c r="C7295" s="22"/>
      <c r="O7295" s="279"/>
    </row>
    <row r="7296" spans="1:15">
      <c r="A7296" s="316"/>
      <c r="B7296" s="316"/>
      <c r="C7296" s="22"/>
      <c r="O7296" s="279"/>
    </row>
    <row r="7297" spans="1:15">
      <c r="A7297" s="316"/>
      <c r="B7297" s="316"/>
      <c r="C7297" s="22"/>
      <c r="O7297" s="279"/>
    </row>
    <row r="7298" spans="1:15">
      <c r="A7298" s="316"/>
      <c r="B7298" s="316"/>
      <c r="C7298" s="22"/>
      <c r="O7298" s="279"/>
    </row>
    <row r="7299" spans="1:15">
      <c r="A7299" s="316"/>
      <c r="B7299" s="316"/>
      <c r="C7299" s="22"/>
      <c r="O7299" s="279"/>
    </row>
    <row r="7300" spans="1:15">
      <c r="A7300" s="316"/>
      <c r="B7300" s="316"/>
      <c r="C7300" s="22"/>
      <c r="O7300" s="279"/>
    </row>
    <row r="7301" spans="1:15">
      <c r="A7301" s="316"/>
      <c r="B7301" s="316"/>
      <c r="C7301" s="22"/>
      <c r="O7301" s="279"/>
    </row>
    <row r="7302" spans="1:15">
      <c r="A7302" s="316"/>
      <c r="B7302" s="316"/>
      <c r="C7302" s="22"/>
      <c r="O7302" s="279"/>
    </row>
    <row r="7303" spans="1:15">
      <c r="A7303" s="316"/>
      <c r="B7303" s="316"/>
      <c r="C7303" s="22"/>
      <c r="O7303" s="279"/>
    </row>
    <row r="7304" spans="1:15">
      <c r="A7304" s="316"/>
      <c r="B7304" s="316"/>
      <c r="C7304" s="22"/>
      <c r="O7304" s="279"/>
    </row>
    <row r="7305" spans="1:15">
      <c r="A7305" s="316"/>
      <c r="B7305" s="316"/>
      <c r="C7305" s="22"/>
      <c r="O7305" s="279"/>
    </row>
    <row r="7306" spans="1:15">
      <c r="A7306" s="316"/>
      <c r="B7306" s="316"/>
      <c r="C7306" s="22"/>
      <c r="O7306" s="279"/>
    </row>
    <row r="7307" spans="1:15">
      <c r="A7307" s="316"/>
      <c r="B7307" s="316"/>
      <c r="C7307" s="22"/>
      <c r="O7307" s="279"/>
    </row>
    <row r="7308" spans="1:15">
      <c r="A7308" s="316"/>
      <c r="B7308" s="316"/>
      <c r="C7308" s="22"/>
      <c r="O7308" s="279"/>
    </row>
    <row r="7309" spans="1:15">
      <c r="A7309" s="316"/>
      <c r="B7309" s="316"/>
      <c r="C7309" s="22"/>
      <c r="O7309" s="279"/>
    </row>
    <row r="7310" spans="1:15">
      <c r="A7310" s="316"/>
      <c r="B7310" s="316"/>
      <c r="C7310" s="22"/>
      <c r="O7310" s="279"/>
    </row>
    <row r="7311" spans="1:15">
      <c r="A7311" s="316"/>
      <c r="B7311" s="316"/>
      <c r="C7311" s="22"/>
      <c r="O7311" s="279"/>
    </row>
    <row r="7312" spans="1:15">
      <c r="A7312" s="316"/>
      <c r="B7312" s="316"/>
      <c r="C7312" s="22"/>
      <c r="O7312" s="279"/>
    </row>
    <row r="7313" spans="1:15">
      <c r="A7313" s="316"/>
      <c r="B7313" s="316"/>
      <c r="C7313" s="22"/>
      <c r="O7313" s="279"/>
    </row>
    <row r="7314" spans="1:15">
      <c r="A7314" s="316"/>
      <c r="B7314" s="316"/>
      <c r="C7314" s="22"/>
      <c r="O7314" s="279"/>
    </row>
    <row r="7315" spans="1:15">
      <c r="A7315" s="316"/>
      <c r="B7315" s="316"/>
      <c r="C7315" s="22"/>
      <c r="O7315" s="279"/>
    </row>
    <row r="7316" spans="1:15">
      <c r="A7316" s="316"/>
      <c r="B7316" s="316"/>
      <c r="C7316" s="22"/>
      <c r="O7316" s="279"/>
    </row>
    <row r="7317" spans="1:15">
      <c r="A7317" s="316"/>
      <c r="B7317" s="316"/>
      <c r="C7317" s="22"/>
      <c r="O7317" s="279"/>
    </row>
    <row r="7318" spans="1:15">
      <c r="A7318" s="316"/>
      <c r="B7318" s="316"/>
      <c r="C7318" s="22"/>
      <c r="O7318" s="279"/>
    </row>
    <row r="7319" spans="1:15">
      <c r="A7319" s="316"/>
      <c r="B7319" s="316"/>
      <c r="C7319" s="22"/>
      <c r="O7319" s="279"/>
    </row>
    <row r="7320" spans="1:15">
      <c r="A7320" s="316"/>
      <c r="B7320" s="316"/>
      <c r="C7320" s="22"/>
      <c r="O7320" s="279"/>
    </row>
    <row r="7321" spans="1:15">
      <c r="A7321" s="316"/>
      <c r="B7321" s="316"/>
      <c r="C7321" s="22"/>
      <c r="O7321" s="279"/>
    </row>
    <row r="7322" spans="1:15">
      <c r="A7322" s="316"/>
      <c r="B7322" s="316"/>
      <c r="C7322" s="22"/>
      <c r="O7322" s="279"/>
    </row>
    <row r="7323" spans="1:15">
      <c r="A7323" s="316"/>
      <c r="B7323" s="316"/>
      <c r="C7323" s="22"/>
      <c r="O7323" s="279"/>
    </row>
    <row r="7324" spans="1:15">
      <c r="A7324" s="316"/>
      <c r="B7324" s="316"/>
      <c r="C7324" s="22"/>
      <c r="O7324" s="279"/>
    </row>
    <row r="7325" spans="1:15">
      <c r="A7325" s="316"/>
      <c r="B7325" s="316"/>
      <c r="C7325" s="22"/>
      <c r="O7325" s="279"/>
    </row>
    <row r="7326" spans="1:15">
      <c r="A7326" s="316"/>
      <c r="B7326" s="316"/>
      <c r="C7326" s="22"/>
      <c r="O7326" s="279"/>
    </row>
    <row r="7327" spans="1:15">
      <c r="A7327" s="316"/>
      <c r="B7327" s="316"/>
      <c r="C7327" s="22"/>
      <c r="O7327" s="279"/>
    </row>
    <row r="7328" spans="1:15">
      <c r="A7328" s="316"/>
      <c r="B7328" s="316"/>
      <c r="C7328" s="22"/>
      <c r="O7328" s="279"/>
    </row>
    <row r="7329" spans="1:15">
      <c r="A7329" s="316"/>
      <c r="B7329" s="316"/>
      <c r="C7329" s="22"/>
      <c r="O7329" s="279"/>
    </row>
    <row r="7330" spans="1:15">
      <c r="A7330" s="316"/>
      <c r="B7330" s="316"/>
      <c r="C7330" s="22"/>
      <c r="O7330" s="279"/>
    </row>
    <row r="7331" spans="1:15">
      <c r="A7331" s="316"/>
      <c r="B7331" s="316"/>
      <c r="C7331" s="22"/>
      <c r="O7331" s="279"/>
    </row>
    <row r="7332" spans="1:15">
      <c r="A7332" s="316"/>
      <c r="B7332" s="316"/>
      <c r="C7332" s="22"/>
      <c r="O7332" s="279"/>
    </row>
    <row r="7333" spans="1:15">
      <c r="A7333" s="316"/>
      <c r="B7333" s="316"/>
      <c r="C7333" s="22"/>
      <c r="O7333" s="279"/>
    </row>
    <row r="7334" spans="1:15">
      <c r="A7334" s="316"/>
      <c r="B7334" s="316"/>
      <c r="C7334" s="22"/>
      <c r="O7334" s="279"/>
    </row>
    <row r="7335" spans="1:15">
      <c r="A7335" s="316"/>
      <c r="B7335" s="316"/>
      <c r="C7335" s="22"/>
      <c r="O7335" s="279"/>
    </row>
    <row r="7336" spans="1:15">
      <c r="A7336" s="316"/>
      <c r="B7336" s="316"/>
      <c r="C7336" s="22"/>
      <c r="O7336" s="279"/>
    </row>
    <row r="7337" spans="1:15">
      <c r="A7337" s="316"/>
      <c r="B7337" s="316"/>
      <c r="C7337" s="22"/>
      <c r="O7337" s="279"/>
    </row>
    <row r="7338" spans="1:15">
      <c r="A7338" s="316"/>
      <c r="B7338" s="316"/>
      <c r="C7338" s="22"/>
      <c r="O7338" s="279"/>
    </row>
    <row r="7339" spans="1:15">
      <c r="A7339" s="316"/>
      <c r="B7339" s="316"/>
      <c r="C7339" s="22"/>
      <c r="O7339" s="279"/>
    </row>
    <row r="7340" spans="1:15">
      <c r="A7340" s="316"/>
      <c r="B7340" s="316"/>
      <c r="C7340" s="22"/>
      <c r="O7340" s="279"/>
    </row>
    <row r="7341" spans="1:15">
      <c r="A7341" s="316"/>
      <c r="B7341" s="316"/>
      <c r="C7341" s="22"/>
      <c r="O7341" s="279"/>
    </row>
    <row r="7342" spans="1:15">
      <c r="A7342" s="316"/>
      <c r="B7342" s="316"/>
      <c r="C7342" s="22"/>
      <c r="O7342" s="279"/>
    </row>
    <row r="7343" spans="1:15">
      <c r="A7343" s="316"/>
      <c r="B7343" s="316"/>
      <c r="C7343" s="22"/>
      <c r="O7343" s="279"/>
    </row>
    <row r="7344" spans="1:15">
      <c r="A7344" s="316"/>
      <c r="B7344" s="316"/>
      <c r="C7344" s="22"/>
      <c r="O7344" s="279"/>
    </row>
    <row r="7345" spans="1:15">
      <c r="A7345" s="316"/>
      <c r="B7345" s="316"/>
      <c r="C7345" s="22"/>
      <c r="O7345" s="279"/>
    </row>
    <row r="7346" spans="1:15">
      <c r="A7346" s="316"/>
      <c r="B7346" s="316"/>
      <c r="C7346" s="22"/>
      <c r="O7346" s="279"/>
    </row>
    <row r="7347" spans="1:15">
      <c r="A7347" s="316"/>
      <c r="B7347" s="316"/>
      <c r="C7347" s="22"/>
      <c r="O7347" s="279"/>
    </row>
    <row r="7348" spans="1:15">
      <c r="A7348" s="316"/>
      <c r="B7348" s="316"/>
      <c r="C7348" s="22"/>
      <c r="O7348" s="279"/>
    </row>
    <row r="7349" spans="1:15">
      <c r="A7349" s="316"/>
      <c r="B7349" s="316"/>
      <c r="C7349" s="22"/>
      <c r="O7349" s="279"/>
    </row>
    <row r="7350" spans="1:15">
      <c r="A7350" s="316"/>
      <c r="B7350" s="316"/>
      <c r="C7350" s="22"/>
      <c r="O7350" s="279"/>
    </row>
    <row r="7351" spans="1:15">
      <c r="A7351" s="316"/>
      <c r="B7351" s="316"/>
      <c r="C7351" s="22"/>
      <c r="O7351" s="279"/>
    </row>
    <row r="7352" spans="1:15">
      <c r="A7352" s="316"/>
      <c r="B7352" s="316"/>
      <c r="C7352" s="22"/>
      <c r="O7352" s="279"/>
    </row>
    <row r="7353" spans="1:15">
      <c r="A7353" s="316"/>
      <c r="B7353" s="316"/>
      <c r="C7353" s="22"/>
      <c r="O7353" s="279"/>
    </row>
    <row r="7354" spans="1:15">
      <c r="A7354" s="316"/>
      <c r="B7354" s="316"/>
      <c r="C7354" s="22"/>
      <c r="O7354" s="279"/>
    </row>
    <row r="7355" spans="1:15">
      <c r="A7355" s="316"/>
      <c r="B7355" s="316"/>
      <c r="C7355" s="22"/>
      <c r="O7355" s="279"/>
    </row>
    <row r="7356" spans="1:15">
      <c r="A7356" s="316"/>
      <c r="B7356" s="316"/>
      <c r="C7356" s="22"/>
      <c r="O7356" s="279"/>
    </row>
    <row r="7357" spans="1:15">
      <c r="A7357" s="316"/>
      <c r="B7357" s="316"/>
      <c r="C7357" s="22"/>
      <c r="O7357" s="279"/>
    </row>
    <row r="7358" spans="1:15">
      <c r="A7358" s="316"/>
      <c r="B7358" s="316"/>
      <c r="C7358" s="22"/>
      <c r="O7358" s="279"/>
    </row>
    <row r="7359" spans="1:15">
      <c r="A7359" s="316"/>
      <c r="B7359" s="316"/>
      <c r="C7359" s="22"/>
      <c r="O7359" s="279"/>
    </row>
    <row r="7360" spans="1:15">
      <c r="A7360" s="316"/>
      <c r="B7360" s="316"/>
      <c r="C7360" s="22"/>
      <c r="O7360" s="279"/>
    </row>
    <row r="7361" spans="1:15">
      <c r="A7361" s="316"/>
      <c r="B7361" s="316"/>
      <c r="C7361" s="22"/>
      <c r="O7361" s="279"/>
    </row>
    <row r="7362" spans="1:15">
      <c r="A7362" s="316"/>
      <c r="B7362" s="316"/>
      <c r="C7362" s="22"/>
      <c r="O7362" s="279"/>
    </row>
    <row r="7363" spans="1:15">
      <c r="A7363" s="316"/>
      <c r="B7363" s="316"/>
      <c r="C7363" s="22"/>
      <c r="O7363" s="279"/>
    </row>
    <row r="7364" spans="1:15">
      <c r="A7364" s="316"/>
      <c r="B7364" s="316"/>
      <c r="C7364" s="22"/>
      <c r="O7364" s="279"/>
    </row>
    <row r="7365" spans="1:15">
      <c r="A7365" s="316"/>
      <c r="B7365" s="316"/>
      <c r="C7365" s="22"/>
      <c r="O7365" s="279"/>
    </row>
    <row r="7366" spans="1:15">
      <c r="A7366" s="316"/>
      <c r="B7366" s="316"/>
      <c r="C7366" s="22"/>
      <c r="O7366" s="279"/>
    </row>
    <row r="7367" spans="1:15">
      <c r="A7367" s="316"/>
      <c r="B7367" s="316"/>
      <c r="C7367" s="22"/>
      <c r="O7367" s="279"/>
    </row>
    <row r="7368" spans="1:15">
      <c r="A7368" s="316"/>
      <c r="B7368" s="316"/>
      <c r="C7368" s="22"/>
      <c r="O7368" s="279"/>
    </row>
    <row r="7369" spans="1:15">
      <c r="A7369" s="316"/>
      <c r="B7369" s="316"/>
      <c r="C7369" s="22"/>
      <c r="O7369" s="279"/>
    </row>
    <row r="7370" spans="1:15">
      <c r="A7370" s="316"/>
      <c r="B7370" s="316"/>
      <c r="C7370" s="22"/>
      <c r="O7370" s="279"/>
    </row>
    <row r="7371" spans="1:15">
      <c r="A7371" s="316"/>
      <c r="B7371" s="316"/>
      <c r="C7371" s="22"/>
      <c r="O7371" s="279"/>
    </row>
    <row r="7372" spans="1:15">
      <c r="A7372" s="316"/>
      <c r="B7372" s="316"/>
      <c r="C7372" s="22"/>
      <c r="O7372" s="279"/>
    </row>
    <row r="7373" spans="1:15">
      <c r="A7373" s="316"/>
      <c r="B7373" s="316"/>
      <c r="C7373" s="22"/>
      <c r="O7373" s="279"/>
    </row>
    <row r="7374" spans="1:15">
      <c r="A7374" s="316"/>
      <c r="B7374" s="316"/>
      <c r="C7374" s="22"/>
      <c r="O7374" s="279"/>
    </row>
    <row r="7375" spans="1:15">
      <c r="A7375" s="316"/>
      <c r="B7375" s="316"/>
      <c r="C7375" s="22"/>
      <c r="O7375" s="279"/>
    </row>
    <row r="7376" spans="1:15">
      <c r="A7376" s="316"/>
      <c r="B7376" s="316"/>
      <c r="C7376" s="22"/>
      <c r="O7376" s="279"/>
    </row>
    <row r="7377" spans="1:15">
      <c r="A7377" s="316"/>
      <c r="B7377" s="316"/>
      <c r="C7377" s="22"/>
      <c r="O7377" s="279"/>
    </row>
    <row r="7378" spans="1:15">
      <c r="A7378" s="316"/>
      <c r="B7378" s="316"/>
      <c r="C7378" s="22"/>
      <c r="O7378" s="279"/>
    </row>
    <row r="7379" spans="1:15">
      <c r="A7379" s="316"/>
      <c r="B7379" s="316"/>
      <c r="C7379" s="22"/>
      <c r="O7379" s="279"/>
    </row>
    <row r="7380" spans="1:15">
      <c r="A7380" s="316"/>
      <c r="B7380" s="316"/>
      <c r="C7380" s="22"/>
      <c r="O7380" s="279"/>
    </row>
    <row r="7381" spans="1:15">
      <c r="A7381" s="316"/>
      <c r="B7381" s="316"/>
      <c r="C7381" s="22"/>
      <c r="O7381" s="279"/>
    </row>
    <row r="7382" spans="1:15">
      <c r="A7382" s="316"/>
      <c r="B7382" s="316"/>
      <c r="C7382" s="22"/>
      <c r="O7382" s="279"/>
    </row>
    <row r="7383" spans="1:15">
      <c r="A7383" s="316"/>
      <c r="B7383" s="316"/>
      <c r="C7383" s="22"/>
      <c r="O7383" s="279"/>
    </row>
    <row r="7384" spans="1:15">
      <c r="A7384" s="316"/>
      <c r="B7384" s="316"/>
      <c r="C7384" s="22"/>
      <c r="O7384" s="279"/>
    </row>
    <row r="7385" spans="1:15">
      <c r="A7385" s="316"/>
      <c r="B7385" s="316"/>
      <c r="C7385" s="22"/>
      <c r="O7385" s="279"/>
    </row>
    <row r="7386" spans="1:15">
      <c r="A7386" s="316"/>
      <c r="B7386" s="316"/>
      <c r="C7386" s="22"/>
      <c r="O7386" s="279"/>
    </row>
    <row r="7387" spans="1:15">
      <c r="A7387" s="316"/>
      <c r="B7387" s="316"/>
      <c r="C7387" s="22"/>
      <c r="O7387" s="279"/>
    </row>
    <row r="7388" spans="1:15">
      <c r="A7388" s="316"/>
      <c r="B7388" s="316"/>
      <c r="C7388" s="22"/>
      <c r="O7388" s="279"/>
    </row>
    <row r="7389" spans="1:15">
      <c r="A7389" s="316"/>
      <c r="B7389" s="316"/>
      <c r="C7389" s="22"/>
      <c r="O7389" s="279"/>
    </row>
    <row r="7390" spans="1:15">
      <c r="A7390" s="316"/>
      <c r="B7390" s="316"/>
      <c r="C7390" s="22"/>
      <c r="O7390" s="279"/>
    </row>
    <row r="7391" spans="1:15">
      <c r="A7391" s="316"/>
      <c r="B7391" s="316"/>
      <c r="C7391" s="22"/>
      <c r="O7391" s="279"/>
    </row>
    <row r="7392" spans="1:15">
      <c r="A7392" s="316"/>
      <c r="B7392" s="316"/>
      <c r="C7392" s="22"/>
      <c r="O7392" s="279"/>
    </row>
    <row r="7393" spans="1:15">
      <c r="A7393" s="316"/>
      <c r="B7393" s="316"/>
      <c r="C7393" s="22"/>
      <c r="O7393" s="279"/>
    </row>
    <row r="7394" spans="1:15">
      <c r="A7394" s="316"/>
      <c r="B7394" s="316"/>
      <c r="C7394" s="22"/>
      <c r="O7394" s="279"/>
    </row>
    <row r="7395" spans="1:15">
      <c r="A7395" s="316"/>
      <c r="B7395" s="316"/>
      <c r="C7395" s="22"/>
      <c r="O7395" s="279"/>
    </row>
    <row r="7396" spans="1:15">
      <c r="A7396" s="316"/>
      <c r="B7396" s="316"/>
      <c r="C7396" s="22"/>
      <c r="O7396" s="279"/>
    </row>
    <row r="7397" spans="1:15">
      <c r="A7397" s="316"/>
      <c r="B7397" s="316"/>
      <c r="C7397" s="22"/>
      <c r="O7397" s="279"/>
    </row>
    <row r="7398" spans="1:15">
      <c r="A7398" s="316"/>
      <c r="B7398" s="316"/>
      <c r="C7398" s="22"/>
      <c r="O7398" s="279"/>
    </row>
    <row r="7399" spans="1:15">
      <c r="A7399" s="316"/>
      <c r="B7399" s="316"/>
      <c r="C7399" s="22"/>
      <c r="O7399" s="279"/>
    </row>
    <row r="7400" spans="1:15">
      <c r="A7400" s="316"/>
      <c r="B7400" s="316"/>
      <c r="C7400" s="22"/>
      <c r="O7400" s="279"/>
    </row>
    <row r="7401" spans="1:15">
      <c r="A7401" s="316"/>
      <c r="B7401" s="316"/>
      <c r="C7401" s="22"/>
      <c r="O7401" s="279"/>
    </row>
    <row r="7402" spans="1:15">
      <c r="A7402" s="316"/>
      <c r="B7402" s="316"/>
      <c r="C7402" s="22"/>
      <c r="O7402" s="279"/>
    </row>
    <row r="7403" spans="1:15">
      <c r="A7403" s="316"/>
      <c r="B7403" s="316"/>
      <c r="C7403" s="22"/>
      <c r="O7403" s="279"/>
    </row>
    <row r="7404" spans="1:15">
      <c r="A7404" s="316"/>
      <c r="B7404" s="316"/>
      <c r="C7404" s="22"/>
      <c r="O7404" s="279"/>
    </row>
    <row r="7405" spans="1:15">
      <c r="A7405" s="316"/>
      <c r="B7405" s="316"/>
      <c r="C7405" s="22"/>
      <c r="O7405" s="279"/>
    </row>
    <row r="7406" spans="1:15">
      <c r="A7406" s="316"/>
      <c r="B7406" s="316"/>
      <c r="C7406" s="22"/>
      <c r="O7406" s="279"/>
    </row>
    <row r="7407" spans="1:15">
      <c r="A7407" s="316"/>
      <c r="B7407" s="316"/>
      <c r="C7407" s="22"/>
      <c r="O7407" s="279"/>
    </row>
    <row r="7408" spans="1:15">
      <c r="A7408" s="316"/>
      <c r="B7408" s="316"/>
      <c r="C7408" s="22"/>
      <c r="O7408" s="279"/>
    </row>
    <row r="7409" spans="1:15">
      <c r="A7409" s="316"/>
      <c r="B7409" s="316"/>
      <c r="C7409" s="22"/>
      <c r="O7409" s="279"/>
    </row>
    <row r="7410" spans="1:15">
      <c r="A7410" s="316"/>
      <c r="B7410" s="316"/>
      <c r="C7410" s="22"/>
      <c r="O7410" s="279"/>
    </row>
    <row r="7411" spans="1:15">
      <c r="A7411" s="316"/>
      <c r="B7411" s="316"/>
      <c r="C7411" s="22"/>
      <c r="O7411" s="279"/>
    </row>
    <row r="7412" spans="1:15">
      <c r="A7412" s="316"/>
      <c r="B7412" s="316"/>
      <c r="C7412" s="22"/>
      <c r="O7412" s="279"/>
    </row>
    <row r="7413" spans="1:15">
      <c r="A7413" s="316"/>
      <c r="B7413" s="316"/>
      <c r="C7413" s="22"/>
      <c r="O7413" s="279"/>
    </row>
    <row r="7414" spans="1:15">
      <c r="A7414" s="316"/>
      <c r="B7414" s="316"/>
      <c r="C7414" s="22"/>
      <c r="O7414" s="279"/>
    </row>
    <row r="7415" spans="1:15">
      <c r="A7415" s="316"/>
      <c r="B7415" s="316"/>
      <c r="C7415" s="22"/>
      <c r="O7415" s="279"/>
    </row>
    <row r="7416" spans="1:15">
      <c r="A7416" s="316"/>
      <c r="B7416" s="316"/>
      <c r="C7416" s="22"/>
      <c r="O7416" s="279"/>
    </row>
    <row r="7417" spans="1:15">
      <c r="A7417" s="316"/>
      <c r="B7417" s="316"/>
      <c r="C7417" s="22"/>
      <c r="O7417" s="279"/>
    </row>
    <row r="7418" spans="1:15">
      <c r="A7418" s="316"/>
      <c r="B7418" s="316"/>
      <c r="C7418" s="22"/>
      <c r="O7418" s="279"/>
    </row>
    <row r="7419" spans="1:15">
      <c r="A7419" s="316"/>
      <c r="B7419" s="316"/>
      <c r="C7419" s="22"/>
      <c r="O7419" s="279"/>
    </row>
    <row r="7420" spans="1:15">
      <c r="A7420" s="316"/>
      <c r="B7420" s="316"/>
      <c r="C7420" s="22"/>
      <c r="O7420" s="279"/>
    </row>
    <row r="7421" spans="1:15">
      <c r="A7421" s="316"/>
      <c r="B7421" s="316"/>
      <c r="C7421" s="22"/>
      <c r="O7421" s="279"/>
    </row>
    <row r="7422" spans="1:15">
      <c r="A7422" s="316"/>
      <c r="B7422" s="316"/>
      <c r="C7422" s="22"/>
      <c r="O7422" s="279"/>
    </row>
    <row r="7423" spans="1:15">
      <c r="A7423" s="316"/>
      <c r="B7423" s="316"/>
      <c r="C7423" s="22"/>
      <c r="O7423" s="279"/>
    </row>
    <row r="7424" spans="1:15">
      <c r="A7424" s="316"/>
      <c r="B7424" s="316"/>
      <c r="C7424" s="22"/>
      <c r="O7424" s="279"/>
    </row>
    <row r="7425" spans="1:15">
      <c r="A7425" s="316"/>
      <c r="B7425" s="316"/>
      <c r="C7425" s="22"/>
      <c r="O7425" s="279"/>
    </row>
    <row r="7426" spans="1:15">
      <c r="A7426" s="316"/>
      <c r="B7426" s="316"/>
      <c r="C7426" s="22"/>
      <c r="O7426" s="279"/>
    </row>
    <row r="7427" spans="1:15">
      <c r="A7427" s="316"/>
      <c r="B7427" s="316"/>
      <c r="C7427" s="22"/>
      <c r="O7427" s="279"/>
    </row>
    <row r="7428" spans="1:15">
      <c r="A7428" s="316"/>
      <c r="B7428" s="316"/>
      <c r="C7428" s="22"/>
      <c r="O7428" s="279"/>
    </row>
    <row r="7429" spans="1:15">
      <c r="A7429" s="316"/>
      <c r="B7429" s="316"/>
      <c r="C7429" s="22"/>
      <c r="O7429" s="279"/>
    </row>
    <row r="7430" spans="1:15">
      <c r="A7430" s="316"/>
      <c r="B7430" s="316"/>
      <c r="C7430" s="22"/>
      <c r="O7430" s="279"/>
    </row>
    <row r="7431" spans="1:15">
      <c r="A7431" s="316"/>
      <c r="B7431" s="316"/>
      <c r="C7431" s="22"/>
      <c r="O7431" s="279"/>
    </row>
    <row r="7432" spans="1:15">
      <c r="A7432" s="316"/>
      <c r="B7432" s="316"/>
      <c r="C7432" s="22"/>
      <c r="O7432" s="279"/>
    </row>
    <row r="7433" spans="1:15">
      <c r="A7433" s="316"/>
      <c r="B7433" s="316"/>
      <c r="C7433" s="22"/>
      <c r="O7433" s="279"/>
    </row>
    <row r="7434" spans="1:15">
      <c r="A7434" s="316"/>
      <c r="B7434" s="316"/>
      <c r="C7434" s="22"/>
      <c r="O7434" s="279"/>
    </row>
    <row r="7435" spans="1:15">
      <c r="A7435" s="316"/>
      <c r="B7435" s="316"/>
      <c r="C7435" s="22"/>
      <c r="O7435" s="279"/>
    </row>
    <row r="7436" spans="1:15">
      <c r="A7436" s="316"/>
      <c r="B7436" s="316"/>
      <c r="C7436" s="22"/>
      <c r="O7436" s="279"/>
    </row>
    <row r="7437" spans="1:15">
      <c r="A7437" s="316"/>
      <c r="B7437" s="316"/>
      <c r="C7437" s="22"/>
      <c r="O7437" s="279"/>
    </row>
    <row r="7438" spans="1:15">
      <c r="A7438" s="316"/>
      <c r="B7438" s="316"/>
      <c r="C7438" s="22"/>
      <c r="O7438" s="279"/>
    </row>
    <row r="7439" spans="1:15">
      <c r="A7439" s="316"/>
      <c r="B7439" s="316"/>
      <c r="C7439" s="22"/>
      <c r="O7439" s="279"/>
    </row>
    <row r="7440" spans="1:15">
      <c r="A7440" s="316"/>
      <c r="B7440" s="316"/>
      <c r="C7440" s="22"/>
      <c r="O7440" s="279"/>
    </row>
    <row r="7441" spans="1:15">
      <c r="A7441" s="316"/>
      <c r="B7441" s="316"/>
      <c r="C7441" s="22"/>
      <c r="O7441" s="279"/>
    </row>
    <row r="7442" spans="1:15">
      <c r="A7442" s="316"/>
      <c r="B7442" s="316"/>
      <c r="C7442" s="22"/>
      <c r="O7442" s="279"/>
    </row>
    <row r="7443" spans="1:15">
      <c r="A7443" s="316"/>
      <c r="B7443" s="316"/>
      <c r="C7443" s="22"/>
      <c r="O7443" s="279"/>
    </row>
    <row r="7444" spans="1:15">
      <c r="A7444" s="316"/>
      <c r="B7444" s="316"/>
      <c r="C7444" s="22"/>
      <c r="O7444" s="279"/>
    </row>
    <row r="7445" spans="1:15">
      <c r="A7445" s="316"/>
      <c r="B7445" s="316"/>
      <c r="C7445" s="22"/>
      <c r="O7445" s="279"/>
    </row>
    <row r="7446" spans="1:15">
      <c r="A7446" s="316"/>
      <c r="B7446" s="316"/>
      <c r="C7446" s="22"/>
      <c r="O7446" s="279"/>
    </row>
    <row r="7447" spans="1:15">
      <c r="A7447" s="316"/>
      <c r="B7447" s="316"/>
      <c r="C7447" s="22"/>
      <c r="O7447" s="279"/>
    </row>
    <row r="7448" spans="1:15">
      <c r="A7448" s="316"/>
      <c r="B7448" s="316"/>
      <c r="C7448" s="22"/>
      <c r="O7448" s="279"/>
    </row>
    <row r="7449" spans="1:15">
      <c r="A7449" s="316"/>
      <c r="B7449" s="316"/>
      <c r="C7449" s="22"/>
      <c r="O7449" s="279"/>
    </row>
    <row r="7450" spans="1:15">
      <c r="A7450" s="316"/>
      <c r="B7450" s="316"/>
      <c r="C7450" s="22"/>
      <c r="O7450" s="279"/>
    </row>
    <row r="7451" spans="1:15">
      <c r="A7451" s="316"/>
      <c r="B7451" s="316"/>
      <c r="C7451" s="22"/>
      <c r="O7451" s="279"/>
    </row>
    <row r="7452" spans="1:15">
      <c r="A7452" s="316"/>
      <c r="B7452" s="316"/>
      <c r="C7452" s="22"/>
      <c r="O7452" s="279"/>
    </row>
    <row r="7453" spans="1:15">
      <c r="A7453" s="316"/>
      <c r="B7453" s="316"/>
      <c r="C7453" s="22"/>
      <c r="O7453" s="279"/>
    </row>
    <row r="7454" spans="1:15">
      <c r="A7454" s="316"/>
      <c r="B7454" s="316"/>
      <c r="C7454" s="22"/>
      <c r="O7454" s="279"/>
    </row>
    <row r="7455" spans="1:15">
      <c r="A7455" s="316"/>
      <c r="B7455" s="316"/>
      <c r="C7455" s="22"/>
      <c r="O7455" s="279"/>
    </row>
    <row r="7456" spans="1:15">
      <c r="A7456" s="316"/>
      <c r="B7456" s="316"/>
      <c r="C7456" s="22"/>
      <c r="O7456" s="279"/>
    </row>
    <row r="7457" spans="1:15">
      <c r="A7457" s="316"/>
      <c r="B7457" s="316"/>
      <c r="C7457" s="22"/>
      <c r="O7457" s="279"/>
    </row>
    <row r="7458" spans="1:15">
      <c r="A7458" s="316"/>
      <c r="B7458" s="316"/>
      <c r="C7458" s="22"/>
      <c r="O7458" s="279"/>
    </row>
    <row r="7459" spans="1:15">
      <c r="A7459" s="316"/>
      <c r="B7459" s="316"/>
      <c r="C7459" s="22"/>
      <c r="O7459" s="279"/>
    </row>
    <row r="7460" spans="1:15">
      <c r="A7460" s="316"/>
      <c r="B7460" s="316"/>
      <c r="C7460" s="22"/>
      <c r="O7460" s="279"/>
    </row>
    <row r="7461" spans="1:15">
      <c r="A7461" s="316"/>
      <c r="B7461" s="316"/>
      <c r="C7461" s="22"/>
      <c r="O7461" s="279"/>
    </row>
    <row r="7462" spans="1:15">
      <c r="A7462" s="316"/>
      <c r="B7462" s="316"/>
      <c r="C7462" s="22"/>
      <c r="O7462" s="279"/>
    </row>
    <row r="7463" spans="1:15">
      <c r="A7463" s="316"/>
      <c r="B7463" s="316"/>
      <c r="C7463" s="22"/>
      <c r="O7463" s="279"/>
    </row>
    <row r="7464" spans="1:15">
      <c r="A7464" s="316"/>
      <c r="B7464" s="316"/>
      <c r="C7464" s="22"/>
      <c r="O7464" s="279"/>
    </row>
    <row r="7465" spans="1:15">
      <c r="A7465" s="316"/>
      <c r="B7465" s="316"/>
      <c r="C7465" s="22"/>
      <c r="O7465" s="279"/>
    </row>
    <row r="7466" spans="1:15">
      <c r="A7466" s="316"/>
      <c r="B7466" s="316"/>
      <c r="C7466" s="22"/>
      <c r="O7466" s="279"/>
    </row>
    <row r="7467" spans="1:15">
      <c r="A7467" s="316"/>
      <c r="B7467" s="316"/>
      <c r="C7467" s="22"/>
      <c r="O7467" s="279"/>
    </row>
    <row r="7468" spans="1:15">
      <c r="A7468" s="316"/>
      <c r="B7468" s="316"/>
      <c r="C7468" s="22"/>
      <c r="O7468" s="279"/>
    </row>
    <row r="7469" spans="1:15">
      <c r="A7469" s="316"/>
      <c r="B7469" s="316"/>
      <c r="C7469" s="22"/>
      <c r="O7469" s="279"/>
    </row>
    <row r="7470" spans="1:15">
      <c r="A7470" s="316"/>
      <c r="B7470" s="316"/>
      <c r="C7470" s="22"/>
      <c r="O7470" s="279"/>
    </row>
    <row r="7471" spans="1:15">
      <c r="A7471" s="316"/>
      <c r="B7471" s="316"/>
      <c r="C7471" s="22"/>
      <c r="O7471" s="279"/>
    </row>
    <row r="7472" spans="1:15">
      <c r="A7472" s="316"/>
      <c r="B7472" s="316"/>
      <c r="C7472" s="22"/>
      <c r="O7472" s="279"/>
    </row>
    <row r="7473" spans="1:15">
      <c r="A7473" s="316"/>
      <c r="B7473" s="316"/>
      <c r="C7473" s="22"/>
      <c r="O7473" s="279"/>
    </row>
    <row r="7474" spans="1:15">
      <c r="A7474" s="316"/>
      <c r="B7474" s="316"/>
      <c r="C7474" s="22"/>
      <c r="O7474" s="279"/>
    </row>
    <row r="7475" spans="1:15">
      <c r="A7475" s="316"/>
      <c r="B7475" s="316"/>
      <c r="C7475" s="22"/>
      <c r="O7475" s="279"/>
    </row>
    <row r="7476" spans="1:15">
      <c r="A7476" s="316"/>
      <c r="B7476" s="316"/>
      <c r="C7476" s="22"/>
      <c r="O7476" s="279"/>
    </row>
    <row r="7477" spans="1:15">
      <c r="A7477" s="316"/>
      <c r="B7477" s="316"/>
      <c r="C7477" s="22"/>
      <c r="O7477" s="279"/>
    </row>
    <row r="7478" spans="1:15">
      <c r="A7478" s="316"/>
      <c r="B7478" s="316"/>
      <c r="C7478" s="22"/>
      <c r="O7478" s="279"/>
    </row>
    <row r="7479" spans="1:15">
      <c r="A7479" s="316"/>
      <c r="B7479" s="316"/>
      <c r="C7479" s="22"/>
      <c r="O7479" s="279"/>
    </row>
    <row r="7480" spans="1:15">
      <c r="A7480" s="316"/>
      <c r="B7480" s="316"/>
      <c r="C7480" s="22"/>
      <c r="O7480" s="279"/>
    </row>
    <row r="7481" spans="1:15">
      <c r="A7481" s="316"/>
      <c r="B7481" s="316"/>
      <c r="C7481" s="22"/>
      <c r="O7481" s="279"/>
    </row>
    <row r="7482" spans="1:15">
      <c r="A7482" s="316"/>
      <c r="B7482" s="316"/>
      <c r="C7482" s="22"/>
      <c r="O7482" s="279"/>
    </row>
    <row r="7483" spans="1:15">
      <c r="A7483" s="316"/>
      <c r="B7483" s="316"/>
      <c r="C7483" s="22"/>
      <c r="O7483" s="279"/>
    </row>
    <row r="7484" spans="1:15">
      <c r="A7484" s="316"/>
      <c r="B7484" s="316"/>
      <c r="C7484" s="22"/>
      <c r="O7484" s="279"/>
    </row>
    <row r="7485" spans="1:15">
      <c r="A7485" s="316"/>
      <c r="B7485" s="316"/>
      <c r="C7485" s="22"/>
      <c r="O7485" s="279"/>
    </row>
    <row r="7486" spans="1:15">
      <c r="A7486" s="316"/>
      <c r="B7486" s="316"/>
      <c r="C7486" s="22"/>
      <c r="O7486" s="279"/>
    </row>
    <row r="7487" spans="1:15">
      <c r="A7487" s="316"/>
      <c r="B7487" s="316"/>
      <c r="C7487" s="22"/>
      <c r="O7487" s="279"/>
    </row>
    <row r="7488" spans="1:15">
      <c r="A7488" s="316"/>
      <c r="B7488" s="316"/>
      <c r="C7488" s="22"/>
      <c r="O7488" s="279"/>
    </row>
    <row r="7489" spans="1:15">
      <c r="A7489" s="316"/>
      <c r="B7489" s="316"/>
      <c r="C7489" s="22"/>
      <c r="O7489" s="279"/>
    </row>
    <row r="7490" spans="1:15">
      <c r="A7490" s="316"/>
      <c r="B7490" s="316"/>
      <c r="C7490" s="22"/>
      <c r="O7490" s="279"/>
    </row>
    <row r="7491" spans="1:15">
      <c r="A7491" s="316"/>
      <c r="B7491" s="316"/>
      <c r="C7491" s="22"/>
      <c r="O7491" s="279"/>
    </row>
    <row r="7492" spans="1:15">
      <c r="A7492" s="316"/>
      <c r="B7492" s="316"/>
      <c r="C7492" s="22"/>
      <c r="O7492" s="279"/>
    </row>
    <row r="7493" spans="1:15">
      <c r="A7493" s="316"/>
      <c r="B7493" s="316"/>
      <c r="C7493" s="22"/>
      <c r="O7493" s="279"/>
    </row>
    <row r="7494" spans="1:15">
      <c r="A7494" s="316"/>
      <c r="B7494" s="316"/>
      <c r="C7494" s="22"/>
      <c r="O7494" s="279"/>
    </row>
    <row r="7495" spans="1:15">
      <c r="A7495" s="316"/>
      <c r="B7495" s="316"/>
      <c r="C7495" s="22"/>
      <c r="O7495" s="279"/>
    </row>
    <row r="7496" spans="1:15">
      <c r="A7496" s="316"/>
      <c r="B7496" s="316"/>
      <c r="C7496" s="22"/>
      <c r="O7496" s="279"/>
    </row>
    <row r="7497" spans="1:15">
      <c r="A7497" s="316"/>
      <c r="B7497" s="316"/>
      <c r="C7497" s="22"/>
      <c r="O7497" s="279"/>
    </row>
    <row r="7498" spans="1:15">
      <c r="A7498" s="316"/>
      <c r="B7498" s="316"/>
      <c r="C7498" s="22"/>
      <c r="O7498" s="279"/>
    </row>
    <row r="7499" spans="1:15">
      <c r="A7499" s="316"/>
      <c r="B7499" s="316"/>
      <c r="C7499" s="22"/>
      <c r="O7499" s="279"/>
    </row>
    <row r="7500" spans="1:15">
      <c r="A7500" s="316"/>
      <c r="B7500" s="316"/>
      <c r="C7500" s="22"/>
      <c r="O7500" s="279"/>
    </row>
    <row r="7501" spans="1:15">
      <c r="A7501" s="316"/>
      <c r="B7501" s="316"/>
      <c r="C7501" s="22"/>
      <c r="O7501" s="279"/>
    </row>
    <row r="7502" spans="1:15">
      <c r="A7502" s="316"/>
      <c r="B7502" s="316"/>
      <c r="C7502" s="22"/>
      <c r="O7502" s="279"/>
    </row>
    <row r="7503" spans="1:15">
      <c r="A7503" s="316"/>
      <c r="B7503" s="316"/>
      <c r="C7503" s="22"/>
      <c r="O7503" s="279"/>
    </row>
    <row r="7504" spans="1:15">
      <c r="A7504" s="316"/>
      <c r="B7504" s="316"/>
      <c r="C7504" s="22"/>
      <c r="O7504" s="279"/>
    </row>
    <row r="7505" spans="1:15">
      <c r="A7505" s="316"/>
      <c r="B7505" s="316"/>
      <c r="C7505" s="22"/>
      <c r="O7505" s="279"/>
    </row>
    <row r="7506" spans="1:15">
      <c r="A7506" s="316"/>
      <c r="B7506" s="316"/>
      <c r="C7506" s="22"/>
      <c r="O7506" s="279"/>
    </row>
    <row r="7507" spans="1:15">
      <c r="A7507" s="316"/>
      <c r="B7507" s="316"/>
      <c r="C7507" s="22"/>
      <c r="O7507" s="279"/>
    </row>
    <row r="7508" spans="1:15">
      <c r="A7508" s="316"/>
      <c r="B7508" s="316"/>
      <c r="C7508" s="22"/>
      <c r="O7508" s="279"/>
    </row>
    <row r="7509" spans="1:15">
      <c r="A7509" s="316"/>
      <c r="B7509" s="316"/>
      <c r="C7509" s="22"/>
      <c r="O7509" s="279"/>
    </row>
    <row r="7510" spans="1:15">
      <c r="A7510" s="316"/>
      <c r="B7510" s="316"/>
      <c r="C7510" s="22"/>
      <c r="O7510" s="279"/>
    </row>
    <row r="7511" spans="1:15">
      <c r="A7511" s="316"/>
      <c r="B7511" s="316"/>
      <c r="C7511" s="22"/>
      <c r="O7511" s="279"/>
    </row>
    <row r="7512" spans="1:15">
      <c r="A7512" s="316"/>
      <c r="B7512" s="316"/>
      <c r="C7512" s="22"/>
      <c r="O7512" s="279"/>
    </row>
    <row r="7513" spans="1:15">
      <c r="A7513" s="316"/>
      <c r="B7513" s="316"/>
      <c r="C7513" s="22"/>
      <c r="O7513" s="279"/>
    </row>
    <row r="7514" spans="1:15">
      <c r="A7514" s="316"/>
      <c r="B7514" s="316"/>
      <c r="C7514" s="22"/>
      <c r="O7514" s="279"/>
    </row>
    <row r="7515" spans="1:15">
      <c r="A7515" s="316"/>
      <c r="B7515" s="316"/>
      <c r="C7515" s="22"/>
      <c r="O7515" s="279"/>
    </row>
    <row r="7516" spans="1:15">
      <c r="A7516" s="316"/>
      <c r="B7516" s="316"/>
      <c r="C7516" s="22"/>
      <c r="O7516" s="279"/>
    </row>
    <row r="7517" spans="1:15">
      <c r="A7517" s="316"/>
      <c r="B7517" s="316"/>
      <c r="C7517" s="22"/>
      <c r="O7517" s="279"/>
    </row>
    <row r="7518" spans="1:15">
      <c r="A7518" s="316"/>
      <c r="B7518" s="316"/>
      <c r="C7518" s="22"/>
      <c r="O7518" s="279"/>
    </row>
    <row r="7519" spans="1:15">
      <c r="A7519" s="316"/>
      <c r="B7519" s="316"/>
      <c r="C7519" s="22"/>
      <c r="O7519" s="279"/>
    </row>
    <row r="7520" spans="1:15">
      <c r="A7520" s="316"/>
      <c r="B7520" s="316"/>
      <c r="C7520" s="22"/>
      <c r="O7520" s="279"/>
    </row>
    <row r="7521" spans="1:15">
      <c r="A7521" s="316"/>
      <c r="B7521" s="316"/>
      <c r="C7521" s="22"/>
      <c r="O7521" s="279"/>
    </row>
    <row r="7522" spans="1:15">
      <c r="A7522" s="316"/>
      <c r="B7522" s="316"/>
      <c r="C7522" s="22"/>
      <c r="O7522" s="279"/>
    </row>
    <row r="7523" spans="1:15">
      <c r="A7523" s="316"/>
      <c r="B7523" s="316"/>
      <c r="C7523" s="22"/>
      <c r="O7523" s="279"/>
    </row>
    <row r="7524" spans="1:15">
      <c r="A7524" s="316"/>
      <c r="B7524" s="316"/>
      <c r="C7524" s="22"/>
      <c r="O7524" s="279"/>
    </row>
    <row r="7525" spans="1:15">
      <c r="A7525" s="316"/>
      <c r="B7525" s="316"/>
      <c r="C7525" s="22"/>
      <c r="O7525" s="279"/>
    </row>
    <row r="7526" spans="1:15">
      <c r="A7526" s="316"/>
      <c r="B7526" s="316"/>
      <c r="C7526" s="22"/>
      <c r="O7526" s="279"/>
    </row>
    <row r="7527" spans="1:15">
      <c r="A7527" s="316"/>
      <c r="B7527" s="316"/>
      <c r="C7527" s="22"/>
      <c r="O7527" s="279"/>
    </row>
    <row r="7528" spans="1:15">
      <c r="A7528" s="316"/>
      <c r="B7528" s="316"/>
      <c r="C7528" s="22"/>
      <c r="O7528" s="279"/>
    </row>
    <row r="7529" spans="1:15">
      <c r="A7529" s="316"/>
      <c r="B7529" s="316"/>
      <c r="C7529" s="22"/>
      <c r="O7529" s="279"/>
    </row>
    <row r="7530" spans="1:15">
      <c r="A7530" s="316"/>
      <c r="B7530" s="316"/>
      <c r="C7530" s="22"/>
      <c r="O7530" s="279"/>
    </row>
    <row r="7531" spans="1:15">
      <c r="A7531" s="316"/>
      <c r="B7531" s="316"/>
      <c r="C7531" s="22"/>
      <c r="O7531" s="279"/>
    </row>
    <row r="7532" spans="1:15">
      <c r="A7532" s="316"/>
      <c r="B7532" s="316"/>
      <c r="C7532" s="22"/>
      <c r="O7532" s="279"/>
    </row>
    <row r="7533" spans="1:15">
      <c r="A7533" s="316"/>
      <c r="B7533" s="316"/>
      <c r="C7533" s="22"/>
      <c r="O7533" s="279"/>
    </row>
    <row r="7534" spans="1:15">
      <c r="A7534" s="316"/>
      <c r="B7534" s="316"/>
      <c r="C7534" s="22"/>
      <c r="O7534" s="279"/>
    </row>
    <row r="7535" spans="1:15">
      <c r="A7535" s="316"/>
      <c r="B7535" s="316"/>
      <c r="C7535" s="22"/>
      <c r="O7535" s="279"/>
    </row>
    <row r="7536" spans="1:15">
      <c r="A7536" s="316"/>
      <c r="B7536" s="316"/>
      <c r="C7536" s="22"/>
      <c r="O7536" s="279"/>
    </row>
    <row r="7537" spans="1:15">
      <c r="A7537" s="316"/>
      <c r="B7537" s="316"/>
      <c r="C7537" s="22"/>
      <c r="O7537" s="279"/>
    </row>
    <row r="7538" spans="1:15">
      <c r="A7538" s="316"/>
      <c r="B7538" s="316"/>
      <c r="C7538" s="22"/>
      <c r="O7538" s="279"/>
    </row>
    <row r="7539" spans="1:15">
      <c r="A7539" s="316"/>
      <c r="B7539" s="316"/>
      <c r="C7539" s="22"/>
      <c r="O7539" s="279"/>
    </row>
    <row r="7540" spans="1:15">
      <c r="A7540" s="316"/>
      <c r="B7540" s="316"/>
      <c r="C7540" s="22"/>
      <c r="O7540" s="279"/>
    </row>
    <row r="7541" spans="1:15">
      <c r="A7541" s="316"/>
      <c r="B7541" s="316"/>
      <c r="C7541" s="22"/>
      <c r="O7541" s="279"/>
    </row>
    <row r="7542" spans="1:15">
      <c r="A7542" s="316"/>
      <c r="B7542" s="316"/>
      <c r="C7542" s="22"/>
      <c r="O7542" s="279"/>
    </row>
    <row r="7543" spans="1:15">
      <c r="A7543" s="316"/>
      <c r="B7543" s="316"/>
      <c r="C7543" s="22"/>
      <c r="O7543" s="279"/>
    </row>
    <row r="7544" spans="1:15">
      <c r="A7544" s="316"/>
      <c r="B7544" s="316"/>
      <c r="C7544" s="22"/>
      <c r="O7544" s="279"/>
    </row>
    <row r="7545" spans="1:15">
      <c r="A7545" s="316"/>
      <c r="B7545" s="316"/>
      <c r="C7545" s="22"/>
      <c r="O7545" s="279"/>
    </row>
    <row r="7546" spans="1:15">
      <c r="A7546" s="316"/>
      <c r="B7546" s="316"/>
      <c r="C7546" s="22"/>
      <c r="O7546" s="279"/>
    </row>
    <row r="7547" spans="1:15">
      <c r="A7547" s="316"/>
      <c r="B7547" s="316"/>
      <c r="C7547" s="22"/>
      <c r="O7547" s="279"/>
    </row>
    <row r="7548" spans="1:15">
      <c r="A7548" s="316"/>
      <c r="B7548" s="316"/>
      <c r="C7548" s="22"/>
      <c r="O7548" s="279"/>
    </row>
    <row r="7549" spans="1:15">
      <c r="A7549" s="316"/>
      <c r="B7549" s="316"/>
      <c r="C7549" s="22"/>
      <c r="O7549" s="279"/>
    </row>
    <row r="7550" spans="1:15">
      <c r="A7550" s="316"/>
      <c r="B7550" s="316"/>
      <c r="C7550" s="22"/>
      <c r="O7550" s="279"/>
    </row>
    <row r="7551" spans="1:15">
      <c r="A7551" s="316"/>
      <c r="B7551" s="316"/>
      <c r="C7551" s="22"/>
      <c r="O7551" s="279"/>
    </row>
    <row r="7552" spans="1:15">
      <c r="A7552" s="316"/>
      <c r="B7552" s="316"/>
      <c r="C7552" s="22"/>
      <c r="O7552" s="279"/>
    </row>
    <row r="7553" spans="1:15">
      <c r="A7553" s="316"/>
      <c r="B7553" s="316"/>
      <c r="C7553" s="22"/>
      <c r="O7553" s="279"/>
    </row>
    <row r="7554" spans="1:15">
      <c r="A7554" s="316"/>
      <c r="B7554" s="316"/>
      <c r="C7554" s="22"/>
      <c r="O7554" s="279"/>
    </row>
    <row r="7555" spans="1:15">
      <c r="A7555" s="316"/>
      <c r="B7555" s="316"/>
      <c r="C7555" s="22"/>
      <c r="O7555" s="279"/>
    </row>
    <row r="7556" spans="1:15">
      <c r="A7556" s="316"/>
      <c r="B7556" s="316"/>
      <c r="C7556" s="22"/>
      <c r="O7556" s="279"/>
    </row>
    <row r="7557" spans="1:15">
      <c r="A7557" s="316"/>
      <c r="B7557" s="316"/>
      <c r="C7557" s="22"/>
      <c r="O7557" s="279"/>
    </row>
    <row r="7558" spans="1:15">
      <c r="A7558" s="316"/>
      <c r="B7558" s="316"/>
      <c r="C7558" s="22"/>
      <c r="O7558" s="279"/>
    </row>
    <row r="7559" spans="1:15">
      <c r="A7559" s="316"/>
      <c r="B7559" s="316"/>
      <c r="C7559" s="22"/>
      <c r="O7559" s="279"/>
    </row>
    <row r="7560" spans="1:15">
      <c r="A7560" s="316"/>
      <c r="B7560" s="316"/>
      <c r="C7560" s="22"/>
      <c r="O7560" s="279"/>
    </row>
    <row r="7561" spans="1:15">
      <c r="A7561" s="316"/>
      <c r="B7561" s="316"/>
      <c r="C7561" s="22"/>
      <c r="O7561" s="279"/>
    </row>
    <row r="7562" spans="1:15">
      <c r="A7562" s="316"/>
      <c r="B7562" s="316"/>
      <c r="C7562" s="22"/>
      <c r="O7562" s="279"/>
    </row>
    <row r="7563" spans="1:15">
      <c r="A7563" s="316"/>
      <c r="B7563" s="316"/>
      <c r="C7563" s="22"/>
      <c r="O7563" s="279"/>
    </row>
    <row r="7564" spans="1:15">
      <c r="A7564" s="316"/>
      <c r="B7564" s="316"/>
      <c r="C7564" s="22"/>
      <c r="O7564" s="279"/>
    </row>
    <row r="7565" spans="1:15">
      <c r="A7565" s="316"/>
      <c r="B7565" s="316"/>
      <c r="C7565" s="22"/>
      <c r="O7565" s="279"/>
    </row>
    <row r="7566" spans="1:15">
      <c r="A7566" s="316"/>
      <c r="B7566" s="316"/>
      <c r="C7566" s="22"/>
      <c r="O7566" s="279"/>
    </row>
    <row r="7567" spans="1:15">
      <c r="A7567" s="316"/>
      <c r="B7567" s="316"/>
      <c r="C7567" s="22"/>
      <c r="O7567" s="279"/>
    </row>
    <row r="7568" spans="1:15">
      <c r="A7568" s="316"/>
      <c r="B7568" s="316"/>
      <c r="C7568" s="22"/>
      <c r="O7568" s="279"/>
    </row>
    <row r="7569" spans="1:15">
      <c r="A7569" s="316"/>
      <c r="B7569" s="316"/>
      <c r="C7569" s="22"/>
      <c r="O7569" s="279"/>
    </row>
    <row r="7570" spans="1:15">
      <c r="A7570" s="316"/>
      <c r="B7570" s="316"/>
      <c r="C7570" s="22"/>
      <c r="O7570" s="279"/>
    </row>
    <row r="7571" spans="1:15">
      <c r="A7571" s="316"/>
      <c r="B7571" s="316"/>
      <c r="C7571" s="22"/>
      <c r="O7571" s="279"/>
    </row>
    <row r="7572" spans="1:15">
      <c r="A7572" s="316"/>
      <c r="B7572" s="316"/>
      <c r="C7572" s="22"/>
      <c r="O7572" s="279"/>
    </row>
    <row r="7573" spans="1:15">
      <c r="A7573" s="316"/>
      <c r="B7573" s="316"/>
      <c r="C7573" s="22"/>
      <c r="O7573" s="279"/>
    </row>
    <row r="7574" spans="1:15">
      <c r="A7574" s="316"/>
      <c r="B7574" s="316"/>
      <c r="C7574" s="22"/>
      <c r="O7574" s="279"/>
    </row>
    <row r="7575" spans="1:15">
      <c r="A7575" s="316"/>
      <c r="B7575" s="316"/>
      <c r="C7575" s="22"/>
      <c r="O7575" s="279"/>
    </row>
    <row r="7576" spans="1:15">
      <c r="A7576" s="316"/>
      <c r="B7576" s="316"/>
      <c r="C7576" s="22"/>
      <c r="O7576" s="279"/>
    </row>
    <row r="7577" spans="1:15">
      <c r="A7577" s="316"/>
      <c r="B7577" s="316"/>
      <c r="C7577" s="22"/>
      <c r="O7577" s="279"/>
    </row>
    <row r="7578" spans="1:15">
      <c r="A7578" s="316"/>
      <c r="B7578" s="316"/>
      <c r="C7578" s="22"/>
      <c r="O7578" s="279"/>
    </row>
    <row r="7579" spans="1:15">
      <c r="A7579" s="316"/>
      <c r="B7579" s="316"/>
      <c r="C7579" s="22"/>
      <c r="O7579" s="279"/>
    </row>
    <row r="7580" spans="1:15">
      <c r="A7580" s="316"/>
      <c r="B7580" s="316"/>
      <c r="C7580" s="22"/>
      <c r="O7580" s="279"/>
    </row>
    <row r="7581" spans="1:15">
      <c r="A7581" s="316"/>
      <c r="B7581" s="316"/>
      <c r="C7581" s="22"/>
      <c r="O7581" s="279"/>
    </row>
    <row r="7582" spans="1:15">
      <c r="A7582" s="316"/>
      <c r="B7582" s="316"/>
      <c r="C7582" s="22"/>
      <c r="O7582" s="279"/>
    </row>
    <row r="7583" spans="1:15">
      <c r="A7583" s="316"/>
      <c r="B7583" s="316"/>
      <c r="C7583" s="22"/>
      <c r="O7583" s="279"/>
    </row>
    <row r="7584" spans="1:15">
      <c r="A7584" s="316"/>
      <c r="B7584" s="316"/>
      <c r="C7584" s="22"/>
      <c r="O7584" s="279"/>
    </row>
    <row r="7585" spans="1:15">
      <c r="A7585" s="316"/>
      <c r="B7585" s="316"/>
      <c r="C7585" s="22"/>
      <c r="O7585" s="279"/>
    </row>
    <row r="7586" spans="1:15">
      <c r="A7586" s="316"/>
      <c r="B7586" s="316"/>
      <c r="C7586" s="22"/>
      <c r="O7586" s="279"/>
    </row>
    <row r="7587" spans="1:15">
      <c r="A7587" s="316"/>
      <c r="B7587" s="316"/>
      <c r="C7587" s="22"/>
      <c r="O7587" s="279"/>
    </row>
    <row r="7588" spans="1:15">
      <c r="A7588" s="316"/>
      <c r="B7588" s="316"/>
      <c r="C7588" s="22"/>
      <c r="O7588" s="279"/>
    </row>
    <row r="7589" spans="1:15">
      <c r="A7589" s="316"/>
      <c r="B7589" s="316"/>
      <c r="C7589" s="22"/>
      <c r="O7589" s="279"/>
    </row>
    <row r="7590" spans="1:15">
      <c r="A7590" s="316"/>
      <c r="B7590" s="316"/>
      <c r="C7590" s="22"/>
      <c r="O7590" s="279"/>
    </row>
    <row r="7591" spans="1:15">
      <c r="A7591" s="316"/>
      <c r="B7591" s="316"/>
      <c r="C7591" s="22"/>
      <c r="O7591" s="279"/>
    </row>
    <row r="7592" spans="1:15">
      <c r="A7592" s="316"/>
      <c r="B7592" s="316"/>
      <c r="C7592" s="22"/>
      <c r="O7592" s="279"/>
    </row>
    <row r="7593" spans="1:15">
      <c r="A7593" s="316"/>
      <c r="B7593" s="316"/>
      <c r="C7593" s="22"/>
      <c r="O7593" s="279"/>
    </row>
    <row r="7594" spans="1:15">
      <c r="A7594" s="316"/>
      <c r="B7594" s="316"/>
      <c r="C7594" s="22"/>
      <c r="O7594" s="279"/>
    </row>
    <row r="7595" spans="1:15">
      <c r="A7595" s="316"/>
      <c r="B7595" s="316"/>
      <c r="C7595" s="22"/>
      <c r="O7595" s="279"/>
    </row>
    <row r="7596" spans="1:15">
      <c r="A7596" s="316"/>
      <c r="B7596" s="316"/>
      <c r="C7596" s="22"/>
      <c r="O7596" s="279"/>
    </row>
    <row r="7597" spans="1:15">
      <c r="A7597" s="316"/>
      <c r="B7597" s="316"/>
      <c r="C7597" s="22"/>
      <c r="O7597" s="279"/>
    </row>
    <row r="7598" spans="1:15">
      <c r="A7598" s="316"/>
      <c r="B7598" s="316"/>
      <c r="C7598" s="22"/>
      <c r="O7598" s="279"/>
    </row>
    <row r="7599" spans="1:15">
      <c r="A7599" s="316"/>
      <c r="B7599" s="316"/>
      <c r="C7599" s="22"/>
      <c r="O7599" s="279"/>
    </row>
    <row r="7600" spans="1:15">
      <c r="A7600" s="316"/>
      <c r="B7600" s="316"/>
      <c r="C7600" s="22"/>
      <c r="O7600" s="279"/>
    </row>
    <row r="7601" spans="1:15">
      <c r="A7601" s="316"/>
      <c r="B7601" s="316"/>
      <c r="C7601" s="22"/>
      <c r="O7601" s="279"/>
    </row>
    <row r="7602" spans="1:15">
      <c r="A7602" s="316"/>
      <c r="B7602" s="316"/>
      <c r="C7602" s="22"/>
      <c r="O7602" s="279"/>
    </row>
    <row r="7603" spans="1:15">
      <c r="A7603" s="316"/>
      <c r="B7603" s="316"/>
      <c r="C7603" s="22"/>
      <c r="O7603" s="279"/>
    </row>
    <row r="7604" spans="1:15">
      <c r="A7604" s="316"/>
      <c r="B7604" s="316"/>
      <c r="C7604" s="22"/>
      <c r="O7604" s="279"/>
    </row>
    <row r="7605" spans="1:15">
      <c r="A7605" s="316"/>
      <c r="B7605" s="316"/>
      <c r="C7605" s="22"/>
      <c r="O7605" s="279"/>
    </row>
    <row r="7606" spans="1:15">
      <c r="A7606" s="316"/>
      <c r="B7606" s="316"/>
      <c r="C7606" s="22"/>
      <c r="O7606" s="279"/>
    </row>
    <row r="7607" spans="1:15">
      <c r="A7607" s="316"/>
      <c r="B7607" s="316"/>
      <c r="C7607" s="22"/>
      <c r="O7607" s="279"/>
    </row>
    <row r="7608" spans="1:15">
      <c r="A7608" s="316"/>
      <c r="B7608" s="316"/>
      <c r="C7608" s="22"/>
      <c r="O7608" s="279"/>
    </row>
    <row r="7609" spans="1:15">
      <c r="A7609" s="316"/>
      <c r="B7609" s="316"/>
      <c r="C7609" s="22"/>
      <c r="O7609" s="279"/>
    </row>
    <row r="7610" spans="1:15">
      <c r="A7610" s="316"/>
      <c r="B7610" s="316"/>
      <c r="C7610" s="22"/>
      <c r="O7610" s="279"/>
    </row>
    <row r="7611" spans="1:15">
      <c r="A7611" s="316"/>
      <c r="B7611" s="316"/>
      <c r="C7611" s="22"/>
      <c r="O7611" s="279"/>
    </row>
    <row r="7612" spans="1:15">
      <c r="A7612" s="316"/>
      <c r="B7612" s="316"/>
      <c r="C7612" s="22"/>
      <c r="O7612" s="279"/>
    </row>
    <row r="7613" spans="1:15">
      <c r="A7613" s="316"/>
      <c r="B7613" s="316"/>
      <c r="C7613" s="22"/>
      <c r="O7613" s="279"/>
    </row>
    <row r="7614" spans="1:15">
      <c r="A7614" s="316"/>
      <c r="B7614" s="316"/>
      <c r="C7614" s="22"/>
      <c r="O7614" s="279"/>
    </row>
    <row r="7615" spans="1:15">
      <c r="A7615" s="316"/>
      <c r="B7615" s="316"/>
      <c r="C7615" s="22"/>
      <c r="O7615" s="279"/>
    </row>
    <row r="7616" spans="1:15">
      <c r="A7616" s="316"/>
      <c r="B7616" s="316"/>
      <c r="C7616" s="22"/>
      <c r="O7616" s="279"/>
    </row>
    <row r="7617" spans="1:15">
      <c r="A7617" s="316"/>
      <c r="B7617" s="316"/>
      <c r="C7617" s="22"/>
      <c r="O7617" s="279"/>
    </row>
    <row r="7618" spans="1:15">
      <c r="A7618" s="316"/>
      <c r="B7618" s="316"/>
      <c r="C7618" s="22"/>
      <c r="O7618" s="279"/>
    </row>
    <row r="7619" spans="1:15">
      <c r="A7619" s="316"/>
      <c r="B7619" s="316"/>
      <c r="C7619" s="22"/>
      <c r="O7619" s="279"/>
    </row>
    <row r="7620" spans="1:15">
      <c r="A7620" s="316"/>
      <c r="B7620" s="316"/>
      <c r="C7620" s="22"/>
      <c r="O7620" s="279"/>
    </row>
    <row r="7621" spans="1:15">
      <c r="A7621" s="316"/>
      <c r="B7621" s="316"/>
      <c r="C7621" s="22"/>
      <c r="O7621" s="279"/>
    </row>
    <row r="7622" spans="1:15">
      <c r="A7622" s="316"/>
      <c r="B7622" s="316"/>
      <c r="C7622" s="22"/>
      <c r="O7622" s="279"/>
    </row>
    <row r="7623" spans="1:15">
      <c r="A7623" s="316"/>
      <c r="B7623" s="316"/>
      <c r="C7623" s="22"/>
      <c r="O7623" s="279"/>
    </row>
    <row r="7624" spans="1:15">
      <c r="A7624" s="316"/>
      <c r="B7624" s="316"/>
      <c r="C7624" s="22"/>
      <c r="O7624" s="279"/>
    </row>
    <row r="7625" spans="1:15">
      <c r="A7625" s="316"/>
      <c r="B7625" s="316"/>
      <c r="C7625" s="22"/>
      <c r="O7625" s="279"/>
    </row>
    <row r="7626" spans="1:15">
      <c r="A7626" s="316"/>
      <c r="B7626" s="316"/>
      <c r="C7626" s="22"/>
      <c r="O7626" s="279"/>
    </row>
    <row r="7627" spans="1:15">
      <c r="A7627" s="316"/>
      <c r="B7627" s="316"/>
      <c r="C7627" s="22"/>
      <c r="O7627" s="279"/>
    </row>
    <row r="7628" spans="1:15">
      <c r="A7628" s="316"/>
      <c r="B7628" s="316"/>
      <c r="C7628" s="22"/>
      <c r="O7628" s="279"/>
    </row>
    <row r="7629" spans="1:15">
      <c r="A7629" s="316"/>
      <c r="B7629" s="316"/>
      <c r="C7629" s="22"/>
      <c r="O7629" s="279"/>
    </row>
    <row r="7630" spans="1:15">
      <c r="A7630" s="316"/>
      <c r="B7630" s="316"/>
      <c r="C7630" s="22"/>
      <c r="O7630" s="279"/>
    </row>
    <row r="7631" spans="1:15">
      <c r="A7631" s="316"/>
      <c r="B7631" s="316"/>
      <c r="C7631" s="22"/>
      <c r="O7631" s="279"/>
    </row>
    <row r="7632" spans="1:15">
      <c r="A7632" s="316"/>
      <c r="B7632" s="316"/>
      <c r="C7632" s="22"/>
      <c r="O7632" s="279"/>
    </row>
    <row r="7633" spans="1:15">
      <c r="A7633" s="316"/>
      <c r="B7633" s="316"/>
      <c r="C7633" s="22"/>
      <c r="O7633" s="279"/>
    </row>
    <row r="7634" spans="1:15">
      <c r="A7634" s="316"/>
      <c r="B7634" s="316"/>
      <c r="C7634" s="22"/>
      <c r="O7634" s="279"/>
    </row>
    <row r="7635" spans="1:15">
      <c r="A7635" s="316"/>
      <c r="B7635" s="316"/>
      <c r="C7635" s="22"/>
      <c r="O7635" s="279"/>
    </row>
    <row r="7636" spans="1:15">
      <c r="A7636" s="316"/>
      <c r="B7636" s="316"/>
      <c r="C7636" s="22"/>
      <c r="O7636" s="279"/>
    </row>
    <row r="7637" spans="1:15">
      <c r="A7637" s="316"/>
      <c r="B7637" s="316"/>
      <c r="C7637" s="22"/>
      <c r="O7637" s="279"/>
    </row>
    <row r="7638" spans="1:15">
      <c r="A7638" s="316"/>
      <c r="B7638" s="316"/>
      <c r="C7638" s="22"/>
      <c r="O7638" s="279"/>
    </row>
    <row r="7639" spans="1:15">
      <c r="A7639" s="316"/>
      <c r="B7639" s="316"/>
      <c r="C7639" s="22"/>
      <c r="O7639" s="279"/>
    </row>
    <row r="7640" spans="1:15">
      <c r="A7640" s="316"/>
      <c r="B7640" s="316"/>
      <c r="C7640" s="22"/>
      <c r="O7640" s="279"/>
    </row>
    <row r="7641" spans="1:15">
      <c r="A7641" s="316"/>
      <c r="B7641" s="316"/>
      <c r="C7641" s="22"/>
      <c r="O7641" s="279"/>
    </row>
    <row r="7642" spans="1:15">
      <c r="A7642" s="316"/>
      <c r="B7642" s="316"/>
      <c r="C7642" s="22"/>
      <c r="O7642" s="279"/>
    </row>
    <row r="7643" spans="1:15">
      <c r="A7643" s="316"/>
      <c r="B7643" s="316"/>
      <c r="C7643" s="22"/>
      <c r="O7643" s="279"/>
    </row>
    <row r="7644" spans="1:15">
      <c r="A7644" s="316"/>
      <c r="B7644" s="316"/>
      <c r="C7644" s="22"/>
      <c r="O7644" s="279"/>
    </row>
    <row r="7645" spans="1:15">
      <c r="A7645" s="316"/>
      <c r="B7645" s="316"/>
      <c r="C7645" s="22"/>
      <c r="O7645" s="279"/>
    </row>
    <row r="7646" spans="1:15">
      <c r="A7646" s="316"/>
      <c r="B7646" s="316"/>
      <c r="C7646" s="22"/>
      <c r="O7646" s="279"/>
    </row>
    <row r="7647" spans="1:15">
      <c r="A7647" s="316"/>
      <c r="B7647" s="316"/>
      <c r="C7647" s="22"/>
      <c r="O7647" s="279"/>
    </row>
    <row r="7648" spans="1:15">
      <c r="A7648" s="316"/>
      <c r="B7648" s="316"/>
      <c r="C7648" s="22"/>
      <c r="O7648" s="279"/>
    </row>
    <row r="7649" spans="1:15">
      <c r="A7649" s="316"/>
      <c r="B7649" s="316"/>
      <c r="C7649" s="22"/>
      <c r="O7649" s="279"/>
    </row>
    <row r="7650" spans="1:15">
      <c r="A7650" s="316"/>
      <c r="B7650" s="316"/>
      <c r="C7650" s="22"/>
      <c r="O7650" s="279"/>
    </row>
    <row r="7651" spans="1:15">
      <c r="A7651" s="316"/>
      <c r="B7651" s="316"/>
      <c r="C7651" s="22"/>
      <c r="O7651" s="279"/>
    </row>
    <row r="7652" spans="1:15">
      <c r="A7652" s="316"/>
      <c r="B7652" s="316"/>
      <c r="C7652" s="22"/>
      <c r="O7652" s="279"/>
    </row>
    <row r="7653" spans="1:15">
      <c r="A7653" s="316"/>
      <c r="B7653" s="316"/>
      <c r="C7653" s="22"/>
      <c r="O7653" s="279"/>
    </row>
    <row r="7654" spans="1:15">
      <c r="A7654" s="316"/>
      <c r="B7654" s="316"/>
      <c r="C7654" s="22"/>
      <c r="O7654" s="279"/>
    </row>
    <row r="7655" spans="1:15">
      <c r="A7655" s="316"/>
      <c r="B7655" s="316"/>
      <c r="C7655" s="22"/>
      <c r="O7655" s="279"/>
    </row>
    <row r="7656" spans="1:15">
      <c r="A7656" s="316"/>
      <c r="B7656" s="316"/>
      <c r="C7656" s="22"/>
      <c r="O7656" s="279"/>
    </row>
    <row r="7657" spans="1:15">
      <c r="A7657" s="316"/>
      <c r="B7657" s="316"/>
      <c r="C7657" s="22"/>
      <c r="O7657" s="279"/>
    </row>
    <row r="7658" spans="1:15">
      <c r="A7658" s="316"/>
      <c r="B7658" s="316"/>
      <c r="C7658" s="22"/>
      <c r="O7658" s="279"/>
    </row>
    <row r="7659" spans="1:15">
      <c r="A7659" s="316"/>
      <c r="B7659" s="316"/>
      <c r="C7659" s="22"/>
      <c r="O7659" s="279"/>
    </row>
    <row r="7660" spans="1:15">
      <c r="A7660" s="316"/>
      <c r="B7660" s="316"/>
      <c r="C7660" s="22"/>
      <c r="O7660" s="279"/>
    </row>
    <row r="7661" spans="1:15">
      <c r="A7661" s="316"/>
      <c r="B7661" s="316"/>
      <c r="C7661" s="22"/>
      <c r="O7661" s="279"/>
    </row>
    <row r="7662" spans="1:15">
      <c r="A7662" s="316"/>
      <c r="B7662" s="316"/>
      <c r="C7662" s="22"/>
      <c r="O7662" s="279"/>
    </row>
    <row r="7663" spans="1:15">
      <c r="A7663" s="316"/>
      <c r="B7663" s="316"/>
      <c r="C7663" s="22"/>
      <c r="O7663" s="279"/>
    </row>
    <row r="7664" spans="1:15">
      <c r="A7664" s="316"/>
      <c r="B7664" s="316"/>
      <c r="C7664" s="22"/>
      <c r="O7664" s="279"/>
    </row>
    <row r="7665" spans="1:15">
      <c r="A7665" s="316"/>
      <c r="B7665" s="316"/>
      <c r="C7665" s="22"/>
      <c r="O7665" s="279"/>
    </row>
    <row r="7666" spans="1:15">
      <c r="A7666" s="316"/>
      <c r="B7666" s="316"/>
      <c r="C7666" s="22"/>
      <c r="O7666" s="279"/>
    </row>
    <row r="7667" spans="1:15">
      <c r="A7667" s="316"/>
      <c r="B7667" s="316"/>
      <c r="C7667" s="22"/>
      <c r="O7667" s="279"/>
    </row>
    <row r="7668" spans="1:15">
      <c r="A7668" s="316"/>
      <c r="B7668" s="316"/>
      <c r="C7668" s="22"/>
      <c r="O7668" s="279"/>
    </row>
    <row r="7669" spans="1:15">
      <c r="A7669" s="316"/>
      <c r="B7669" s="316"/>
      <c r="C7669" s="22"/>
      <c r="O7669" s="279"/>
    </row>
    <row r="7670" spans="1:15">
      <c r="A7670" s="316"/>
      <c r="B7670" s="316"/>
      <c r="C7670" s="22"/>
      <c r="O7670" s="279"/>
    </row>
    <row r="7671" spans="1:15">
      <c r="A7671" s="316"/>
      <c r="B7671" s="316"/>
      <c r="C7671" s="22"/>
      <c r="O7671" s="279"/>
    </row>
    <row r="7672" spans="1:15">
      <c r="A7672" s="316"/>
      <c r="B7672" s="316"/>
      <c r="C7672" s="22"/>
      <c r="O7672" s="279"/>
    </row>
    <row r="7673" spans="1:15">
      <c r="A7673" s="316"/>
      <c r="B7673" s="316"/>
      <c r="C7673" s="22"/>
      <c r="O7673" s="279"/>
    </row>
    <row r="7674" spans="1:15">
      <c r="A7674" s="316"/>
      <c r="B7674" s="316"/>
      <c r="C7674" s="22"/>
      <c r="O7674" s="279"/>
    </row>
    <row r="7675" spans="1:15">
      <c r="A7675" s="316"/>
      <c r="B7675" s="316"/>
      <c r="C7675" s="22"/>
      <c r="O7675" s="279"/>
    </row>
    <row r="7676" spans="1:15">
      <c r="A7676" s="316"/>
      <c r="B7676" s="316"/>
      <c r="C7676" s="22"/>
      <c r="O7676" s="279"/>
    </row>
    <row r="7677" spans="1:15">
      <c r="A7677" s="316"/>
      <c r="B7677" s="316"/>
      <c r="C7677" s="22"/>
      <c r="O7677" s="279"/>
    </row>
    <row r="7678" spans="1:15">
      <c r="A7678" s="316"/>
      <c r="B7678" s="316"/>
      <c r="C7678" s="22"/>
      <c r="O7678" s="279"/>
    </row>
    <row r="7679" spans="1:15">
      <c r="A7679" s="316"/>
      <c r="B7679" s="316"/>
      <c r="C7679" s="22"/>
      <c r="O7679" s="279"/>
    </row>
    <row r="7680" spans="1:15">
      <c r="A7680" s="316"/>
      <c r="B7680" s="316"/>
      <c r="C7680" s="22"/>
      <c r="O7680" s="279"/>
    </row>
    <row r="7681" spans="1:15">
      <c r="A7681" s="316"/>
      <c r="B7681" s="316"/>
      <c r="C7681" s="22"/>
      <c r="O7681" s="279"/>
    </row>
    <row r="7682" spans="1:15">
      <c r="A7682" s="316"/>
      <c r="B7682" s="316"/>
      <c r="C7682" s="22"/>
      <c r="O7682" s="279"/>
    </row>
    <row r="7683" spans="1:15">
      <c r="A7683" s="316"/>
      <c r="B7683" s="316"/>
      <c r="C7683" s="22"/>
      <c r="O7683" s="279"/>
    </row>
    <row r="7684" spans="1:15">
      <c r="A7684" s="316"/>
      <c r="B7684" s="316"/>
      <c r="C7684" s="22"/>
      <c r="O7684" s="279"/>
    </row>
    <row r="7685" spans="1:15">
      <c r="A7685" s="316"/>
      <c r="B7685" s="316"/>
      <c r="C7685" s="22"/>
      <c r="O7685" s="279"/>
    </row>
    <row r="7686" spans="1:15">
      <c r="A7686" s="316"/>
      <c r="B7686" s="316"/>
      <c r="C7686" s="22"/>
      <c r="O7686" s="279"/>
    </row>
    <row r="7687" spans="1:15">
      <c r="A7687" s="316"/>
      <c r="B7687" s="316"/>
      <c r="C7687" s="22"/>
      <c r="O7687" s="279"/>
    </row>
    <row r="7688" spans="1:15">
      <c r="A7688" s="316"/>
      <c r="B7688" s="316"/>
      <c r="C7688" s="22"/>
      <c r="O7688" s="279"/>
    </row>
    <row r="7689" spans="1:15">
      <c r="A7689" s="316"/>
      <c r="B7689" s="316"/>
      <c r="C7689" s="22"/>
      <c r="O7689" s="279"/>
    </row>
    <row r="7690" spans="1:15">
      <c r="A7690" s="316"/>
      <c r="B7690" s="316"/>
      <c r="C7690" s="22"/>
      <c r="O7690" s="279"/>
    </row>
    <row r="7691" spans="1:15">
      <c r="A7691" s="316"/>
      <c r="B7691" s="316"/>
      <c r="C7691" s="22"/>
      <c r="O7691" s="279"/>
    </row>
    <row r="7692" spans="1:15">
      <c r="A7692" s="316"/>
      <c r="B7692" s="316"/>
      <c r="C7692" s="22"/>
      <c r="O7692" s="279"/>
    </row>
    <row r="7693" spans="1:15">
      <c r="A7693" s="316"/>
      <c r="B7693" s="316"/>
      <c r="C7693" s="22"/>
      <c r="O7693" s="279"/>
    </row>
    <row r="7694" spans="1:15">
      <c r="A7694" s="316"/>
      <c r="B7694" s="316"/>
      <c r="C7694" s="22"/>
      <c r="O7694" s="279"/>
    </row>
    <row r="7695" spans="1:15">
      <c r="A7695" s="316"/>
      <c r="B7695" s="316"/>
      <c r="C7695" s="22"/>
      <c r="O7695" s="279"/>
    </row>
    <row r="7696" spans="1:15">
      <c r="A7696" s="316"/>
      <c r="B7696" s="316"/>
      <c r="C7696" s="22"/>
      <c r="O7696" s="279"/>
    </row>
    <row r="7697" spans="1:15">
      <c r="A7697" s="316"/>
      <c r="B7697" s="316"/>
      <c r="C7697" s="22"/>
      <c r="O7697" s="279"/>
    </row>
    <row r="7698" spans="1:15">
      <c r="A7698" s="316"/>
      <c r="B7698" s="316"/>
      <c r="C7698" s="22"/>
      <c r="O7698" s="279"/>
    </row>
    <row r="7699" spans="1:15">
      <c r="A7699" s="316"/>
      <c r="B7699" s="316"/>
      <c r="C7699" s="22"/>
      <c r="O7699" s="279"/>
    </row>
    <row r="7700" spans="1:15">
      <c r="A7700" s="316"/>
      <c r="B7700" s="316"/>
      <c r="C7700" s="22"/>
      <c r="O7700" s="279"/>
    </row>
    <row r="7701" spans="1:15">
      <c r="A7701" s="316"/>
      <c r="B7701" s="316"/>
      <c r="C7701" s="22"/>
      <c r="O7701" s="279"/>
    </row>
    <row r="7702" spans="1:15">
      <c r="A7702" s="316"/>
      <c r="B7702" s="316"/>
      <c r="C7702" s="22"/>
      <c r="O7702" s="279"/>
    </row>
    <row r="7703" spans="1:15">
      <c r="A7703" s="316"/>
      <c r="B7703" s="316"/>
      <c r="C7703" s="22"/>
      <c r="O7703" s="279"/>
    </row>
    <row r="7704" spans="1:15">
      <c r="A7704" s="316"/>
      <c r="B7704" s="316"/>
      <c r="C7704" s="22"/>
      <c r="O7704" s="279"/>
    </row>
    <row r="7705" spans="1:15">
      <c r="A7705" s="316"/>
      <c r="B7705" s="316"/>
      <c r="C7705" s="22"/>
      <c r="O7705" s="279"/>
    </row>
    <row r="7706" spans="1:15">
      <c r="A7706" s="316"/>
      <c r="B7706" s="316"/>
      <c r="C7706" s="22"/>
      <c r="O7706" s="279"/>
    </row>
    <row r="7707" spans="1:15">
      <c r="A7707" s="316"/>
      <c r="B7707" s="316"/>
      <c r="C7707" s="22"/>
      <c r="O7707" s="279"/>
    </row>
    <row r="7708" spans="1:15">
      <c r="A7708" s="316"/>
      <c r="B7708" s="316"/>
      <c r="C7708" s="22"/>
      <c r="O7708" s="279"/>
    </row>
    <row r="7709" spans="1:15">
      <c r="A7709" s="316"/>
      <c r="B7709" s="316"/>
      <c r="C7709" s="22"/>
      <c r="O7709" s="279"/>
    </row>
    <row r="7710" spans="1:15">
      <c r="A7710" s="316"/>
      <c r="B7710" s="316"/>
      <c r="C7710" s="22"/>
      <c r="O7710" s="279"/>
    </row>
    <row r="7711" spans="1:15">
      <c r="A7711" s="316"/>
      <c r="B7711" s="316"/>
      <c r="C7711" s="22"/>
      <c r="O7711" s="279"/>
    </row>
    <row r="7712" spans="1:15">
      <c r="A7712" s="316"/>
      <c r="B7712" s="316"/>
      <c r="C7712" s="22"/>
      <c r="O7712" s="279"/>
    </row>
    <row r="7713" spans="1:15">
      <c r="A7713" s="316"/>
      <c r="B7713" s="316"/>
      <c r="C7713" s="22"/>
      <c r="O7713" s="279"/>
    </row>
    <row r="7714" spans="1:15">
      <c r="A7714" s="316"/>
      <c r="B7714" s="316"/>
      <c r="C7714" s="22"/>
      <c r="O7714" s="279"/>
    </row>
    <row r="7715" spans="1:15">
      <c r="A7715" s="316"/>
      <c r="B7715" s="316"/>
      <c r="C7715" s="22"/>
      <c r="O7715" s="279"/>
    </row>
    <row r="7716" spans="1:15">
      <c r="A7716" s="316"/>
      <c r="B7716" s="316"/>
      <c r="C7716" s="22"/>
      <c r="O7716" s="279"/>
    </row>
    <row r="7717" spans="1:15">
      <c r="A7717" s="316"/>
      <c r="B7717" s="316"/>
      <c r="C7717" s="22"/>
      <c r="O7717" s="279"/>
    </row>
    <row r="7718" spans="1:15">
      <c r="A7718" s="316"/>
      <c r="B7718" s="316"/>
      <c r="C7718" s="22"/>
      <c r="O7718" s="279"/>
    </row>
    <row r="7719" spans="1:15">
      <c r="A7719" s="316"/>
      <c r="B7719" s="316"/>
      <c r="C7719" s="22"/>
      <c r="O7719" s="279"/>
    </row>
    <row r="7720" spans="1:15">
      <c r="A7720" s="316"/>
      <c r="B7720" s="316"/>
      <c r="C7720" s="22"/>
      <c r="O7720" s="279"/>
    </row>
    <row r="7721" spans="1:15">
      <c r="A7721" s="316"/>
      <c r="B7721" s="316"/>
      <c r="C7721" s="22"/>
      <c r="O7721" s="279"/>
    </row>
    <row r="7722" spans="1:15">
      <c r="A7722" s="316"/>
      <c r="B7722" s="316"/>
      <c r="C7722" s="22"/>
      <c r="O7722" s="279"/>
    </row>
    <row r="7723" spans="1:15">
      <c r="A7723" s="316"/>
      <c r="B7723" s="316"/>
      <c r="C7723" s="22"/>
      <c r="O7723" s="279"/>
    </row>
    <row r="7724" spans="1:15">
      <c r="A7724" s="316"/>
      <c r="B7724" s="316"/>
      <c r="C7724" s="22"/>
      <c r="O7724" s="279"/>
    </row>
    <row r="7725" spans="1:15">
      <c r="A7725" s="316"/>
      <c r="B7725" s="316"/>
      <c r="C7725" s="22"/>
      <c r="O7725" s="279"/>
    </row>
    <row r="7726" spans="1:15">
      <c r="A7726" s="316"/>
      <c r="B7726" s="316"/>
      <c r="C7726" s="22"/>
      <c r="O7726" s="279"/>
    </row>
    <row r="7727" spans="1:15">
      <c r="A7727" s="316"/>
      <c r="B7727" s="316"/>
      <c r="C7727" s="22"/>
      <c r="O7727" s="279"/>
    </row>
    <row r="7728" spans="1:15">
      <c r="A7728" s="316"/>
      <c r="B7728" s="316"/>
      <c r="C7728" s="22"/>
      <c r="O7728" s="279"/>
    </row>
    <row r="7729" spans="1:15">
      <c r="A7729" s="316"/>
      <c r="B7729" s="316"/>
      <c r="C7729" s="22"/>
      <c r="O7729" s="279"/>
    </row>
    <row r="7730" spans="1:15">
      <c r="A7730" s="316"/>
      <c r="B7730" s="316"/>
      <c r="C7730" s="22"/>
      <c r="O7730" s="279"/>
    </row>
    <row r="7731" spans="1:15">
      <c r="A7731" s="316"/>
      <c r="B7731" s="316"/>
      <c r="C7731" s="22"/>
      <c r="O7731" s="279"/>
    </row>
    <row r="7732" spans="1:15">
      <c r="A7732" s="316"/>
      <c r="B7732" s="316"/>
      <c r="C7732" s="22"/>
      <c r="O7732" s="279"/>
    </row>
    <row r="7733" spans="1:15">
      <c r="A7733" s="316"/>
      <c r="B7733" s="316"/>
      <c r="C7733" s="22"/>
      <c r="O7733" s="279"/>
    </row>
    <row r="7734" spans="1:15">
      <c r="A7734" s="316"/>
      <c r="B7734" s="316"/>
      <c r="C7734" s="22"/>
      <c r="O7734" s="279"/>
    </row>
    <row r="7735" spans="1:15">
      <c r="A7735" s="316"/>
      <c r="B7735" s="316"/>
      <c r="C7735" s="22"/>
      <c r="O7735" s="279"/>
    </row>
    <row r="7736" spans="1:15">
      <c r="A7736" s="316"/>
      <c r="B7736" s="316"/>
      <c r="C7736" s="22"/>
      <c r="O7736" s="279"/>
    </row>
    <row r="7737" spans="1:15">
      <c r="A7737" s="316"/>
      <c r="B7737" s="316"/>
      <c r="C7737" s="22"/>
      <c r="O7737" s="279"/>
    </row>
    <row r="7738" spans="1:15">
      <c r="A7738" s="316"/>
      <c r="B7738" s="316"/>
      <c r="C7738" s="22"/>
      <c r="O7738" s="279"/>
    </row>
    <row r="7739" spans="1:15">
      <c r="A7739" s="316"/>
      <c r="B7739" s="316"/>
      <c r="C7739" s="22"/>
      <c r="O7739" s="279"/>
    </row>
    <row r="7740" spans="1:15">
      <c r="A7740" s="316"/>
      <c r="B7740" s="316"/>
      <c r="C7740" s="22"/>
      <c r="O7740" s="279"/>
    </row>
    <row r="7741" spans="1:15">
      <c r="A7741" s="316"/>
      <c r="B7741" s="316"/>
      <c r="C7741" s="22"/>
      <c r="O7741" s="279"/>
    </row>
    <row r="7742" spans="1:15">
      <c r="A7742" s="316"/>
      <c r="B7742" s="316"/>
      <c r="C7742" s="22"/>
      <c r="O7742" s="279"/>
    </row>
    <row r="7743" spans="1:15">
      <c r="A7743" s="316"/>
      <c r="B7743" s="316"/>
      <c r="C7743" s="22"/>
      <c r="O7743" s="279"/>
    </row>
    <row r="7744" spans="1:15">
      <c r="A7744" s="316"/>
      <c r="B7744" s="316"/>
      <c r="C7744" s="22"/>
      <c r="O7744" s="279"/>
    </row>
    <row r="7745" spans="1:15">
      <c r="A7745" s="316"/>
      <c r="B7745" s="316"/>
      <c r="C7745" s="22"/>
      <c r="O7745" s="279"/>
    </row>
    <row r="7746" spans="1:15">
      <c r="A7746" s="316"/>
      <c r="B7746" s="316"/>
      <c r="C7746" s="22"/>
      <c r="O7746" s="279"/>
    </row>
    <row r="7747" spans="1:15">
      <c r="A7747" s="316"/>
      <c r="B7747" s="316"/>
      <c r="C7747" s="22"/>
      <c r="O7747" s="279"/>
    </row>
    <row r="7748" spans="1:15">
      <c r="A7748" s="316"/>
      <c r="B7748" s="316"/>
      <c r="C7748" s="22"/>
      <c r="O7748" s="279"/>
    </row>
    <row r="7749" spans="1:15">
      <c r="A7749" s="316"/>
      <c r="B7749" s="316"/>
      <c r="C7749" s="22"/>
      <c r="O7749" s="279"/>
    </row>
    <row r="7750" spans="1:15">
      <c r="A7750" s="316"/>
      <c r="B7750" s="316"/>
      <c r="C7750" s="22"/>
      <c r="O7750" s="279"/>
    </row>
    <row r="7751" spans="1:15">
      <c r="A7751" s="316"/>
      <c r="B7751" s="316"/>
      <c r="C7751" s="22"/>
      <c r="O7751" s="279"/>
    </row>
    <row r="7752" spans="1:15">
      <c r="A7752" s="316"/>
      <c r="B7752" s="316"/>
      <c r="C7752" s="22"/>
      <c r="O7752" s="279"/>
    </row>
    <row r="7753" spans="1:15">
      <c r="A7753" s="316"/>
      <c r="B7753" s="316"/>
      <c r="C7753" s="22"/>
      <c r="O7753" s="279"/>
    </row>
    <row r="7754" spans="1:15">
      <c r="A7754" s="316"/>
      <c r="B7754" s="316"/>
      <c r="C7754" s="22"/>
      <c r="O7754" s="279"/>
    </row>
    <row r="7755" spans="1:15">
      <c r="A7755" s="316"/>
      <c r="B7755" s="316"/>
      <c r="C7755" s="22"/>
      <c r="O7755" s="279"/>
    </row>
    <row r="7756" spans="1:15">
      <c r="A7756" s="316"/>
      <c r="B7756" s="316"/>
      <c r="C7756" s="22"/>
      <c r="O7756" s="279"/>
    </row>
    <row r="7757" spans="1:15">
      <c r="A7757" s="316"/>
      <c r="B7757" s="316"/>
      <c r="C7757" s="22"/>
      <c r="O7757" s="279"/>
    </row>
    <row r="7758" spans="1:15">
      <c r="A7758" s="316"/>
      <c r="B7758" s="316"/>
      <c r="C7758" s="22"/>
      <c r="O7758" s="279"/>
    </row>
    <row r="7759" spans="1:15">
      <c r="A7759" s="316"/>
      <c r="B7759" s="316"/>
      <c r="C7759" s="22"/>
      <c r="O7759" s="279"/>
    </row>
    <row r="7760" spans="1:15">
      <c r="A7760" s="316"/>
      <c r="B7760" s="316"/>
      <c r="C7760" s="22"/>
      <c r="O7760" s="279"/>
    </row>
    <row r="7761" spans="1:15">
      <c r="A7761" s="316"/>
      <c r="B7761" s="316"/>
      <c r="C7761" s="22"/>
      <c r="O7761" s="279"/>
    </row>
    <row r="7762" spans="1:15">
      <c r="A7762" s="316"/>
      <c r="B7762" s="316"/>
      <c r="C7762" s="22"/>
      <c r="O7762" s="279"/>
    </row>
    <row r="7763" spans="1:15">
      <c r="A7763" s="316"/>
      <c r="B7763" s="316"/>
      <c r="C7763" s="22"/>
      <c r="O7763" s="279"/>
    </row>
    <row r="7764" spans="1:15">
      <c r="A7764" s="316"/>
      <c r="B7764" s="316"/>
      <c r="C7764" s="22"/>
      <c r="O7764" s="279"/>
    </row>
    <row r="7765" spans="1:15">
      <c r="A7765" s="316"/>
      <c r="B7765" s="316"/>
      <c r="C7765" s="22"/>
      <c r="O7765" s="279"/>
    </row>
    <row r="7766" spans="1:15">
      <c r="A7766" s="316"/>
      <c r="B7766" s="316"/>
      <c r="C7766" s="22"/>
      <c r="O7766" s="279"/>
    </row>
    <row r="7767" spans="1:15">
      <c r="A7767" s="316"/>
      <c r="B7767" s="316"/>
      <c r="C7767" s="22"/>
      <c r="O7767" s="279"/>
    </row>
    <row r="7768" spans="1:15">
      <c r="A7768" s="316"/>
      <c r="B7768" s="316"/>
      <c r="C7768" s="22"/>
      <c r="O7768" s="279"/>
    </row>
    <row r="7769" spans="1:15">
      <c r="A7769" s="316"/>
      <c r="B7769" s="316"/>
      <c r="C7769" s="22"/>
      <c r="O7769" s="279"/>
    </row>
    <row r="7770" spans="1:15">
      <c r="A7770" s="316"/>
      <c r="B7770" s="316"/>
      <c r="C7770" s="22"/>
      <c r="O7770" s="279"/>
    </row>
    <row r="7771" spans="1:15">
      <c r="A7771" s="316"/>
      <c r="B7771" s="316"/>
      <c r="C7771" s="22"/>
      <c r="O7771" s="279"/>
    </row>
    <row r="7772" spans="1:15">
      <c r="A7772" s="316"/>
      <c r="B7772" s="316"/>
      <c r="C7772" s="22"/>
      <c r="O7772" s="279"/>
    </row>
    <row r="7773" spans="1:15">
      <c r="A7773" s="316"/>
      <c r="B7773" s="316"/>
      <c r="C7773" s="22"/>
      <c r="O7773" s="279"/>
    </row>
    <row r="7774" spans="1:15">
      <c r="A7774" s="316"/>
      <c r="B7774" s="316"/>
      <c r="C7774" s="22"/>
      <c r="O7774" s="279"/>
    </row>
    <row r="7775" spans="1:15">
      <c r="A7775" s="316"/>
      <c r="B7775" s="316"/>
      <c r="C7775" s="22"/>
      <c r="O7775" s="279"/>
    </row>
    <row r="7776" spans="1:15">
      <c r="A7776" s="316"/>
      <c r="B7776" s="316"/>
      <c r="C7776" s="22"/>
      <c r="O7776" s="279"/>
    </row>
    <row r="7777" spans="1:15">
      <c r="A7777" s="316"/>
      <c r="B7777" s="316"/>
      <c r="C7777" s="22"/>
      <c r="O7777" s="279"/>
    </row>
    <row r="7778" spans="1:15">
      <c r="A7778" s="316"/>
      <c r="B7778" s="316"/>
      <c r="C7778" s="22"/>
      <c r="O7778" s="279"/>
    </row>
    <row r="7779" spans="1:15">
      <c r="A7779" s="316"/>
      <c r="B7779" s="316"/>
      <c r="C7779" s="22"/>
      <c r="O7779" s="279"/>
    </row>
    <row r="7780" spans="1:15">
      <c r="A7780" s="316"/>
      <c r="B7780" s="316"/>
      <c r="C7780" s="22"/>
      <c r="O7780" s="279"/>
    </row>
    <row r="7781" spans="1:15">
      <c r="A7781" s="316"/>
      <c r="B7781" s="316"/>
      <c r="C7781" s="22"/>
      <c r="O7781" s="279"/>
    </row>
    <row r="7782" spans="1:15">
      <c r="A7782" s="316"/>
      <c r="B7782" s="316"/>
      <c r="C7782" s="22"/>
      <c r="O7782" s="279"/>
    </row>
    <row r="7783" spans="1:15">
      <c r="A7783" s="316"/>
      <c r="B7783" s="316"/>
      <c r="C7783" s="22"/>
      <c r="O7783" s="279"/>
    </row>
    <row r="7784" spans="1:15">
      <c r="A7784" s="316"/>
      <c r="B7784" s="316"/>
      <c r="C7784" s="22"/>
      <c r="O7784" s="279"/>
    </row>
    <row r="7785" spans="1:15">
      <c r="A7785" s="316"/>
      <c r="B7785" s="316"/>
      <c r="C7785" s="22"/>
      <c r="O7785" s="279"/>
    </row>
    <row r="7786" spans="1:15">
      <c r="A7786" s="316"/>
      <c r="B7786" s="316"/>
      <c r="C7786" s="22"/>
      <c r="O7786" s="279"/>
    </row>
    <row r="7787" spans="1:15">
      <c r="A7787" s="316"/>
      <c r="B7787" s="316"/>
      <c r="C7787" s="22"/>
      <c r="O7787" s="279"/>
    </row>
    <row r="7788" spans="1:15">
      <c r="A7788" s="316"/>
      <c r="B7788" s="316"/>
      <c r="C7788" s="22"/>
      <c r="O7788" s="279"/>
    </row>
    <row r="7789" spans="1:15">
      <c r="A7789" s="316"/>
      <c r="B7789" s="316"/>
      <c r="C7789" s="22"/>
      <c r="O7789" s="279"/>
    </row>
    <row r="7790" spans="1:15">
      <c r="A7790" s="316"/>
      <c r="B7790" s="316"/>
      <c r="C7790" s="22"/>
      <c r="O7790" s="279"/>
    </row>
    <row r="7791" spans="1:15">
      <c r="A7791" s="316"/>
      <c r="B7791" s="316"/>
      <c r="C7791" s="22"/>
      <c r="O7791" s="279"/>
    </row>
    <row r="7792" spans="1:15">
      <c r="A7792" s="316"/>
      <c r="B7792" s="316"/>
      <c r="C7792" s="22"/>
      <c r="O7792" s="279"/>
    </row>
    <row r="7793" spans="1:15">
      <c r="A7793" s="316"/>
      <c r="B7793" s="316"/>
      <c r="C7793" s="22"/>
      <c r="O7793" s="279"/>
    </row>
    <row r="7794" spans="1:15">
      <c r="A7794" s="316"/>
      <c r="B7794" s="316"/>
      <c r="C7794" s="22"/>
      <c r="O7794" s="279"/>
    </row>
    <row r="7795" spans="1:15">
      <c r="A7795" s="316"/>
      <c r="B7795" s="316"/>
      <c r="C7795" s="22"/>
      <c r="O7795" s="279"/>
    </row>
    <row r="7796" spans="1:15">
      <c r="A7796" s="316"/>
      <c r="B7796" s="316"/>
      <c r="C7796" s="22"/>
      <c r="O7796" s="279"/>
    </row>
    <row r="7797" spans="1:15">
      <c r="A7797" s="316"/>
      <c r="B7797" s="316"/>
      <c r="C7797" s="22"/>
      <c r="O7797" s="279"/>
    </row>
    <row r="7798" spans="1:15">
      <c r="A7798" s="316"/>
      <c r="B7798" s="316"/>
      <c r="C7798" s="22"/>
      <c r="O7798" s="279"/>
    </row>
    <row r="7799" spans="1:15">
      <c r="A7799" s="316"/>
      <c r="B7799" s="316"/>
      <c r="C7799" s="22"/>
      <c r="O7799" s="279"/>
    </row>
    <row r="7800" spans="1:15">
      <c r="A7800" s="316"/>
      <c r="B7800" s="316"/>
      <c r="C7800" s="22"/>
      <c r="O7800" s="279"/>
    </row>
    <row r="7801" spans="1:15">
      <c r="A7801" s="316"/>
      <c r="B7801" s="316"/>
      <c r="C7801" s="22"/>
      <c r="O7801" s="279"/>
    </row>
    <row r="7802" spans="1:15">
      <c r="A7802" s="316"/>
      <c r="B7802" s="316"/>
      <c r="C7802" s="22"/>
      <c r="O7802" s="279"/>
    </row>
    <row r="7803" spans="1:15">
      <c r="A7803" s="316"/>
      <c r="B7803" s="316"/>
      <c r="C7803" s="22"/>
      <c r="O7803" s="279"/>
    </row>
    <row r="7804" spans="1:15">
      <c r="A7804" s="316"/>
      <c r="B7804" s="316"/>
      <c r="C7804" s="22"/>
      <c r="O7804" s="279"/>
    </row>
    <row r="7805" spans="1:15">
      <c r="A7805" s="316"/>
      <c r="B7805" s="316"/>
      <c r="C7805" s="22"/>
      <c r="O7805" s="279"/>
    </row>
    <row r="7806" spans="1:15">
      <c r="A7806" s="316"/>
      <c r="B7806" s="316"/>
      <c r="C7806" s="22"/>
      <c r="O7806" s="279"/>
    </row>
    <row r="7807" spans="1:15">
      <c r="A7807" s="316"/>
      <c r="B7807" s="316"/>
      <c r="C7807" s="22"/>
      <c r="O7807" s="279"/>
    </row>
    <row r="7808" spans="1:15">
      <c r="A7808" s="316"/>
      <c r="B7808" s="316"/>
      <c r="C7808" s="22"/>
      <c r="O7808" s="279"/>
    </row>
    <row r="7809" spans="1:15">
      <c r="A7809" s="316"/>
      <c r="B7809" s="316"/>
      <c r="C7809" s="22"/>
      <c r="O7809" s="279"/>
    </row>
    <row r="7810" spans="1:15">
      <c r="A7810" s="316"/>
      <c r="B7810" s="316"/>
      <c r="C7810" s="22"/>
      <c r="O7810" s="279"/>
    </row>
    <row r="7811" spans="1:15">
      <c r="A7811" s="316"/>
      <c r="B7811" s="316"/>
      <c r="C7811" s="22"/>
      <c r="O7811" s="279"/>
    </row>
    <row r="7812" spans="1:15">
      <c r="A7812" s="316"/>
      <c r="B7812" s="316"/>
      <c r="C7812" s="22"/>
      <c r="O7812" s="279"/>
    </row>
    <row r="7813" spans="1:15">
      <c r="A7813" s="316"/>
      <c r="B7813" s="316"/>
      <c r="C7813" s="22"/>
      <c r="O7813" s="279"/>
    </row>
    <row r="7814" spans="1:15">
      <c r="A7814" s="316"/>
      <c r="B7814" s="316"/>
      <c r="C7814" s="22"/>
      <c r="O7814" s="279"/>
    </row>
    <row r="7815" spans="1:15">
      <c r="A7815" s="316"/>
      <c r="B7815" s="316"/>
      <c r="C7815" s="22"/>
      <c r="O7815" s="279"/>
    </row>
    <row r="7816" spans="1:15">
      <c r="A7816" s="316"/>
      <c r="B7816" s="316"/>
      <c r="C7816" s="22"/>
      <c r="O7816" s="279"/>
    </row>
    <row r="7817" spans="1:15">
      <c r="A7817" s="316"/>
      <c r="B7817" s="316"/>
      <c r="C7817" s="22"/>
      <c r="O7817" s="279"/>
    </row>
    <row r="7818" spans="1:15">
      <c r="A7818" s="316"/>
      <c r="B7818" s="316"/>
      <c r="C7818" s="22"/>
      <c r="O7818" s="279"/>
    </row>
    <row r="7819" spans="1:15">
      <c r="A7819" s="316"/>
      <c r="B7819" s="316"/>
      <c r="C7819" s="22"/>
      <c r="O7819" s="279"/>
    </row>
    <row r="7820" spans="1:15">
      <c r="A7820" s="316"/>
      <c r="B7820" s="316"/>
      <c r="C7820" s="22"/>
      <c r="O7820" s="279"/>
    </row>
    <row r="7821" spans="1:15">
      <c r="A7821" s="316"/>
      <c r="B7821" s="316"/>
      <c r="C7821" s="22"/>
      <c r="O7821" s="279"/>
    </row>
    <row r="7822" spans="1:15">
      <c r="A7822" s="316"/>
      <c r="B7822" s="316"/>
      <c r="C7822" s="22"/>
      <c r="O7822" s="279"/>
    </row>
    <row r="7823" spans="1:15">
      <c r="A7823" s="316"/>
      <c r="B7823" s="316"/>
      <c r="C7823" s="22"/>
      <c r="O7823" s="279"/>
    </row>
    <row r="7824" spans="1:15">
      <c r="A7824" s="316"/>
      <c r="B7824" s="316"/>
      <c r="C7824" s="22"/>
      <c r="O7824" s="279"/>
    </row>
    <row r="7825" spans="1:15">
      <c r="A7825" s="316"/>
      <c r="B7825" s="316"/>
      <c r="C7825" s="22"/>
      <c r="O7825" s="279"/>
    </row>
    <row r="7826" spans="1:15">
      <c r="A7826" s="316"/>
      <c r="B7826" s="316"/>
      <c r="C7826" s="22"/>
      <c r="O7826" s="279"/>
    </row>
    <row r="7827" spans="1:15">
      <c r="A7827" s="316"/>
      <c r="B7827" s="316"/>
      <c r="C7827" s="22"/>
      <c r="O7827" s="279"/>
    </row>
    <row r="7828" spans="1:15">
      <c r="A7828" s="316"/>
      <c r="B7828" s="316"/>
      <c r="C7828" s="22"/>
      <c r="O7828" s="279"/>
    </row>
    <row r="7829" spans="1:15">
      <c r="A7829" s="316"/>
      <c r="B7829" s="316"/>
      <c r="C7829" s="22"/>
      <c r="O7829" s="279"/>
    </row>
    <row r="7830" spans="1:15">
      <c r="A7830" s="316"/>
      <c r="B7830" s="316"/>
      <c r="C7830" s="22"/>
      <c r="O7830" s="279"/>
    </row>
    <row r="7831" spans="1:15">
      <c r="A7831" s="316"/>
      <c r="B7831" s="316"/>
      <c r="C7831" s="22"/>
      <c r="O7831" s="279"/>
    </row>
    <row r="7832" spans="1:15">
      <c r="A7832" s="316"/>
      <c r="B7832" s="316"/>
      <c r="C7832" s="22"/>
      <c r="O7832" s="279"/>
    </row>
    <row r="7833" spans="1:15">
      <c r="A7833" s="316"/>
      <c r="B7833" s="316"/>
      <c r="C7833" s="22"/>
      <c r="O7833" s="279"/>
    </row>
    <row r="7834" spans="1:15">
      <c r="A7834" s="316"/>
      <c r="B7834" s="316"/>
      <c r="C7834" s="22"/>
      <c r="O7834" s="279"/>
    </row>
    <row r="7835" spans="1:15">
      <c r="A7835" s="316"/>
      <c r="B7835" s="316"/>
      <c r="C7835" s="22"/>
      <c r="O7835" s="279"/>
    </row>
    <row r="7836" spans="1:15">
      <c r="A7836" s="316"/>
      <c r="B7836" s="316"/>
      <c r="C7836" s="22"/>
      <c r="O7836" s="279"/>
    </row>
    <row r="7837" spans="1:15">
      <c r="A7837" s="316"/>
      <c r="B7837" s="316"/>
      <c r="C7837" s="22"/>
      <c r="O7837" s="279"/>
    </row>
    <row r="7838" spans="1:15">
      <c r="A7838" s="316"/>
      <c r="B7838" s="316"/>
      <c r="C7838" s="22"/>
      <c r="O7838" s="279"/>
    </row>
    <row r="7839" spans="1:15">
      <c r="A7839" s="316"/>
      <c r="B7839" s="316"/>
      <c r="C7839" s="22"/>
      <c r="O7839" s="279"/>
    </row>
    <row r="7840" spans="1:15">
      <c r="A7840" s="316"/>
      <c r="B7840" s="316"/>
      <c r="C7840" s="22"/>
      <c r="O7840" s="279"/>
    </row>
    <row r="7841" spans="1:15">
      <c r="A7841" s="316"/>
      <c r="B7841" s="316"/>
      <c r="C7841" s="22"/>
      <c r="O7841" s="279"/>
    </row>
    <row r="7842" spans="1:15">
      <c r="A7842" s="316"/>
      <c r="B7842" s="316"/>
      <c r="C7842" s="22"/>
      <c r="O7842" s="279"/>
    </row>
    <row r="7843" spans="1:15">
      <c r="A7843" s="316"/>
      <c r="B7843" s="316"/>
      <c r="C7843" s="22"/>
      <c r="O7843" s="279"/>
    </row>
    <row r="7844" spans="1:15">
      <c r="A7844" s="316"/>
      <c r="B7844" s="316"/>
      <c r="C7844" s="22"/>
      <c r="O7844" s="279"/>
    </row>
    <row r="7845" spans="1:15">
      <c r="A7845" s="316"/>
      <c r="B7845" s="316"/>
      <c r="C7845" s="22"/>
      <c r="O7845" s="279"/>
    </row>
    <row r="7846" spans="1:15">
      <c r="A7846" s="316"/>
      <c r="B7846" s="316"/>
      <c r="C7846" s="22"/>
      <c r="O7846" s="279"/>
    </row>
    <row r="7847" spans="1:15">
      <c r="A7847" s="316"/>
      <c r="B7847" s="316"/>
      <c r="C7847" s="22"/>
      <c r="O7847" s="279"/>
    </row>
    <row r="7848" spans="1:15">
      <c r="A7848" s="316"/>
      <c r="B7848" s="316"/>
      <c r="C7848" s="22"/>
      <c r="O7848" s="279"/>
    </row>
    <row r="7849" spans="1:15">
      <c r="A7849" s="316"/>
      <c r="B7849" s="316"/>
      <c r="C7849" s="22"/>
      <c r="O7849" s="279"/>
    </row>
    <row r="7850" spans="1:15">
      <c r="A7850" s="316"/>
      <c r="B7850" s="316"/>
      <c r="C7850" s="22"/>
      <c r="O7850" s="279"/>
    </row>
    <row r="7851" spans="1:15">
      <c r="A7851" s="316"/>
      <c r="B7851" s="316"/>
      <c r="C7851" s="22"/>
      <c r="O7851" s="279"/>
    </row>
    <row r="7852" spans="1:15">
      <c r="A7852" s="316"/>
      <c r="B7852" s="316"/>
      <c r="C7852" s="22"/>
      <c r="O7852" s="279"/>
    </row>
    <row r="7853" spans="1:15">
      <c r="A7853" s="316"/>
      <c r="B7853" s="316"/>
      <c r="C7853" s="22"/>
      <c r="O7853" s="279"/>
    </row>
    <row r="7854" spans="1:15">
      <c r="A7854" s="316"/>
      <c r="B7854" s="316"/>
      <c r="C7854" s="22"/>
      <c r="O7854" s="279"/>
    </row>
    <row r="7855" spans="1:15">
      <c r="A7855" s="316"/>
      <c r="B7855" s="316"/>
      <c r="C7855" s="22"/>
      <c r="O7855" s="279"/>
    </row>
    <row r="7856" spans="1:15">
      <c r="A7856" s="316"/>
      <c r="B7856" s="316"/>
      <c r="C7856" s="22"/>
      <c r="O7856" s="279"/>
    </row>
    <row r="7857" spans="1:15">
      <c r="A7857" s="316"/>
      <c r="B7857" s="316"/>
      <c r="C7857" s="22"/>
      <c r="O7857" s="279"/>
    </row>
    <row r="7858" spans="1:15">
      <c r="A7858" s="316"/>
      <c r="B7858" s="316"/>
      <c r="C7858" s="22"/>
      <c r="O7858" s="279"/>
    </row>
    <row r="7859" spans="1:15">
      <c r="A7859" s="316"/>
      <c r="B7859" s="316"/>
      <c r="C7859" s="22"/>
      <c r="O7859" s="279"/>
    </row>
    <row r="7860" spans="1:15">
      <c r="A7860" s="316"/>
      <c r="B7860" s="316"/>
      <c r="C7860" s="22"/>
      <c r="O7860" s="279"/>
    </row>
    <row r="7861" spans="1:15">
      <c r="A7861" s="316"/>
      <c r="B7861" s="316"/>
      <c r="C7861" s="22"/>
      <c r="O7861" s="279"/>
    </row>
    <row r="7862" spans="1:15">
      <c r="A7862" s="316"/>
      <c r="B7862" s="316"/>
      <c r="C7862" s="22"/>
      <c r="O7862" s="279"/>
    </row>
    <row r="7863" spans="1:15">
      <c r="A7863" s="316"/>
      <c r="B7863" s="316"/>
      <c r="C7863" s="22"/>
      <c r="O7863" s="279"/>
    </row>
    <row r="7864" spans="1:15">
      <c r="A7864" s="316"/>
      <c r="B7864" s="316"/>
      <c r="C7864" s="22"/>
      <c r="O7864" s="279"/>
    </row>
    <row r="7865" spans="1:15">
      <c r="A7865" s="316"/>
      <c r="B7865" s="316"/>
      <c r="C7865" s="22"/>
      <c r="O7865" s="279"/>
    </row>
    <row r="7866" spans="1:15">
      <c r="A7866" s="316"/>
      <c r="B7866" s="316"/>
      <c r="C7866" s="22"/>
      <c r="O7866" s="279"/>
    </row>
    <row r="7867" spans="1:15">
      <c r="A7867" s="316"/>
      <c r="B7867" s="316"/>
      <c r="C7867" s="22"/>
      <c r="O7867" s="279"/>
    </row>
    <row r="7868" spans="1:15">
      <c r="A7868" s="316"/>
      <c r="B7868" s="316"/>
      <c r="C7868" s="22"/>
      <c r="O7868" s="279"/>
    </row>
    <row r="7869" spans="1:15">
      <c r="A7869" s="316"/>
      <c r="B7869" s="316"/>
      <c r="C7869" s="22"/>
      <c r="O7869" s="279"/>
    </row>
    <row r="7870" spans="1:15">
      <c r="A7870" s="316"/>
      <c r="B7870" s="316"/>
      <c r="C7870" s="22"/>
      <c r="O7870" s="279"/>
    </row>
    <row r="7871" spans="1:15">
      <c r="A7871" s="316"/>
      <c r="B7871" s="316"/>
      <c r="C7871" s="22"/>
      <c r="O7871" s="279"/>
    </row>
    <row r="7872" spans="1:15">
      <c r="A7872" s="316"/>
      <c r="B7872" s="316"/>
      <c r="C7872" s="22"/>
      <c r="O7872" s="279"/>
    </row>
    <row r="7873" spans="1:15">
      <c r="A7873" s="316"/>
      <c r="B7873" s="316"/>
      <c r="C7873" s="22"/>
      <c r="O7873" s="279"/>
    </row>
    <row r="7874" spans="1:15">
      <c r="A7874" s="316"/>
      <c r="B7874" s="316"/>
      <c r="C7874" s="22"/>
      <c r="O7874" s="279"/>
    </row>
    <row r="7875" spans="1:15">
      <c r="A7875" s="316"/>
      <c r="B7875" s="316"/>
      <c r="C7875" s="22"/>
      <c r="O7875" s="279"/>
    </row>
    <row r="7876" spans="1:15">
      <c r="A7876" s="316"/>
      <c r="B7876" s="316"/>
      <c r="C7876" s="22"/>
      <c r="O7876" s="279"/>
    </row>
    <row r="7877" spans="1:15">
      <c r="A7877" s="316"/>
      <c r="B7877" s="316"/>
      <c r="C7877" s="22"/>
      <c r="O7877" s="279"/>
    </row>
    <row r="7878" spans="1:15">
      <c r="A7878" s="316"/>
      <c r="B7878" s="316"/>
      <c r="C7878" s="22"/>
      <c r="O7878" s="279"/>
    </row>
    <row r="7879" spans="1:15">
      <c r="A7879" s="316"/>
      <c r="B7879" s="316"/>
      <c r="C7879" s="22"/>
      <c r="O7879" s="279"/>
    </row>
    <row r="7880" spans="1:15">
      <c r="A7880" s="316"/>
      <c r="B7880" s="316"/>
      <c r="C7880" s="22"/>
      <c r="O7880" s="279"/>
    </row>
    <row r="7881" spans="1:15">
      <c r="A7881" s="316"/>
      <c r="B7881" s="316"/>
      <c r="C7881" s="22"/>
      <c r="O7881" s="279"/>
    </row>
    <row r="7882" spans="1:15">
      <c r="A7882" s="316"/>
      <c r="B7882" s="316"/>
      <c r="C7882" s="22"/>
      <c r="O7882" s="279"/>
    </row>
    <row r="7883" spans="1:15">
      <c r="A7883" s="316"/>
      <c r="B7883" s="316"/>
      <c r="C7883" s="22"/>
      <c r="O7883" s="279"/>
    </row>
    <row r="7884" spans="1:15">
      <c r="A7884" s="316"/>
      <c r="B7884" s="316"/>
      <c r="C7884" s="22"/>
      <c r="O7884" s="279"/>
    </row>
    <row r="7885" spans="1:15">
      <c r="A7885" s="316"/>
      <c r="B7885" s="316"/>
      <c r="C7885" s="22"/>
      <c r="O7885" s="279"/>
    </row>
    <row r="7886" spans="1:15">
      <c r="A7886" s="316"/>
      <c r="B7886" s="316"/>
      <c r="C7886" s="22"/>
      <c r="O7886" s="279"/>
    </row>
    <row r="7887" spans="1:15">
      <c r="A7887" s="316"/>
      <c r="B7887" s="316"/>
      <c r="C7887" s="22"/>
      <c r="O7887" s="279"/>
    </row>
    <row r="7888" spans="1:15">
      <c r="A7888" s="316"/>
      <c r="B7888" s="316"/>
      <c r="C7888" s="22"/>
      <c r="O7888" s="279"/>
    </row>
    <row r="7889" spans="1:15">
      <c r="A7889" s="316"/>
      <c r="B7889" s="316"/>
      <c r="C7889" s="22"/>
      <c r="O7889" s="279"/>
    </row>
    <row r="7890" spans="1:15">
      <c r="A7890" s="316"/>
      <c r="B7890" s="316"/>
      <c r="C7890" s="22"/>
      <c r="O7890" s="279"/>
    </row>
    <row r="7891" spans="1:15">
      <c r="A7891" s="316"/>
      <c r="B7891" s="316"/>
      <c r="C7891" s="22"/>
      <c r="O7891" s="279"/>
    </row>
    <row r="7892" spans="1:15">
      <c r="A7892" s="316"/>
      <c r="B7892" s="316"/>
      <c r="C7892" s="22"/>
      <c r="O7892" s="279"/>
    </row>
    <row r="7893" spans="1:15">
      <c r="A7893" s="316"/>
      <c r="B7893" s="316"/>
      <c r="C7893" s="22"/>
      <c r="O7893" s="279"/>
    </row>
    <row r="7894" spans="1:15">
      <c r="A7894" s="316"/>
      <c r="B7894" s="316"/>
      <c r="C7894" s="22"/>
      <c r="O7894" s="279"/>
    </row>
    <row r="7895" spans="1:15">
      <c r="A7895" s="316"/>
      <c r="B7895" s="316"/>
      <c r="C7895" s="22"/>
      <c r="O7895" s="279"/>
    </row>
    <row r="7896" spans="1:15">
      <c r="A7896" s="316"/>
      <c r="B7896" s="316"/>
      <c r="C7896" s="22"/>
      <c r="O7896" s="279"/>
    </row>
    <row r="7897" spans="1:15">
      <c r="A7897" s="316"/>
      <c r="B7897" s="316"/>
      <c r="C7897" s="22"/>
      <c r="O7897" s="279"/>
    </row>
    <row r="7898" spans="1:15">
      <c r="A7898" s="316"/>
      <c r="B7898" s="316"/>
      <c r="C7898" s="22"/>
      <c r="O7898" s="279"/>
    </row>
    <row r="7899" spans="1:15">
      <c r="A7899" s="316"/>
      <c r="B7899" s="316"/>
      <c r="C7899" s="22"/>
      <c r="O7899" s="279"/>
    </row>
    <row r="7900" spans="1:15">
      <c r="A7900" s="316"/>
      <c r="B7900" s="316"/>
      <c r="C7900" s="22"/>
      <c r="O7900" s="279"/>
    </row>
    <row r="7901" spans="1:15">
      <c r="A7901" s="316"/>
      <c r="B7901" s="316"/>
      <c r="C7901" s="22"/>
      <c r="O7901" s="279"/>
    </row>
    <row r="7902" spans="1:15">
      <c r="A7902" s="316"/>
      <c r="B7902" s="316"/>
      <c r="C7902" s="22"/>
      <c r="O7902" s="279"/>
    </row>
    <row r="7903" spans="1:15">
      <c r="A7903" s="316"/>
      <c r="B7903" s="316"/>
      <c r="C7903" s="22"/>
      <c r="O7903" s="279"/>
    </row>
    <row r="7904" spans="1:15">
      <c r="A7904" s="316"/>
      <c r="B7904" s="316"/>
      <c r="C7904" s="22"/>
      <c r="O7904" s="279"/>
    </row>
    <row r="7905" spans="1:15">
      <c r="A7905" s="316"/>
      <c r="B7905" s="316"/>
      <c r="C7905" s="22"/>
      <c r="O7905" s="279"/>
    </row>
    <row r="7906" spans="1:15">
      <c r="A7906" s="316"/>
      <c r="B7906" s="316"/>
      <c r="C7906" s="22"/>
      <c r="O7906" s="279"/>
    </row>
    <row r="7907" spans="1:15">
      <c r="A7907" s="316"/>
      <c r="B7907" s="316"/>
      <c r="C7907" s="22"/>
      <c r="O7907" s="279"/>
    </row>
    <row r="7908" spans="1:15">
      <c r="A7908" s="316"/>
      <c r="B7908" s="316"/>
      <c r="C7908" s="22"/>
      <c r="O7908" s="279"/>
    </row>
    <row r="7909" spans="1:15">
      <c r="A7909" s="316"/>
      <c r="B7909" s="316"/>
      <c r="C7909" s="22"/>
      <c r="O7909" s="279"/>
    </row>
    <row r="7910" spans="1:15">
      <c r="A7910" s="316"/>
      <c r="B7910" s="316"/>
      <c r="C7910" s="22"/>
      <c r="O7910" s="279"/>
    </row>
    <row r="7911" spans="1:15">
      <c r="A7911" s="316"/>
      <c r="B7911" s="316"/>
      <c r="C7911" s="22"/>
      <c r="O7911" s="279"/>
    </row>
    <row r="7912" spans="1:15">
      <c r="A7912" s="316"/>
      <c r="B7912" s="316"/>
      <c r="C7912" s="22"/>
      <c r="O7912" s="279"/>
    </row>
    <row r="7913" spans="1:15">
      <c r="A7913" s="316"/>
      <c r="B7913" s="316"/>
      <c r="C7913" s="22"/>
      <c r="O7913" s="279"/>
    </row>
    <row r="7914" spans="1:15">
      <c r="A7914" s="316"/>
      <c r="B7914" s="316"/>
      <c r="C7914" s="22"/>
      <c r="O7914" s="279"/>
    </row>
    <row r="7915" spans="1:15">
      <c r="A7915" s="316"/>
      <c r="B7915" s="316"/>
      <c r="C7915" s="22"/>
      <c r="O7915" s="279"/>
    </row>
    <row r="7916" spans="1:15">
      <c r="A7916" s="316"/>
      <c r="B7916" s="316"/>
      <c r="C7916" s="22"/>
      <c r="O7916" s="279"/>
    </row>
    <row r="7917" spans="1:15">
      <c r="A7917" s="316"/>
      <c r="B7917" s="316"/>
      <c r="C7917" s="22"/>
      <c r="O7917" s="279"/>
    </row>
    <row r="7918" spans="1:15">
      <c r="A7918" s="316"/>
      <c r="B7918" s="316"/>
      <c r="C7918" s="22"/>
      <c r="O7918" s="279"/>
    </row>
    <row r="7919" spans="1:15">
      <c r="A7919" s="316"/>
      <c r="B7919" s="316"/>
      <c r="C7919" s="22"/>
      <c r="O7919" s="279"/>
    </row>
    <row r="7920" spans="1:15">
      <c r="A7920" s="316"/>
      <c r="B7920" s="316"/>
      <c r="C7920" s="22"/>
      <c r="O7920" s="279"/>
    </row>
    <row r="7921" spans="1:15">
      <c r="A7921" s="316"/>
      <c r="B7921" s="316"/>
      <c r="C7921" s="22"/>
      <c r="O7921" s="279"/>
    </row>
    <row r="7922" spans="1:15">
      <c r="A7922" s="316"/>
      <c r="B7922" s="316"/>
      <c r="C7922" s="22"/>
      <c r="O7922" s="279"/>
    </row>
    <row r="7923" spans="1:15">
      <c r="A7923" s="316"/>
      <c r="B7923" s="316"/>
      <c r="C7923" s="22"/>
      <c r="O7923" s="279"/>
    </row>
    <row r="7924" spans="1:15">
      <c r="A7924" s="316"/>
      <c r="B7924" s="316"/>
      <c r="C7924" s="22"/>
      <c r="O7924" s="279"/>
    </row>
    <row r="7925" spans="1:15">
      <c r="A7925" s="316"/>
      <c r="B7925" s="316"/>
      <c r="C7925" s="22"/>
      <c r="O7925" s="279"/>
    </row>
    <row r="7926" spans="1:15">
      <c r="A7926" s="316"/>
      <c r="B7926" s="316"/>
      <c r="C7926" s="22"/>
      <c r="O7926" s="279"/>
    </row>
    <row r="7927" spans="1:15">
      <c r="A7927" s="316"/>
      <c r="B7927" s="316"/>
      <c r="C7927" s="22"/>
      <c r="O7927" s="279"/>
    </row>
    <row r="7928" spans="1:15">
      <c r="A7928" s="316"/>
      <c r="B7928" s="316"/>
      <c r="C7928" s="22"/>
      <c r="O7928" s="279"/>
    </row>
    <row r="7929" spans="1:15">
      <c r="A7929" s="316"/>
      <c r="B7929" s="316"/>
      <c r="C7929" s="22"/>
      <c r="O7929" s="279"/>
    </row>
    <row r="7930" spans="1:15">
      <c r="A7930" s="316"/>
      <c r="B7930" s="316"/>
      <c r="C7930" s="22"/>
      <c r="O7930" s="279"/>
    </row>
    <row r="7931" spans="1:15">
      <c r="A7931" s="316"/>
      <c r="B7931" s="316"/>
      <c r="C7931" s="22"/>
      <c r="O7931" s="279"/>
    </row>
    <row r="7932" spans="1:15">
      <c r="A7932" s="316"/>
      <c r="B7932" s="316"/>
      <c r="C7932" s="22"/>
      <c r="O7932" s="279"/>
    </row>
    <row r="7933" spans="1:15">
      <c r="A7933" s="316"/>
      <c r="B7933" s="316"/>
      <c r="C7933" s="22"/>
      <c r="O7933" s="279"/>
    </row>
    <row r="7934" spans="1:15">
      <c r="A7934" s="316"/>
      <c r="B7934" s="316"/>
      <c r="C7934" s="22"/>
      <c r="O7934" s="279"/>
    </row>
    <row r="7935" spans="1:15">
      <c r="A7935" s="316"/>
      <c r="B7935" s="316"/>
      <c r="C7935" s="22"/>
      <c r="O7935" s="279"/>
    </row>
    <row r="7936" spans="1:15">
      <c r="A7936" s="316"/>
      <c r="B7936" s="316"/>
      <c r="C7936" s="22"/>
      <c r="O7936" s="279"/>
    </row>
    <row r="7937" spans="1:15">
      <c r="A7937" s="316"/>
      <c r="B7937" s="316"/>
      <c r="C7937" s="22"/>
      <c r="O7937" s="279"/>
    </row>
    <row r="7938" spans="1:15">
      <c r="A7938" s="316"/>
      <c r="B7938" s="316"/>
      <c r="C7938" s="22"/>
      <c r="O7938" s="279"/>
    </row>
    <row r="7939" spans="1:15">
      <c r="A7939" s="316"/>
      <c r="B7939" s="316"/>
      <c r="C7939" s="22"/>
      <c r="O7939" s="279"/>
    </row>
    <row r="7940" spans="1:15">
      <c r="A7940" s="316"/>
      <c r="B7940" s="316"/>
      <c r="C7940" s="22"/>
      <c r="O7940" s="279"/>
    </row>
    <row r="7941" spans="1:15">
      <c r="A7941" s="316"/>
      <c r="B7941" s="316"/>
      <c r="C7941" s="22"/>
      <c r="O7941" s="279"/>
    </row>
    <row r="7942" spans="1:15">
      <c r="A7942" s="316"/>
      <c r="B7942" s="316"/>
      <c r="C7942" s="22"/>
      <c r="O7942" s="279"/>
    </row>
    <row r="7943" spans="1:15">
      <c r="A7943" s="316"/>
      <c r="B7943" s="316"/>
      <c r="C7943" s="22"/>
      <c r="O7943" s="279"/>
    </row>
    <row r="7944" spans="1:15">
      <c r="A7944" s="316"/>
      <c r="B7944" s="316"/>
      <c r="C7944" s="22"/>
      <c r="O7944" s="279"/>
    </row>
    <row r="7945" spans="1:15">
      <c r="A7945" s="316"/>
      <c r="B7945" s="316"/>
      <c r="C7945" s="22"/>
      <c r="O7945" s="279"/>
    </row>
    <row r="7946" spans="1:15">
      <c r="A7946" s="316"/>
      <c r="B7946" s="316"/>
      <c r="C7946" s="22"/>
      <c r="O7946" s="279"/>
    </row>
    <row r="7947" spans="1:15">
      <c r="A7947" s="316"/>
      <c r="B7947" s="316"/>
      <c r="C7947" s="22"/>
      <c r="O7947" s="279"/>
    </row>
    <row r="7948" spans="1:15">
      <c r="A7948" s="316"/>
      <c r="B7948" s="316"/>
      <c r="C7948" s="22"/>
      <c r="O7948" s="279"/>
    </row>
    <row r="7949" spans="1:15">
      <c r="A7949" s="316"/>
      <c r="B7949" s="316"/>
      <c r="C7949" s="22"/>
      <c r="O7949" s="279"/>
    </row>
    <row r="7950" spans="1:15">
      <c r="A7950" s="316"/>
      <c r="B7950" s="316"/>
      <c r="C7950" s="22"/>
      <c r="O7950" s="279"/>
    </row>
    <row r="7951" spans="1:15">
      <c r="A7951" s="316"/>
      <c r="B7951" s="316"/>
      <c r="C7951" s="22"/>
      <c r="O7951" s="279"/>
    </row>
    <row r="7952" spans="1:15">
      <c r="A7952" s="316"/>
      <c r="B7952" s="316"/>
      <c r="C7952" s="22"/>
      <c r="O7952" s="279"/>
    </row>
    <row r="7953" spans="1:15">
      <c r="A7953" s="316"/>
      <c r="B7953" s="316"/>
      <c r="C7953" s="22"/>
      <c r="O7953" s="279"/>
    </row>
    <row r="7954" spans="1:15">
      <c r="A7954" s="316"/>
      <c r="B7954" s="316"/>
      <c r="C7954" s="22"/>
      <c r="O7954" s="279"/>
    </row>
    <row r="7955" spans="1:15">
      <c r="A7955" s="316"/>
      <c r="B7955" s="316"/>
      <c r="C7955" s="22"/>
      <c r="O7955" s="279"/>
    </row>
    <row r="7956" spans="1:15">
      <c r="A7956" s="316"/>
      <c r="B7956" s="316"/>
      <c r="C7956" s="22"/>
      <c r="O7956" s="279"/>
    </row>
    <row r="7957" spans="1:15">
      <c r="A7957" s="316"/>
      <c r="B7957" s="316"/>
      <c r="C7957" s="22"/>
      <c r="O7957" s="279"/>
    </row>
    <row r="7958" spans="1:15">
      <c r="A7958" s="316"/>
      <c r="B7958" s="316"/>
      <c r="C7958" s="22"/>
      <c r="O7958" s="279"/>
    </row>
    <row r="7959" spans="1:15">
      <c r="A7959" s="316"/>
      <c r="B7959" s="316"/>
      <c r="C7959" s="22"/>
      <c r="O7959" s="279"/>
    </row>
    <row r="7960" spans="1:15">
      <c r="A7960" s="316"/>
      <c r="B7960" s="316"/>
      <c r="C7960" s="22"/>
      <c r="O7960" s="279"/>
    </row>
    <row r="7961" spans="1:15">
      <c r="A7961" s="316"/>
      <c r="B7961" s="316"/>
      <c r="C7961" s="22"/>
      <c r="O7961" s="279"/>
    </row>
    <row r="7962" spans="1:15">
      <c r="A7962" s="316"/>
      <c r="B7962" s="316"/>
      <c r="C7962" s="22"/>
      <c r="O7962" s="279"/>
    </row>
    <row r="7963" spans="1:15">
      <c r="A7963" s="316"/>
      <c r="B7963" s="316"/>
      <c r="C7963" s="22"/>
      <c r="O7963" s="279"/>
    </row>
    <row r="7964" spans="1:15">
      <c r="A7964" s="316"/>
      <c r="B7964" s="316"/>
      <c r="C7964" s="22"/>
      <c r="O7964" s="279"/>
    </row>
    <row r="7965" spans="1:15">
      <c r="A7965" s="316"/>
      <c r="B7965" s="316"/>
      <c r="C7965" s="22"/>
      <c r="O7965" s="279"/>
    </row>
    <row r="7966" spans="1:15">
      <c r="A7966" s="316"/>
      <c r="B7966" s="316"/>
      <c r="C7966" s="22"/>
      <c r="O7966" s="279"/>
    </row>
    <row r="7967" spans="1:15">
      <c r="A7967" s="316"/>
      <c r="B7967" s="316"/>
      <c r="C7967" s="22"/>
      <c r="O7967" s="279"/>
    </row>
    <row r="7968" spans="1:15">
      <c r="A7968" s="316"/>
      <c r="B7968" s="316"/>
      <c r="C7968" s="22"/>
      <c r="O7968" s="279"/>
    </row>
    <row r="7969" spans="1:15">
      <c r="A7969" s="316"/>
      <c r="B7969" s="316"/>
      <c r="C7969" s="22"/>
      <c r="O7969" s="279"/>
    </row>
    <row r="7970" spans="1:15">
      <c r="A7970" s="316"/>
      <c r="B7970" s="316"/>
      <c r="C7970" s="22"/>
      <c r="O7970" s="279"/>
    </row>
    <row r="7971" spans="1:15">
      <c r="A7971" s="316"/>
      <c r="B7971" s="316"/>
      <c r="C7971" s="22"/>
      <c r="O7971" s="279"/>
    </row>
    <row r="7972" spans="1:15">
      <c r="A7972" s="316"/>
      <c r="B7972" s="316"/>
      <c r="C7972" s="22"/>
      <c r="O7972" s="279"/>
    </row>
    <row r="7973" spans="1:15">
      <c r="A7973" s="316"/>
      <c r="B7973" s="316"/>
      <c r="C7973" s="22"/>
      <c r="O7973" s="279"/>
    </row>
    <row r="7974" spans="1:15">
      <c r="A7974" s="316"/>
      <c r="B7974" s="316"/>
      <c r="C7974" s="22"/>
      <c r="O7974" s="279"/>
    </row>
    <row r="7975" spans="1:15">
      <c r="A7975" s="316"/>
      <c r="B7975" s="316"/>
      <c r="C7975" s="22"/>
      <c r="O7975" s="279"/>
    </row>
    <row r="7976" spans="1:15">
      <c r="A7976" s="316"/>
      <c r="B7976" s="316"/>
      <c r="C7976" s="22"/>
      <c r="O7976" s="279"/>
    </row>
    <row r="7977" spans="1:15">
      <c r="A7977" s="316"/>
      <c r="B7977" s="316"/>
      <c r="C7977" s="22"/>
      <c r="O7977" s="279"/>
    </row>
    <row r="7978" spans="1:15">
      <c r="A7978" s="316"/>
      <c r="B7978" s="316"/>
      <c r="C7978" s="22"/>
      <c r="O7978" s="279"/>
    </row>
    <row r="7979" spans="1:15">
      <c r="A7979" s="316"/>
      <c r="B7979" s="316"/>
      <c r="C7979" s="22"/>
      <c r="O7979" s="279"/>
    </row>
    <row r="7980" spans="1:15">
      <c r="A7980" s="316"/>
      <c r="B7980" s="316"/>
      <c r="C7980" s="22"/>
      <c r="O7980" s="279"/>
    </row>
    <row r="7981" spans="1:15">
      <c r="A7981" s="316"/>
      <c r="B7981" s="316"/>
      <c r="C7981" s="22"/>
      <c r="O7981" s="279"/>
    </row>
    <row r="7982" spans="1:15">
      <c r="A7982" s="316"/>
      <c r="B7982" s="316"/>
      <c r="C7982" s="22"/>
      <c r="O7982" s="279"/>
    </row>
    <row r="7983" spans="1:15">
      <c r="A7983" s="316"/>
      <c r="B7983" s="316"/>
      <c r="C7983" s="22"/>
      <c r="O7983" s="279"/>
    </row>
    <row r="7984" spans="1:15">
      <c r="A7984" s="316"/>
      <c r="B7984" s="316"/>
      <c r="C7984" s="22"/>
      <c r="O7984" s="279"/>
    </row>
    <row r="7985" spans="1:15">
      <c r="A7985" s="316"/>
      <c r="B7985" s="316"/>
      <c r="C7985" s="22"/>
      <c r="O7985" s="279"/>
    </row>
    <row r="7986" spans="1:15">
      <c r="A7986" s="316"/>
      <c r="B7986" s="316"/>
      <c r="C7986" s="22"/>
      <c r="O7986" s="279"/>
    </row>
    <row r="7987" spans="1:15">
      <c r="A7987" s="316"/>
      <c r="B7987" s="316"/>
      <c r="C7987" s="22"/>
      <c r="O7987" s="279"/>
    </row>
    <row r="7988" spans="1:15">
      <c r="A7988" s="316"/>
      <c r="B7988" s="316"/>
      <c r="C7988" s="22"/>
      <c r="O7988" s="279"/>
    </row>
    <row r="7989" spans="1:15">
      <c r="A7989" s="316"/>
      <c r="B7989" s="316"/>
      <c r="C7989" s="22"/>
      <c r="O7989" s="279"/>
    </row>
    <row r="7990" spans="1:15">
      <c r="A7990" s="316"/>
      <c r="B7990" s="316"/>
      <c r="C7990" s="22"/>
      <c r="O7990" s="279"/>
    </row>
    <row r="7991" spans="1:15">
      <c r="A7991" s="316"/>
      <c r="B7991" s="316"/>
      <c r="C7991" s="22"/>
      <c r="O7991" s="279"/>
    </row>
    <row r="7992" spans="1:15">
      <c r="A7992" s="316"/>
      <c r="B7992" s="316"/>
      <c r="C7992" s="22"/>
      <c r="O7992" s="279"/>
    </row>
    <row r="7993" spans="1:15">
      <c r="A7993" s="316"/>
      <c r="B7993" s="316"/>
      <c r="C7993" s="22"/>
      <c r="O7993" s="279"/>
    </row>
    <row r="7994" spans="1:15">
      <c r="A7994" s="316"/>
      <c r="B7994" s="316"/>
      <c r="C7994" s="22"/>
      <c r="O7994" s="279"/>
    </row>
    <row r="7995" spans="1:15">
      <c r="A7995" s="316"/>
      <c r="B7995" s="316"/>
      <c r="C7995" s="22"/>
      <c r="O7995" s="279"/>
    </row>
    <row r="7996" spans="1:15">
      <c r="A7996" s="316"/>
      <c r="B7996" s="316"/>
      <c r="C7996" s="22"/>
      <c r="O7996" s="279"/>
    </row>
    <row r="7997" spans="1:15">
      <c r="A7997" s="316"/>
      <c r="B7997" s="316"/>
      <c r="C7997" s="22"/>
      <c r="O7997" s="279"/>
    </row>
    <row r="7998" spans="1:15">
      <c r="A7998" s="316"/>
      <c r="B7998" s="316"/>
      <c r="C7998" s="22"/>
      <c r="O7998" s="279"/>
    </row>
    <row r="7999" spans="1:15">
      <c r="A7999" s="316"/>
      <c r="B7999" s="316"/>
      <c r="C7999" s="22"/>
      <c r="O7999" s="279"/>
    </row>
    <row r="8000" spans="1:15">
      <c r="A8000" s="316"/>
      <c r="B8000" s="316"/>
      <c r="C8000" s="22"/>
      <c r="O8000" s="279"/>
    </row>
    <row r="8001" spans="1:15">
      <c r="A8001" s="316"/>
      <c r="B8001" s="316"/>
      <c r="C8001" s="22"/>
      <c r="O8001" s="279"/>
    </row>
    <row r="8002" spans="1:15">
      <c r="A8002" s="316"/>
      <c r="B8002" s="316"/>
      <c r="C8002" s="22"/>
      <c r="O8002" s="279"/>
    </row>
    <row r="8003" spans="1:15">
      <c r="A8003" s="316"/>
      <c r="B8003" s="316"/>
      <c r="C8003" s="22"/>
      <c r="O8003" s="279"/>
    </row>
    <row r="8004" spans="1:15">
      <c r="A8004" s="316"/>
      <c r="B8004" s="316"/>
      <c r="C8004" s="22"/>
      <c r="O8004" s="279"/>
    </row>
    <row r="8005" spans="1:15">
      <c r="A8005" s="316"/>
      <c r="B8005" s="316"/>
      <c r="C8005" s="22"/>
      <c r="O8005" s="279"/>
    </row>
    <row r="8006" spans="1:15">
      <c r="A8006" s="316"/>
      <c r="B8006" s="316"/>
      <c r="C8006" s="22"/>
      <c r="O8006" s="279"/>
    </row>
    <row r="8007" spans="1:15">
      <c r="A8007" s="316"/>
      <c r="B8007" s="316"/>
      <c r="C8007" s="22"/>
      <c r="O8007" s="279"/>
    </row>
    <row r="8008" spans="1:15">
      <c r="A8008" s="316"/>
      <c r="B8008" s="316"/>
      <c r="C8008" s="22"/>
      <c r="O8008" s="279"/>
    </row>
    <row r="8009" spans="1:15">
      <c r="A8009" s="316"/>
      <c r="B8009" s="316"/>
      <c r="C8009" s="22"/>
      <c r="O8009" s="279"/>
    </row>
    <row r="8010" spans="1:15">
      <c r="A8010" s="316"/>
      <c r="B8010" s="316"/>
      <c r="C8010" s="22"/>
      <c r="O8010" s="279"/>
    </row>
    <row r="8011" spans="1:15">
      <c r="A8011" s="316"/>
      <c r="B8011" s="316"/>
      <c r="C8011" s="22"/>
      <c r="O8011" s="279"/>
    </row>
    <row r="8012" spans="1:15">
      <c r="A8012" s="316"/>
      <c r="B8012" s="316"/>
      <c r="C8012" s="22"/>
      <c r="O8012" s="279"/>
    </row>
    <row r="8013" spans="1:15">
      <c r="A8013" s="316"/>
      <c r="B8013" s="316"/>
      <c r="C8013" s="22"/>
      <c r="O8013" s="279"/>
    </row>
    <row r="8014" spans="1:15">
      <c r="A8014" s="316"/>
      <c r="B8014" s="316"/>
      <c r="C8014" s="22"/>
      <c r="O8014" s="279"/>
    </row>
    <row r="8015" spans="1:15">
      <c r="A8015" s="316"/>
      <c r="B8015" s="316"/>
      <c r="C8015" s="22"/>
      <c r="O8015" s="279"/>
    </row>
    <row r="8016" spans="1:15">
      <c r="A8016" s="316"/>
      <c r="B8016" s="316"/>
      <c r="C8016" s="22"/>
      <c r="O8016" s="279"/>
    </row>
    <row r="8017" spans="1:15">
      <c r="A8017" s="316"/>
      <c r="B8017" s="316"/>
      <c r="C8017" s="22"/>
      <c r="O8017" s="279"/>
    </row>
    <row r="8018" spans="1:15">
      <c r="A8018" s="316"/>
      <c r="B8018" s="316"/>
      <c r="C8018" s="22"/>
      <c r="O8018" s="279"/>
    </row>
    <row r="8019" spans="1:15">
      <c r="A8019" s="316"/>
      <c r="B8019" s="316"/>
      <c r="C8019" s="22"/>
      <c r="O8019" s="279"/>
    </row>
    <row r="8020" spans="1:15">
      <c r="A8020" s="316"/>
      <c r="B8020" s="316"/>
      <c r="C8020" s="22"/>
      <c r="O8020" s="279"/>
    </row>
    <row r="8021" spans="1:15">
      <c r="A8021" s="316"/>
      <c r="B8021" s="316"/>
      <c r="C8021" s="22"/>
      <c r="O8021" s="279"/>
    </row>
    <row r="8022" spans="1:15">
      <c r="A8022" s="316"/>
      <c r="B8022" s="316"/>
      <c r="C8022" s="22"/>
      <c r="O8022" s="279"/>
    </row>
    <row r="8023" spans="1:15">
      <c r="A8023" s="316"/>
      <c r="B8023" s="316"/>
      <c r="C8023" s="22"/>
      <c r="O8023" s="279"/>
    </row>
    <row r="8024" spans="1:15">
      <c r="A8024" s="316"/>
      <c r="B8024" s="316"/>
      <c r="C8024" s="22"/>
      <c r="O8024" s="279"/>
    </row>
    <row r="8025" spans="1:15">
      <c r="A8025" s="316"/>
      <c r="B8025" s="316"/>
      <c r="C8025" s="22"/>
      <c r="O8025" s="279"/>
    </row>
    <row r="8026" spans="1:15">
      <c r="A8026" s="316"/>
      <c r="B8026" s="316"/>
      <c r="C8026" s="22"/>
      <c r="O8026" s="279"/>
    </row>
    <row r="8027" spans="1:15">
      <c r="A8027" s="316"/>
      <c r="B8027" s="316"/>
      <c r="C8027" s="22"/>
      <c r="O8027" s="279"/>
    </row>
    <row r="8028" spans="1:15">
      <c r="A8028" s="316"/>
      <c r="B8028" s="316"/>
      <c r="C8028" s="22"/>
      <c r="O8028" s="279"/>
    </row>
    <row r="8029" spans="1:15">
      <c r="A8029" s="316"/>
      <c r="B8029" s="316"/>
      <c r="C8029" s="22"/>
      <c r="O8029" s="279"/>
    </row>
    <row r="8030" spans="1:15">
      <c r="A8030" s="316"/>
      <c r="B8030" s="316"/>
      <c r="C8030" s="22"/>
      <c r="O8030" s="279"/>
    </row>
    <row r="8031" spans="1:15">
      <c r="A8031" s="316"/>
      <c r="B8031" s="316"/>
      <c r="C8031" s="22"/>
      <c r="O8031" s="279"/>
    </row>
    <row r="8032" spans="1:15">
      <c r="A8032" s="316"/>
      <c r="B8032" s="316"/>
      <c r="C8032" s="22"/>
      <c r="O8032" s="279"/>
    </row>
    <row r="8033" spans="1:15">
      <c r="A8033" s="316"/>
      <c r="B8033" s="316"/>
      <c r="C8033" s="22"/>
      <c r="O8033" s="279"/>
    </row>
    <row r="8034" spans="1:15">
      <c r="A8034" s="316"/>
      <c r="B8034" s="316"/>
      <c r="C8034" s="22"/>
      <c r="O8034" s="279"/>
    </row>
    <row r="8035" spans="1:15">
      <c r="A8035" s="316"/>
      <c r="B8035" s="316"/>
      <c r="C8035" s="22"/>
      <c r="O8035" s="279"/>
    </row>
    <row r="8036" spans="1:15">
      <c r="A8036" s="316"/>
      <c r="B8036" s="316"/>
      <c r="C8036" s="22"/>
      <c r="O8036" s="279"/>
    </row>
    <row r="8037" spans="1:15">
      <c r="A8037" s="316"/>
      <c r="B8037" s="316"/>
      <c r="C8037" s="22"/>
      <c r="O8037" s="279"/>
    </row>
    <row r="8038" spans="1:15">
      <c r="A8038" s="316"/>
      <c r="B8038" s="316"/>
      <c r="C8038" s="22"/>
      <c r="O8038" s="279"/>
    </row>
    <row r="8039" spans="1:15">
      <c r="A8039" s="316"/>
      <c r="B8039" s="316"/>
      <c r="C8039" s="22"/>
      <c r="O8039" s="279"/>
    </row>
    <row r="8040" spans="1:15">
      <c r="A8040" s="316"/>
      <c r="B8040" s="316"/>
      <c r="C8040" s="22"/>
      <c r="O8040" s="279"/>
    </row>
    <row r="8041" spans="1:15">
      <c r="A8041" s="316"/>
      <c r="B8041" s="316"/>
      <c r="C8041" s="22"/>
      <c r="O8041" s="279"/>
    </row>
    <row r="8042" spans="1:15">
      <c r="A8042" s="316"/>
      <c r="B8042" s="316"/>
      <c r="C8042" s="22"/>
      <c r="O8042" s="279"/>
    </row>
    <row r="8043" spans="1:15">
      <c r="A8043" s="316"/>
      <c r="B8043" s="316"/>
      <c r="C8043" s="22"/>
      <c r="O8043" s="279"/>
    </row>
    <row r="8044" spans="1:15">
      <c r="A8044" s="316"/>
      <c r="B8044" s="316"/>
      <c r="C8044" s="22"/>
      <c r="O8044" s="279"/>
    </row>
    <row r="8045" spans="1:15">
      <c r="A8045" s="316"/>
      <c r="B8045" s="316"/>
      <c r="C8045" s="22"/>
      <c r="O8045" s="279"/>
    </row>
    <row r="8046" spans="1:15">
      <c r="A8046" s="316"/>
      <c r="B8046" s="316"/>
      <c r="C8046" s="22"/>
      <c r="O8046" s="279"/>
    </row>
    <row r="8047" spans="1:15">
      <c r="A8047" s="316"/>
      <c r="B8047" s="316"/>
      <c r="C8047" s="22"/>
      <c r="O8047" s="279"/>
    </row>
    <row r="8048" spans="1:15">
      <c r="A8048" s="316"/>
      <c r="B8048" s="316"/>
      <c r="C8048" s="22"/>
      <c r="O8048" s="279"/>
    </row>
    <row r="8049" spans="1:15">
      <c r="A8049" s="316"/>
      <c r="B8049" s="316"/>
      <c r="C8049" s="22"/>
      <c r="O8049" s="279"/>
    </row>
    <row r="8050" spans="1:15">
      <c r="A8050" s="316"/>
      <c r="B8050" s="316"/>
      <c r="C8050" s="22"/>
      <c r="O8050" s="279"/>
    </row>
    <row r="8051" spans="1:15">
      <c r="A8051" s="316"/>
      <c r="B8051" s="316"/>
      <c r="C8051" s="22"/>
      <c r="O8051" s="279"/>
    </row>
    <row r="8052" spans="1:15">
      <c r="A8052" s="316"/>
      <c r="B8052" s="316"/>
      <c r="C8052" s="22"/>
      <c r="O8052" s="279"/>
    </row>
    <row r="8053" spans="1:15">
      <c r="A8053" s="316"/>
      <c r="B8053" s="316"/>
      <c r="C8053" s="22"/>
      <c r="O8053" s="279"/>
    </row>
    <row r="8054" spans="1:15">
      <c r="A8054" s="316"/>
      <c r="B8054" s="316"/>
      <c r="C8054" s="22"/>
      <c r="O8054" s="279"/>
    </row>
    <row r="8055" spans="1:15">
      <c r="A8055" s="316"/>
      <c r="B8055" s="316"/>
      <c r="C8055" s="22"/>
      <c r="O8055" s="279"/>
    </row>
    <row r="8056" spans="1:15">
      <c r="A8056" s="316"/>
      <c r="B8056" s="316"/>
      <c r="C8056" s="22"/>
      <c r="O8056" s="279"/>
    </row>
    <row r="8057" spans="1:15">
      <c r="A8057" s="316"/>
      <c r="B8057" s="316"/>
      <c r="C8057" s="22"/>
      <c r="O8057" s="279"/>
    </row>
    <row r="8058" spans="1:15">
      <c r="A8058" s="316"/>
      <c r="B8058" s="316"/>
      <c r="C8058" s="22"/>
      <c r="O8058" s="279"/>
    </row>
    <row r="8059" spans="1:15">
      <c r="A8059" s="316"/>
      <c r="B8059" s="316"/>
      <c r="C8059" s="22"/>
      <c r="O8059" s="279"/>
    </row>
    <row r="8060" spans="1:15">
      <c r="A8060" s="316"/>
      <c r="B8060" s="316"/>
      <c r="C8060" s="22"/>
      <c r="O8060" s="279"/>
    </row>
    <row r="8061" spans="1:15">
      <c r="A8061" s="316"/>
      <c r="B8061" s="316"/>
      <c r="C8061" s="22"/>
      <c r="O8061" s="279"/>
    </row>
    <row r="8062" spans="1:15">
      <c r="A8062" s="316"/>
      <c r="B8062" s="316"/>
      <c r="C8062" s="22"/>
      <c r="O8062" s="279"/>
    </row>
    <row r="8063" spans="1:15">
      <c r="A8063" s="316"/>
      <c r="B8063" s="316"/>
      <c r="C8063" s="22"/>
      <c r="O8063" s="279"/>
    </row>
    <row r="8064" spans="1:15">
      <c r="A8064" s="316"/>
      <c r="B8064" s="316"/>
      <c r="C8064" s="22"/>
      <c r="O8064" s="279"/>
    </row>
    <row r="8065" spans="1:15">
      <c r="A8065" s="316"/>
      <c r="B8065" s="316"/>
      <c r="C8065" s="22"/>
      <c r="O8065" s="279"/>
    </row>
    <row r="8066" spans="1:15">
      <c r="A8066" s="316"/>
      <c r="B8066" s="316"/>
      <c r="C8066" s="22"/>
      <c r="O8066" s="279"/>
    </row>
    <row r="8067" spans="1:15">
      <c r="A8067" s="316"/>
      <c r="B8067" s="316"/>
      <c r="C8067" s="22"/>
      <c r="O8067" s="279"/>
    </row>
    <row r="8068" spans="1:15">
      <c r="A8068" s="316"/>
      <c r="B8068" s="316"/>
      <c r="C8068" s="22"/>
      <c r="O8068" s="279"/>
    </row>
    <row r="8069" spans="1:15">
      <c r="A8069" s="316"/>
      <c r="B8069" s="316"/>
      <c r="C8069" s="22"/>
      <c r="O8069" s="279"/>
    </row>
    <row r="8070" spans="1:15">
      <c r="A8070" s="316"/>
      <c r="B8070" s="316"/>
      <c r="C8070" s="22"/>
      <c r="O8070" s="279"/>
    </row>
    <row r="8071" spans="1:15">
      <c r="A8071" s="316"/>
      <c r="B8071" s="316"/>
      <c r="C8071" s="22"/>
      <c r="O8071" s="279"/>
    </row>
    <row r="8072" spans="1:15">
      <c r="A8072" s="316"/>
      <c r="B8072" s="316"/>
      <c r="C8072" s="22"/>
      <c r="O8072" s="279"/>
    </row>
    <row r="8073" spans="1:15">
      <c r="A8073" s="316"/>
      <c r="B8073" s="316"/>
      <c r="C8073" s="22"/>
      <c r="O8073" s="279"/>
    </row>
    <row r="8074" spans="1:15">
      <c r="A8074" s="316"/>
      <c r="B8074" s="316"/>
      <c r="C8074" s="22"/>
      <c r="O8074" s="279"/>
    </row>
    <row r="8075" spans="1:15">
      <c r="A8075" s="316"/>
      <c r="B8075" s="316"/>
      <c r="C8075" s="22"/>
      <c r="O8075" s="279"/>
    </row>
    <row r="8076" spans="1:15">
      <c r="A8076" s="316"/>
      <c r="B8076" s="316"/>
      <c r="C8076" s="22"/>
      <c r="O8076" s="279"/>
    </row>
    <row r="8077" spans="1:15">
      <c r="A8077" s="316"/>
      <c r="B8077" s="316"/>
      <c r="C8077" s="22"/>
      <c r="O8077" s="279"/>
    </row>
    <row r="8078" spans="1:15">
      <c r="A8078" s="316"/>
      <c r="B8078" s="316"/>
      <c r="C8078" s="22"/>
      <c r="O8078" s="279"/>
    </row>
    <row r="8079" spans="1:15">
      <c r="A8079" s="316"/>
      <c r="B8079" s="316"/>
      <c r="C8079" s="22"/>
      <c r="O8079" s="279"/>
    </row>
    <row r="8080" spans="1:15">
      <c r="A8080" s="316"/>
      <c r="B8080" s="316"/>
      <c r="C8080" s="22"/>
      <c r="O8080" s="279"/>
    </row>
    <row r="8081" spans="1:15">
      <c r="A8081" s="316"/>
      <c r="B8081" s="316"/>
      <c r="C8081" s="22"/>
      <c r="O8081" s="279"/>
    </row>
    <row r="8082" spans="1:15">
      <c r="A8082" s="316"/>
      <c r="B8082" s="316"/>
      <c r="C8082" s="22"/>
      <c r="O8082" s="279"/>
    </row>
    <row r="8083" spans="1:15">
      <c r="A8083" s="316"/>
      <c r="B8083" s="316"/>
      <c r="C8083" s="22"/>
      <c r="O8083" s="279"/>
    </row>
    <row r="8084" spans="1:15">
      <c r="A8084" s="316"/>
      <c r="B8084" s="316"/>
      <c r="C8084" s="22"/>
      <c r="O8084" s="279"/>
    </row>
    <row r="8085" spans="1:15">
      <c r="A8085" s="316"/>
      <c r="B8085" s="316"/>
      <c r="C8085" s="22"/>
      <c r="O8085" s="279"/>
    </row>
    <row r="8086" spans="1:15">
      <c r="A8086" s="316"/>
      <c r="B8086" s="316"/>
      <c r="C8086" s="22"/>
      <c r="O8086" s="279"/>
    </row>
    <row r="8087" spans="1:15">
      <c r="A8087" s="316"/>
      <c r="B8087" s="316"/>
      <c r="C8087" s="22"/>
      <c r="O8087" s="279"/>
    </row>
    <row r="8088" spans="1:15">
      <c r="A8088" s="316"/>
      <c r="B8088" s="316"/>
      <c r="C8088" s="22"/>
      <c r="O8088" s="279"/>
    </row>
    <row r="8089" spans="1:15">
      <c r="A8089" s="316"/>
      <c r="B8089" s="316"/>
      <c r="C8089" s="22"/>
      <c r="O8089" s="279"/>
    </row>
    <row r="8090" spans="1:15">
      <c r="A8090" s="316"/>
      <c r="B8090" s="316"/>
      <c r="C8090" s="22"/>
      <c r="O8090" s="279"/>
    </row>
    <row r="8091" spans="1:15">
      <c r="A8091" s="316"/>
      <c r="B8091" s="316"/>
      <c r="C8091" s="22"/>
      <c r="O8091" s="279"/>
    </row>
    <row r="8092" spans="1:15">
      <c r="A8092" s="316"/>
      <c r="B8092" s="316"/>
      <c r="C8092" s="22"/>
      <c r="O8092" s="279"/>
    </row>
    <row r="8093" spans="1:15">
      <c r="A8093" s="316"/>
      <c r="B8093" s="316"/>
      <c r="C8093" s="22"/>
      <c r="O8093" s="279"/>
    </row>
    <row r="8094" spans="1:15">
      <c r="A8094" s="316"/>
      <c r="B8094" s="316"/>
      <c r="C8094" s="22"/>
      <c r="O8094" s="279"/>
    </row>
    <row r="8095" spans="1:15">
      <c r="A8095" s="316"/>
      <c r="B8095" s="316"/>
      <c r="C8095" s="22"/>
      <c r="O8095" s="279"/>
    </row>
    <row r="8096" spans="1:15">
      <c r="A8096" s="316"/>
      <c r="B8096" s="316"/>
      <c r="C8096" s="22"/>
      <c r="O8096" s="279"/>
    </row>
    <row r="8097" spans="1:15">
      <c r="A8097" s="316"/>
      <c r="B8097" s="316"/>
      <c r="C8097" s="22"/>
      <c r="O8097" s="279"/>
    </row>
    <row r="8098" spans="1:15">
      <c r="A8098" s="316"/>
      <c r="B8098" s="316"/>
      <c r="C8098" s="22"/>
      <c r="O8098" s="279"/>
    </row>
    <row r="8099" spans="1:15">
      <c r="A8099" s="316"/>
      <c r="B8099" s="316"/>
      <c r="C8099" s="22"/>
      <c r="O8099" s="279"/>
    </row>
    <row r="8100" spans="1:15">
      <c r="A8100" s="316"/>
      <c r="B8100" s="316"/>
      <c r="C8100" s="22"/>
      <c r="O8100" s="279"/>
    </row>
    <row r="8101" spans="1:15">
      <c r="A8101" s="316"/>
      <c r="B8101" s="316"/>
      <c r="C8101" s="22"/>
      <c r="O8101" s="279"/>
    </row>
    <row r="8102" spans="1:15">
      <c r="A8102" s="316"/>
      <c r="B8102" s="316"/>
      <c r="C8102" s="22"/>
      <c r="O8102" s="279"/>
    </row>
    <row r="8103" spans="1:15">
      <c r="A8103" s="316"/>
      <c r="B8103" s="316"/>
      <c r="C8103" s="22"/>
      <c r="O8103" s="279"/>
    </row>
    <row r="8104" spans="1:15">
      <c r="A8104" s="316"/>
      <c r="B8104" s="316"/>
      <c r="C8104" s="22"/>
      <c r="O8104" s="279"/>
    </row>
    <row r="8105" spans="1:15">
      <c r="A8105" s="316"/>
      <c r="B8105" s="316"/>
      <c r="C8105" s="22"/>
      <c r="O8105" s="279"/>
    </row>
    <row r="8106" spans="1:15">
      <c r="A8106" s="316"/>
      <c r="B8106" s="316"/>
      <c r="C8106" s="22"/>
      <c r="O8106" s="279"/>
    </row>
    <row r="8107" spans="1:15">
      <c r="A8107" s="316"/>
      <c r="B8107" s="316"/>
      <c r="C8107" s="22"/>
      <c r="O8107" s="279"/>
    </row>
    <row r="8108" spans="1:15">
      <c r="A8108" s="316"/>
      <c r="B8108" s="316"/>
      <c r="C8108" s="22"/>
      <c r="O8108" s="279"/>
    </row>
    <row r="8109" spans="1:15">
      <c r="A8109" s="316"/>
      <c r="B8109" s="316"/>
      <c r="C8109" s="22"/>
      <c r="O8109" s="279"/>
    </row>
    <row r="8110" spans="1:15">
      <c r="A8110" s="316"/>
      <c r="B8110" s="316"/>
      <c r="C8110" s="22"/>
      <c r="O8110" s="279"/>
    </row>
    <row r="8111" spans="1:15">
      <c r="A8111" s="316"/>
      <c r="B8111" s="316"/>
      <c r="C8111" s="22"/>
      <c r="O8111" s="279"/>
    </row>
    <row r="8112" spans="1:15">
      <c r="A8112" s="316"/>
      <c r="B8112" s="316"/>
      <c r="C8112" s="22"/>
      <c r="O8112" s="279"/>
    </row>
    <row r="8113" spans="1:15">
      <c r="A8113" s="316"/>
      <c r="B8113" s="316"/>
      <c r="C8113" s="22"/>
      <c r="O8113" s="279"/>
    </row>
    <row r="8114" spans="1:15">
      <c r="A8114" s="316"/>
      <c r="B8114" s="316"/>
      <c r="C8114" s="22"/>
      <c r="O8114" s="279"/>
    </row>
    <row r="8115" spans="1:15">
      <c r="A8115" s="316"/>
      <c r="B8115" s="316"/>
      <c r="C8115" s="22"/>
      <c r="O8115" s="279"/>
    </row>
    <row r="8116" spans="1:15">
      <c r="A8116" s="316"/>
      <c r="B8116" s="316"/>
      <c r="C8116" s="22"/>
      <c r="O8116" s="279"/>
    </row>
    <row r="8117" spans="1:15">
      <c r="A8117" s="316"/>
      <c r="B8117" s="316"/>
      <c r="C8117" s="22"/>
      <c r="O8117" s="279"/>
    </row>
    <row r="8118" spans="1:15">
      <c r="A8118" s="316"/>
      <c r="B8118" s="316"/>
      <c r="C8118" s="22"/>
      <c r="O8118" s="279"/>
    </row>
    <row r="8119" spans="1:15">
      <c r="A8119" s="316"/>
      <c r="B8119" s="316"/>
      <c r="C8119" s="22"/>
      <c r="O8119" s="279"/>
    </row>
    <row r="8120" spans="1:15">
      <c r="A8120" s="316"/>
      <c r="B8120" s="316"/>
      <c r="C8120" s="22"/>
      <c r="O8120" s="279"/>
    </row>
    <row r="8121" spans="1:15">
      <c r="A8121" s="316"/>
      <c r="B8121" s="316"/>
      <c r="C8121" s="22"/>
      <c r="O8121" s="279"/>
    </row>
    <row r="8122" spans="1:15">
      <c r="A8122" s="316"/>
      <c r="B8122" s="316"/>
      <c r="C8122" s="22"/>
      <c r="O8122" s="279"/>
    </row>
    <row r="8123" spans="1:15">
      <c r="A8123" s="316"/>
      <c r="B8123" s="316"/>
      <c r="C8123" s="22"/>
      <c r="O8123" s="279"/>
    </row>
    <row r="8124" spans="1:15">
      <c r="A8124" s="316"/>
      <c r="B8124" s="316"/>
      <c r="C8124" s="22"/>
      <c r="O8124" s="279"/>
    </row>
    <row r="8125" spans="1:15">
      <c r="A8125" s="316"/>
      <c r="B8125" s="316"/>
      <c r="C8125" s="22"/>
      <c r="O8125" s="279"/>
    </row>
    <row r="8126" spans="1:15">
      <c r="A8126" s="316"/>
      <c r="B8126" s="316"/>
      <c r="C8126" s="22"/>
      <c r="O8126" s="279"/>
    </row>
    <row r="8127" spans="1:15">
      <c r="A8127" s="316"/>
      <c r="B8127" s="316"/>
      <c r="C8127" s="22"/>
      <c r="O8127" s="279"/>
    </row>
    <row r="8128" spans="1:15">
      <c r="A8128" s="316"/>
      <c r="B8128" s="316"/>
      <c r="C8128" s="22"/>
      <c r="O8128" s="279"/>
    </row>
    <row r="8129" spans="1:15">
      <c r="A8129" s="316"/>
      <c r="B8129" s="316"/>
      <c r="C8129" s="22"/>
      <c r="O8129" s="279"/>
    </row>
    <row r="8130" spans="1:15">
      <c r="A8130" s="316"/>
      <c r="B8130" s="316"/>
      <c r="C8130" s="22"/>
      <c r="O8130" s="279"/>
    </row>
    <row r="8131" spans="1:15">
      <c r="A8131" s="316"/>
      <c r="B8131" s="316"/>
      <c r="C8131" s="22"/>
      <c r="O8131" s="279"/>
    </row>
    <row r="8132" spans="1:15">
      <c r="A8132" s="316"/>
      <c r="B8132" s="316"/>
      <c r="C8132" s="22"/>
      <c r="O8132" s="279"/>
    </row>
    <row r="8133" spans="1:15">
      <c r="A8133" s="316"/>
      <c r="B8133" s="316"/>
      <c r="C8133" s="22"/>
      <c r="O8133" s="279"/>
    </row>
    <row r="8134" spans="1:15">
      <c r="A8134" s="316"/>
      <c r="B8134" s="316"/>
      <c r="C8134" s="22"/>
      <c r="O8134" s="279"/>
    </row>
    <row r="8135" spans="1:15">
      <c r="A8135" s="316"/>
      <c r="B8135" s="316"/>
      <c r="C8135" s="22"/>
      <c r="O8135" s="279"/>
    </row>
    <row r="8136" spans="1:15">
      <c r="A8136" s="316"/>
      <c r="B8136" s="316"/>
      <c r="C8136" s="22"/>
      <c r="O8136" s="279"/>
    </row>
    <row r="8137" spans="1:15">
      <c r="A8137" s="316"/>
      <c r="B8137" s="316"/>
      <c r="C8137" s="22"/>
      <c r="O8137" s="279"/>
    </row>
    <row r="8138" spans="1:15">
      <c r="A8138" s="316"/>
      <c r="B8138" s="316"/>
      <c r="C8138" s="22"/>
      <c r="O8138" s="279"/>
    </row>
    <row r="8139" spans="1:15">
      <c r="A8139" s="316"/>
      <c r="B8139" s="316"/>
      <c r="C8139" s="22"/>
      <c r="O8139" s="279"/>
    </row>
    <row r="8140" spans="1:15">
      <c r="A8140" s="316"/>
      <c r="B8140" s="316"/>
      <c r="C8140" s="22"/>
      <c r="O8140" s="279"/>
    </row>
    <row r="8141" spans="1:15">
      <c r="A8141" s="316"/>
      <c r="B8141" s="316"/>
      <c r="C8141" s="22"/>
      <c r="O8141" s="279"/>
    </row>
    <row r="8142" spans="1:15">
      <c r="A8142" s="316"/>
      <c r="B8142" s="316"/>
      <c r="C8142" s="22"/>
      <c r="O8142" s="279"/>
    </row>
    <row r="8143" spans="1:15">
      <c r="A8143" s="316"/>
      <c r="B8143" s="316"/>
      <c r="C8143" s="22"/>
      <c r="O8143" s="279"/>
    </row>
    <row r="8144" spans="1:15">
      <c r="A8144" s="316"/>
      <c r="B8144" s="316"/>
      <c r="C8144" s="22"/>
      <c r="O8144" s="279"/>
    </row>
    <row r="8145" spans="1:15">
      <c r="A8145" s="316"/>
      <c r="B8145" s="316"/>
      <c r="C8145" s="22"/>
      <c r="O8145" s="279"/>
    </row>
    <row r="8146" spans="1:15">
      <c r="A8146" s="316"/>
      <c r="B8146" s="316"/>
      <c r="C8146" s="22"/>
      <c r="O8146" s="279"/>
    </row>
    <row r="8147" spans="1:15">
      <c r="A8147" s="316"/>
      <c r="B8147" s="316"/>
      <c r="C8147" s="22"/>
      <c r="O8147" s="279"/>
    </row>
    <row r="8148" spans="1:15">
      <c r="A8148" s="316"/>
      <c r="B8148" s="316"/>
      <c r="C8148" s="22"/>
      <c r="O8148" s="279"/>
    </row>
    <row r="8149" spans="1:15">
      <c r="A8149" s="316"/>
      <c r="B8149" s="316"/>
      <c r="C8149" s="22"/>
      <c r="O8149" s="279"/>
    </row>
    <row r="8150" spans="1:15">
      <c r="A8150" s="316"/>
      <c r="B8150" s="316"/>
      <c r="C8150" s="22"/>
      <c r="O8150" s="279"/>
    </row>
    <row r="8151" spans="1:15">
      <c r="A8151" s="316"/>
      <c r="B8151" s="316"/>
      <c r="C8151" s="22"/>
      <c r="O8151" s="279"/>
    </row>
    <row r="8152" spans="1:15">
      <c r="A8152" s="316"/>
      <c r="B8152" s="316"/>
      <c r="C8152" s="22"/>
      <c r="O8152" s="279"/>
    </row>
    <row r="8153" spans="1:15">
      <c r="A8153" s="316"/>
      <c r="B8153" s="316"/>
      <c r="C8153" s="22"/>
      <c r="O8153" s="279"/>
    </row>
    <row r="8154" spans="1:15">
      <c r="A8154" s="316"/>
      <c r="B8154" s="316"/>
      <c r="C8154" s="22"/>
      <c r="O8154" s="279"/>
    </row>
    <row r="8155" spans="1:15">
      <c r="A8155" s="316"/>
      <c r="B8155" s="316"/>
      <c r="C8155" s="22"/>
      <c r="O8155" s="279"/>
    </row>
    <row r="8156" spans="1:15">
      <c r="A8156" s="316"/>
      <c r="B8156" s="316"/>
      <c r="C8156" s="22"/>
      <c r="O8156" s="279"/>
    </row>
    <row r="8157" spans="1:15">
      <c r="A8157" s="316"/>
      <c r="B8157" s="316"/>
      <c r="C8157" s="22"/>
      <c r="O8157" s="279"/>
    </row>
    <row r="8158" spans="1:15">
      <c r="A8158" s="316"/>
      <c r="B8158" s="316"/>
      <c r="C8158" s="22"/>
      <c r="O8158" s="279"/>
    </row>
    <row r="8159" spans="1:15">
      <c r="A8159" s="316"/>
      <c r="B8159" s="316"/>
      <c r="C8159" s="22"/>
      <c r="O8159" s="279"/>
    </row>
    <row r="8160" spans="1:15">
      <c r="A8160" s="316"/>
      <c r="B8160" s="316"/>
      <c r="C8160" s="22"/>
      <c r="O8160" s="279"/>
    </row>
    <row r="8161" spans="1:15">
      <c r="A8161" s="316"/>
      <c r="B8161" s="316"/>
      <c r="C8161" s="22"/>
      <c r="O8161" s="279"/>
    </row>
    <row r="8162" spans="1:15">
      <c r="A8162" s="316"/>
      <c r="B8162" s="316"/>
      <c r="C8162" s="22"/>
      <c r="O8162" s="279"/>
    </row>
    <row r="8163" spans="1:15">
      <c r="A8163" s="316"/>
      <c r="B8163" s="316"/>
      <c r="C8163" s="22"/>
      <c r="O8163" s="279"/>
    </row>
    <row r="8164" spans="1:15">
      <c r="A8164" s="316"/>
      <c r="B8164" s="316"/>
      <c r="C8164" s="22"/>
      <c r="O8164" s="279"/>
    </row>
    <row r="8165" spans="1:15">
      <c r="A8165" s="316"/>
      <c r="B8165" s="316"/>
      <c r="C8165" s="22"/>
      <c r="O8165" s="279"/>
    </row>
    <row r="8166" spans="1:15">
      <c r="A8166" s="316"/>
      <c r="B8166" s="316"/>
      <c r="C8166" s="22"/>
      <c r="O8166" s="279"/>
    </row>
    <row r="8167" spans="1:15">
      <c r="A8167" s="316"/>
      <c r="B8167" s="316"/>
      <c r="C8167" s="22"/>
      <c r="O8167" s="279"/>
    </row>
    <row r="8168" spans="1:15">
      <c r="A8168" s="316"/>
      <c r="B8168" s="316"/>
      <c r="C8168" s="22"/>
      <c r="O8168" s="279"/>
    </row>
    <row r="8169" spans="1:15">
      <c r="A8169" s="316"/>
      <c r="B8169" s="316"/>
      <c r="C8169" s="22"/>
      <c r="O8169" s="279"/>
    </row>
    <row r="8170" spans="1:15">
      <c r="A8170" s="316"/>
      <c r="B8170" s="316"/>
      <c r="C8170" s="22"/>
      <c r="O8170" s="279"/>
    </row>
    <row r="8171" spans="1:15">
      <c r="A8171" s="316"/>
      <c r="B8171" s="316"/>
      <c r="C8171" s="22"/>
      <c r="O8171" s="279"/>
    </row>
    <row r="8172" spans="1:15">
      <c r="A8172" s="316"/>
      <c r="B8172" s="316"/>
      <c r="C8172" s="22"/>
      <c r="O8172" s="279"/>
    </row>
    <row r="8173" spans="1:15">
      <c r="A8173" s="316"/>
      <c r="B8173" s="316"/>
      <c r="C8173" s="22"/>
      <c r="O8173" s="279"/>
    </row>
    <row r="8174" spans="1:15">
      <c r="A8174" s="316"/>
      <c r="B8174" s="316"/>
      <c r="C8174" s="22"/>
      <c r="O8174" s="279"/>
    </row>
    <row r="8175" spans="1:15">
      <c r="A8175" s="316"/>
      <c r="B8175" s="316"/>
      <c r="C8175" s="22"/>
      <c r="O8175" s="279"/>
    </row>
    <row r="8176" spans="1:15">
      <c r="A8176" s="316"/>
      <c r="B8176" s="316"/>
      <c r="C8176" s="22"/>
      <c r="O8176" s="279"/>
    </row>
    <row r="8177" spans="1:15">
      <c r="A8177" s="316"/>
      <c r="B8177" s="316"/>
      <c r="C8177" s="22"/>
      <c r="O8177" s="279"/>
    </row>
    <row r="8178" spans="1:15">
      <c r="A8178" s="316"/>
      <c r="B8178" s="316"/>
      <c r="C8178" s="22"/>
      <c r="O8178" s="279"/>
    </row>
    <row r="8179" spans="1:15">
      <c r="A8179" s="316"/>
      <c r="B8179" s="316"/>
      <c r="C8179" s="22"/>
      <c r="O8179" s="279"/>
    </row>
    <row r="8180" spans="1:15">
      <c r="A8180" s="316"/>
      <c r="B8180" s="316"/>
      <c r="C8180" s="22"/>
      <c r="O8180" s="279"/>
    </row>
    <row r="8181" spans="1:15">
      <c r="A8181" s="316"/>
      <c r="B8181" s="316"/>
      <c r="C8181" s="22"/>
      <c r="O8181" s="279"/>
    </row>
    <row r="8182" spans="1:15">
      <c r="A8182" s="316"/>
      <c r="B8182" s="316"/>
      <c r="C8182" s="22"/>
      <c r="O8182" s="279"/>
    </row>
    <row r="8183" spans="1:15">
      <c r="A8183" s="316"/>
      <c r="B8183" s="316"/>
      <c r="C8183" s="22"/>
      <c r="O8183" s="279"/>
    </row>
    <row r="8184" spans="1:15">
      <c r="A8184" s="316"/>
      <c r="B8184" s="316"/>
      <c r="C8184" s="22"/>
      <c r="O8184" s="279"/>
    </row>
    <row r="8185" spans="1:15">
      <c r="A8185" s="316"/>
      <c r="B8185" s="316"/>
      <c r="C8185" s="22"/>
      <c r="O8185" s="279"/>
    </row>
    <row r="8186" spans="1:15">
      <c r="A8186" s="316"/>
      <c r="B8186" s="316"/>
      <c r="C8186" s="22"/>
      <c r="O8186" s="279"/>
    </row>
    <row r="8187" spans="1:15">
      <c r="A8187" s="316"/>
      <c r="B8187" s="316"/>
      <c r="C8187" s="22"/>
      <c r="O8187" s="279"/>
    </row>
    <row r="8188" spans="1:15">
      <c r="A8188" s="316"/>
      <c r="B8188" s="316"/>
      <c r="C8188" s="22"/>
      <c r="O8188" s="279"/>
    </row>
    <row r="8189" spans="1:15">
      <c r="A8189" s="316"/>
      <c r="B8189" s="316"/>
      <c r="C8189" s="22"/>
      <c r="O8189" s="279"/>
    </row>
    <row r="8190" spans="1:15">
      <c r="A8190" s="316"/>
      <c r="B8190" s="316"/>
      <c r="C8190" s="22"/>
      <c r="O8190" s="279"/>
    </row>
    <row r="8191" spans="1:15">
      <c r="A8191" s="316"/>
      <c r="B8191" s="316"/>
      <c r="C8191" s="22"/>
      <c r="O8191" s="279"/>
    </row>
    <row r="8192" spans="1:15">
      <c r="A8192" s="316"/>
      <c r="B8192" s="316"/>
      <c r="C8192" s="22"/>
      <c r="O8192" s="279"/>
    </row>
    <row r="8193" spans="1:15">
      <c r="A8193" s="316"/>
      <c r="B8193" s="316"/>
      <c r="C8193" s="22"/>
      <c r="O8193" s="279"/>
    </row>
    <row r="8194" spans="1:15">
      <c r="A8194" s="316"/>
      <c r="B8194" s="316"/>
      <c r="C8194" s="22"/>
      <c r="O8194" s="279"/>
    </row>
    <row r="8195" spans="1:15">
      <c r="A8195" s="316"/>
      <c r="B8195" s="316"/>
      <c r="C8195" s="22"/>
      <c r="O8195" s="279"/>
    </row>
    <row r="8196" spans="1:15">
      <c r="A8196" s="316"/>
      <c r="B8196" s="316"/>
      <c r="C8196" s="22"/>
      <c r="O8196" s="279"/>
    </row>
    <row r="8197" spans="1:15">
      <c r="A8197" s="316"/>
      <c r="B8197" s="316"/>
      <c r="C8197" s="22"/>
      <c r="O8197" s="279"/>
    </row>
    <row r="8198" spans="1:15">
      <c r="A8198" s="316"/>
      <c r="B8198" s="316"/>
      <c r="C8198" s="22"/>
      <c r="O8198" s="279"/>
    </row>
    <row r="8199" spans="1:15">
      <c r="A8199" s="316"/>
      <c r="B8199" s="316"/>
      <c r="C8199" s="22"/>
      <c r="O8199" s="279"/>
    </row>
    <row r="8200" spans="1:15">
      <c r="A8200" s="316"/>
      <c r="B8200" s="316"/>
      <c r="C8200" s="22"/>
      <c r="O8200" s="279"/>
    </row>
    <row r="8201" spans="1:15">
      <c r="A8201" s="316"/>
      <c r="B8201" s="316"/>
      <c r="C8201" s="22"/>
      <c r="O8201" s="279"/>
    </row>
    <row r="8202" spans="1:15">
      <c r="A8202" s="316"/>
      <c r="B8202" s="316"/>
      <c r="C8202" s="22"/>
      <c r="O8202" s="279"/>
    </row>
    <row r="8203" spans="1:15">
      <c r="A8203" s="316"/>
      <c r="B8203" s="316"/>
      <c r="C8203" s="22"/>
      <c r="O8203" s="279"/>
    </row>
    <row r="8204" spans="1:15">
      <c r="A8204" s="316"/>
      <c r="B8204" s="316"/>
      <c r="C8204" s="22"/>
      <c r="O8204" s="279"/>
    </row>
    <row r="8205" spans="1:15">
      <c r="A8205" s="316"/>
      <c r="B8205" s="316"/>
      <c r="C8205" s="22"/>
      <c r="O8205" s="279"/>
    </row>
    <row r="8206" spans="1:15">
      <c r="A8206" s="316"/>
      <c r="B8206" s="316"/>
      <c r="C8206" s="22"/>
      <c r="O8206" s="279"/>
    </row>
    <row r="8207" spans="1:15">
      <c r="A8207" s="316"/>
      <c r="B8207" s="316"/>
      <c r="C8207" s="22"/>
      <c r="O8207" s="279"/>
    </row>
    <row r="8208" spans="1:15">
      <c r="A8208" s="316"/>
      <c r="B8208" s="316"/>
      <c r="C8208" s="22"/>
      <c r="O8208" s="279"/>
    </row>
    <row r="8209" spans="1:15">
      <c r="A8209" s="316"/>
      <c r="B8209" s="316"/>
      <c r="C8209" s="22"/>
      <c r="O8209" s="279"/>
    </row>
    <row r="8210" spans="1:15">
      <c r="A8210" s="316"/>
      <c r="B8210" s="316"/>
      <c r="C8210" s="22"/>
      <c r="O8210" s="279"/>
    </row>
    <row r="8211" spans="1:15">
      <c r="A8211" s="316"/>
      <c r="B8211" s="316"/>
      <c r="C8211" s="22"/>
      <c r="O8211" s="279"/>
    </row>
    <row r="8212" spans="1:15">
      <c r="A8212" s="316"/>
      <c r="B8212" s="316"/>
      <c r="C8212" s="22"/>
      <c r="O8212" s="279"/>
    </row>
    <row r="8213" spans="1:15">
      <c r="A8213" s="316"/>
      <c r="B8213" s="316"/>
      <c r="C8213" s="22"/>
      <c r="O8213" s="279"/>
    </row>
    <row r="8214" spans="1:15">
      <c r="A8214" s="316"/>
      <c r="B8214" s="316"/>
      <c r="C8214" s="22"/>
      <c r="O8214" s="279"/>
    </row>
    <row r="8215" spans="1:15">
      <c r="A8215" s="316"/>
      <c r="B8215" s="316"/>
      <c r="C8215" s="22"/>
      <c r="O8215" s="279"/>
    </row>
    <row r="8216" spans="1:15">
      <c r="A8216" s="316"/>
      <c r="B8216" s="316"/>
      <c r="C8216" s="22"/>
      <c r="O8216" s="279"/>
    </row>
    <row r="8217" spans="1:15">
      <c r="A8217" s="316"/>
      <c r="B8217" s="316"/>
      <c r="C8217" s="22"/>
      <c r="O8217" s="279"/>
    </row>
    <row r="8218" spans="1:15">
      <c r="A8218" s="316"/>
      <c r="B8218" s="316"/>
      <c r="C8218" s="22"/>
      <c r="O8218" s="279"/>
    </row>
    <row r="8219" spans="1:15">
      <c r="A8219" s="316"/>
      <c r="B8219" s="316"/>
      <c r="C8219" s="22"/>
      <c r="O8219" s="279"/>
    </row>
    <row r="8220" spans="1:15">
      <c r="A8220" s="316"/>
      <c r="B8220" s="316"/>
      <c r="C8220" s="22"/>
      <c r="O8220" s="279"/>
    </row>
    <row r="8221" spans="1:15">
      <c r="A8221" s="316"/>
      <c r="B8221" s="316"/>
      <c r="C8221" s="22"/>
      <c r="O8221" s="279"/>
    </row>
    <row r="8222" spans="1:15">
      <c r="A8222" s="316"/>
      <c r="B8222" s="316"/>
      <c r="C8222" s="22"/>
      <c r="O8222" s="279"/>
    </row>
    <row r="8223" spans="1:15">
      <c r="A8223" s="316"/>
      <c r="B8223" s="316"/>
      <c r="C8223" s="22"/>
      <c r="O8223" s="279"/>
    </row>
    <row r="8224" spans="1:15">
      <c r="A8224" s="316"/>
      <c r="B8224" s="316"/>
      <c r="C8224" s="22"/>
      <c r="O8224" s="279"/>
    </row>
    <row r="8225" spans="1:15">
      <c r="A8225" s="316"/>
      <c r="B8225" s="316"/>
      <c r="C8225" s="22"/>
      <c r="O8225" s="279"/>
    </row>
    <row r="8226" spans="1:15">
      <c r="A8226" s="316"/>
      <c r="B8226" s="316"/>
      <c r="C8226" s="22"/>
      <c r="O8226" s="279"/>
    </row>
    <row r="8227" spans="1:15">
      <c r="A8227" s="316"/>
      <c r="B8227" s="316"/>
      <c r="C8227" s="22"/>
      <c r="O8227" s="279"/>
    </row>
    <row r="8228" spans="1:15">
      <c r="A8228" s="316"/>
      <c r="B8228" s="316"/>
      <c r="C8228" s="22"/>
      <c r="O8228" s="279"/>
    </row>
    <row r="8229" spans="1:15">
      <c r="A8229" s="316"/>
      <c r="B8229" s="316"/>
      <c r="C8229" s="22"/>
      <c r="O8229" s="279"/>
    </row>
    <row r="8230" spans="1:15">
      <c r="A8230" s="316"/>
      <c r="B8230" s="316"/>
      <c r="C8230" s="22"/>
      <c r="O8230" s="279"/>
    </row>
    <row r="8231" spans="1:15">
      <c r="A8231" s="316"/>
      <c r="B8231" s="316"/>
      <c r="C8231" s="22"/>
      <c r="O8231" s="279"/>
    </row>
    <row r="8232" spans="1:15">
      <c r="A8232" s="316"/>
      <c r="B8232" s="316"/>
      <c r="C8232" s="22"/>
      <c r="O8232" s="279"/>
    </row>
    <row r="8233" spans="1:15">
      <c r="A8233" s="316"/>
      <c r="B8233" s="316"/>
      <c r="C8233" s="22"/>
      <c r="O8233" s="279"/>
    </row>
    <row r="8234" spans="1:15">
      <c r="A8234" s="316"/>
      <c r="B8234" s="316"/>
      <c r="C8234" s="22"/>
      <c r="O8234" s="279"/>
    </row>
    <row r="8235" spans="1:15">
      <c r="A8235" s="316"/>
      <c r="B8235" s="316"/>
      <c r="C8235" s="22"/>
      <c r="O8235" s="279"/>
    </row>
    <row r="8236" spans="1:15">
      <c r="A8236" s="316"/>
      <c r="B8236" s="316"/>
      <c r="C8236" s="22"/>
      <c r="O8236" s="279"/>
    </row>
    <row r="8237" spans="1:15">
      <c r="A8237" s="316"/>
      <c r="B8237" s="316"/>
      <c r="C8237" s="22"/>
      <c r="O8237" s="279"/>
    </row>
    <row r="8238" spans="1:15">
      <c r="A8238" s="316"/>
      <c r="B8238" s="316"/>
      <c r="C8238" s="22"/>
      <c r="O8238" s="279"/>
    </row>
    <row r="8239" spans="1:15">
      <c r="A8239" s="316"/>
      <c r="B8239" s="316"/>
      <c r="C8239" s="22"/>
      <c r="O8239" s="279"/>
    </row>
    <row r="8240" spans="1:15">
      <c r="A8240" s="316"/>
      <c r="B8240" s="316"/>
      <c r="C8240" s="22"/>
      <c r="O8240" s="279"/>
    </row>
    <row r="8241" spans="1:15">
      <c r="A8241" s="316"/>
      <c r="B8241" s="316"/>
      <c r="C8241" s="22"/>
      <c r="O8241" s="279"/>
    </row>
    <row r="8242" spans="1:15">
      <c r="A8242" s="316"/>
      <c r="B8242" s="316"/>
      <c r="C8242" s="22"/>
      <c r="O8242" s="279"/>
    </row>
    <row r="8243" spans="1:15">
      <c r="A8243" s="316"/>
      <c r="B8243" s="316"/>
      <c r="C8243" s="22"/>
      <c r="O8243" s="279"/>
    </row>
    <row r="8244" spans="1:15">
      <c r="A8244" s="316"/>
      <c r="B8244" s="316"/>
      <c r="C8244" s="22"/>
      <c r="O8244" s="279"/>
    </row>
    <row r="8245" spans="1:15">
      <c r="A8245" s="316"/>
      <c r="B8245" s="316"/>
      <c r="C8245" s="22"/>
      <c r="O8245" s="279"/>
    </row>
    <row r="8246" spans="1:15">
      <c r="A8246" s="316"/>
      <c r="B8246" s="316"/>
      <c r="C8246" s="22"/>
      <c r="O8246" s="279"/>
    </row>
    <row r="8247" spans="1:15">
      <c r="A8247" s="316"/>
      <c r="B8247" s="316"/>
      <c r="C8247" s="22"/>
      <c r="O8247" s="279"/>
    </row>
    <row r="8248" spans="1:15">
      <c r="A8248" s="316"/>
      <c r="B8248" s="316"/>
      <c r="C8248" s="22"/>
      <c r="O8248" s="279"/>
    </row>
    <row r="8249" spans="1:15">
      <c r="A8249" s="316"/>
      <c r="B8249" s="316"/>
      <c r="C8249" s="22"/>
      <c r="O8249" s="279"/>
    </row>
    <row r="8250" spans="1:15">
      <c r="A8250" s="316"/>
      <c r="B8250" s="316"/>
      <c r="C8250" s="22"/>
      <c r="O8250" s="279"/>
    </row>
    <row r="8251" spans="1:15">
      <c r="A8251" s="316"/>
      <c r="B8251" s="316"/>
      <c r="C8251" s="22"/>
      <c r="O8251" s="279"/>
    </row>
    <row r="8252" spans="1:15">
      <c r="A8252" s="316"/>
      <c r="B8252" s="316"/>
      <c r="C8252" s="22"/>
      <c r="O8252" s="279"/>
    </row>
    <row r="8253" spans="1:15">
      <c r="A8253" s="316"/>
      <c r="B8253" s="316"/>
      <c r="C8253" s="22"/>
      <c r="O8253" s="279"/>
    </row>
    <row r="8254" spans="1:15">
      <c r="A8254" s="316"/>
      <c r="B8254" s="316"/>
      <c r="C8254" s="22"/>
      <c r="O8254" s="279"/>
    </row>
    <row r="8255" spans="1:15">
      <c r="A8255" s="316"/>
      <c r="B8255" s="316"/>
      <c r="C8255" s="22"/>
      <c r="O8255" s="279"/>
    </row>
    <row r="8256" spans="1:15">
      <c r="A8256" s="316"/>
      <c r="B8256" s="316"/>
      <c r="C8256" s="22"/>
      <c r="O8256" s="279"/>
    </row>
    <row r="8257" spans="1:15">
      <c r="A8257" s="316"/>
      <c r="B8257" s="316"/>
      <c r="C8257" s="22"/>
      <c r="O8257" s="279"/>
    </row>
  </sheetData>
  <mergeCells count="243">
    <mergeCell ref="A299:A320"/>
    <mergeCell ref="C321:C340"/>
    <mergeCell ref="D451:F451"/>
    <mergeCell ref="A395:A402"/>
    <mergeCell ref="C395:C402"/>
    <mergeCell ref="A436:A441"/>
    <mergeCell ref="B436:B441"/>
    <mergeCell ref="C436:C441"/>
    <mergeCell ref="D437:F437"/>
    <mergeCell ref="D438:L438"/>
    <mergeCell ref="F440:I440"/>
    <mergeCell ref="B430:B435"/>
    <mergeCell ref="A430:A435"/>
    <mergeCell ref="B418:B429"/>
    <mergeCell ref="C430:C435"/>
    <mergeCell ref="A418:A429"/>
    <mergeCell ref="D447:H447"/>
    <mergeCell ref="C418:C429"/>
    <mergeCell ref="A321:A340"/>
    <mergeCell ref="C299:C320"/>
    <mergeCell ref="D299:H299"/>
    <mergeCell ref="C467:C479"/>
    <mergeCell ref="B467:B479"/>
    <mergeCell ref="A467:A479"/>
    <mergeCell ref="C454:C458"/>
    <mergeCell ref="C480:C484"/>
    <mergeCell ref="D337:E337"/>
    <mergeCell ref="A403:A417"/>
    <mergeCell ref="B403:B417"/>
    <mergeCell ref="C403:C417"/>
    <mergeCell ref="D385:F385"/>
    <mergeCell ref="B341:B353"/>
    <mergeCell ref="A341:A353"/>
    <mergeCell ref="C354:C359"/>
    <mergeCell ref="B354:B359"/>
    <mergeCell ref="A354:A359"/>
    <mergeCell ref="C341:C353"/>
    <mergeCell ref="D371:F371"/>
    <mergeCell ref="D373:E373"/>
    <mergeCell ref="D374:E374"/>
    <mergeCell ref="D375:F375"/>
    <mergeCell ref="D395:H395"/>
    <mergeCell ref="A450:A453"/>
    <mergeCell ref="B450:B453"/>
    <mergeCell ref="C450:C453"/>
    <mergeCell ref="D278:F278"/>
    <mergeCell ref="H298:J298"/>
    <mergeCell ref="F253:H253"/>
    <mergeCell ref="D284:F284"/>
    <mergeCell ref="J291:L291"/>
    <mergeCell ref="D288:H288"/>
    <mergeCell ref="D254:F254"/>
    <mergeCell ref="A138:A144"/>
    <mergeCell ref="C84:C88"/>
    <mergeCell ref="B108:B110"/>
    <mergeCell ref="A108:A110"/>
    <mergeCell ref="C102:C107"/>
    <mergeCell ref="B102:B107"/>
    <mergeCell ref="A102:A107"/>
    <mergeCell ref="A96:A101"/>
    <mergeCell ref="C108:C110"/>
    <mergeCell ref="A89:A95"/>
    <mergeCell ref="A121:A137"/>
    <mergeCell ref="C138:C144"/>
    <mergeCell ref="A292:A298"/>
    <mergeCell ref="C292:C298"/>
    <mergeCell ref="B292:B298"/>
    <mergeCell ref="D313:F313"/>
    <mergeCell ref="D328:E328"/>
    <mergeCell ref="D123:F123"/>
    <mergeCell ref="B299:B320"/>
    <mergeCell ref="A203:A291"/>
    <mergeCell ref="F242:H242"/>
    <mergeCell ref="D248:E248"/>
    <mergeCell ref="D282:F282"/>
    <mergeCell ref="D304:H304"/>
    <mergeCell ref="D211:I211"/>
    <mergeCell ref="F205:H205"/>
    <mergeCell ref="D215:F215"/>
    <mergeCell ref="D209:F209"/>
    <mergeCell ref="D216:F216"/>
    <mergeCell ref="D218:J218"/>
    <mergeCell ref="D222:H222"/>
    <mergeCell ref="F224:J224"/>
    <mergeCell ref="D231:G231"/>
    <mergeCell ref="D234:G234"/>
    <mergeCell ref="D236:H236"/>
    <mergeCell ref="D238:H238"/>
    <mergeCell ref="D246:G246"/>
    <mergeCell ref="D264:E264"/>
    <mergeCell ref="D271:E271"/>
    <mergeCell ref="C69:C72"/>
    <mergeCell ref="C96:C101"/>
    <mergeCell ref="D114:F114"/>
    <mergeCell ref="D150:H150"/>
    <mergeCell ref="D166:D167"/>
    <mergeCell ref="D145:H145"/>
    <mergeCell ref="H169:J169"/>
    <mergeCell ref="J167:L167"/>
    <mergeCell ref="D152:H152"/>
    <mergeCell ref="D163:D164"/>
    <mergeCell ref="B73:B83"/>
    <mergeCell ref="C73:C83"/>
    <mergeCell ref="F4:N4"/>
    <mergeCell ref="C27:C37"/>
    <mergeCell ref="B27:B37"/>
    <mergeCell ref="A27:A37"/>
    <mergeCell ref="B5:B17"/>
    <mergeCell ref="A5:A17"/>
    <mergeCell ref="C5:C17"/>
    <mergeCell ref="C18:C25"/>
    <mergeCell ref="L18:M18"/>
    <mergeCell ref="A18:A25"/>
    <mergeCell ref="B18:B25"/>
    <mergeCell ref="M28:N28"/>
    <mergeCell ref="M29:N29"/>
    <mergeCell ref="C38:C54"/>
    <mergeCell ref="A69:A72"/>
    <mergeCell ref="C62:C68"/>
    <mergeCell ref="B62:B68"/>
    <mergeCell ref="A62:A68"/>
    <mergeCell ref="A73:A83"/>
    <mergeCell ref="A38:A61"/>
    <mergeCell ref="B38:B61"/>
    <mergeCell ref="J40:L40"/>
    <mergeCell ref="O69:O72"/>
    <mergeCell ref="L61:N61"/>
    <mergeCell ref="P18:P25"/>
    <mergeCell ref="J57:L57"/>
    <mergeCell ref="J60:L60"/>
    <mergeCell ref="D41:H41"/>
    <mergeCell ref="D46:H46"/>
    <mergeCell ref="D53:E53"/>
    <mergeCell ref="D51:E51"/>
    <mergeCell ref="A1:P2"/>
    <mergeCell ref="F225:H225"/>
    <mergeCell ref="D206:I206"/>
    <mergeCell ref="P27:P33"/>
    <mergeCell ref="P38:P61"/>
    <mergeCell ref="P62:P68"/>
    <mergeCell ref="O62:O68"/>
    <mergeCell ref="A84:A88"/>
    <mergeCell ref="B69:B72"/>
    <mergeCell ref="F96:I96"/>
    <mergeCell ref="B84:B88"/>
    <mergeCell ref="C89:C95"/>
    <mergeCell ref="D178:F178"/>
    <mergeCell ref="B89:B95"/>
    <mergeCell ref="D191:F191"/>
    <mergeCell ref="B96:B101"/>
    <mergeCell ref="D180:E180"/>
    <mergeCell ref="P5:P17"/>
    <mergeCell ref="F69:N69"/>
    <mergeCell ref="P69:P72"/>
    <mergeCell ref="O27:O33"/>
    <mergeCell ref="O18:O25"/>
    <mergeCell ref="O5:O17"/>
    <mergeCell ref="M30:N30"/>
    <mergeCell ref="O84:O88"/>
    <mergeCell ref="A145:A202"/>
    <mergeCell ref="C111:C120"/>
    <mergeCell ref="B111:B120"/>
    <mergeCell ref="A111:A120"/>
    <mergeCell ref="C121:C137"/>
    <mergeCell ref="B121:B137"/>
    <mergeCell ref="D247:E247"/>
    <mergeCell ref="D184:F184"/>
    <mergeCell ref="D195:F195"/>
    <mergeCell ref="F204:H204"/>
    <mergeCell ref="D217:F217"/>
    <mergeCell ref="D220:H220"/>
    <mergeCell ref="D213:I213"/>
    <mergeCell ref="D226:J226"/>
    <mergeCell ref="D235:E235"/>
    <mergeCell ref="D243:J243"/>
    <mergeCell ref="C145:C202"/>
    <mergeCell ref="B138:B144"/>
    <mergeCell ref="B145:B202"/>
    <mergeCell ref="B203:B290"/>
    <mergeCell ref="C203:C290"/>
    <mergeCell ref="D172:G172"/>
    <mergeCell ref="D115:E115"/>
    <mergeCell ref="A360:A365"/>
    <mergeCell ref="A370:A384"/>
    <mergeCell ref="C366:C369"/>
    <mergeCell ref="D489:F489"/>
    <mergeCell ref="D376:E376"/>
    <mergeCell ref="D377:E377"/>
    <mergeCell ref="D378:E378"/>
    <mergeCell ref="D461:J461"/>
    <mergeCell ref="D459:L459"/>
    <mergeCell ref="D462:J462"/>
    <mergeCell ref="D460:L460"/>
    <mergeCell ref="D396:F396"/>
    <mergeCell ref="D392:F392"/>
    <mergeCell ref="D381:F381"/>
    <mergeCell ref="D382:F382"/>
    <mergeCell ref="D380:F380"/>
    <mergeCell ref="D467:F467"/>
    <mergeCell ref="D472:F472"/>
    <mergeCell ref="D419:N419"/>
    <mergeCell ref="D430:F430"/>
    <mergeCell ref="D442:F442"/>
    <mergeCell ref="C488:C493"/>
    <mergeCell ref="B488:B493"/>
    <mergeCell ref="A488:A493"/>
    <mergeCell ref="D370:H370"/>
    <mergeCell ref="D372:E372"/>
    <mergeCell ref="D361:H361"/>
    <mergeCell ref="D366:H366"/>
    <mergeCell ref="D360:F360"/>
    <mergeCell ref="D330:E330"/>
    <mergeCell ref="D333:F333"/>
    <mergeCell ref="C370:C384"/>
    <mergeCell ref="B370:B384"/>
    <mergeCell ref="C360:C365"/>
    <mergeCell ref="D348:F348"/>
    <mergeCell ref="B360:B365"/>
    <mergeCell ref="B321:B340"/>
    <mergeCell ref="A480:A487"/>
    <mergeCell ref="B480:B487"/>
    <mergeCell ref="D354:F354"/>
    <mergeCell ref="D307:H307"/>
    <mergeCell ref="D342:F342"/>
    <mergeCell ref="D390:F390"/>
    <mergeCell ref="D391:F391"/>
    <mergeCell ref="B454:B458"/>
    <mergeCell ref="A454:A458"/>
    <mergeCell ref="C459:C466"/>
    <mergeCell ref="B459:B466"/>
    <mergeCell ref="A459:A466"/>
    <mergeCell ref="C442:C449"/>
    <mergeCell ref="B442:B449"/>
    <mergeCell ref="A442:A449"/>
    <mergeCell ref="A385:A394"/>
    <mergeCell ref="B385:B394"/>
    <mergeCell ref="D399:F399"/>
    <mergeCell ref="D404:E404"/>
    <mergeCell ref="D398:H398"/>
    <mergeCell ref="D422:J422"/>
    <mergeCell ref="B366:B369"/>
    <mergeCell ref="A366:A369"/>
    <mergeCell ref="B396:B402"/>
  </mergeCells>
  <pageMargins left="0.75" right="0.25" top="0.75" bottom="0.25" header="0.3" footer="0.3"/>
  <pageSetup paperSize="9" scale="56" orientation="portrait" r:id="rId1"/>
  <rowBreaks count="2" manualBreakCount="2">
    <brk id="223" max="16383" man="1"/>
    <brk id="336" max="16383" man="1"/>
  </rowBreaks>
  <colBreaks count="1" manualBreakCount="1">
    <brk id="16" max="1048575" man="1"/>
  </colBreaks>
</worksheet>
</file>

<file path=xl/worksheets/sheet2.xml><?xml version="1.0" encoding="utf-8"?>
<worksheet xmlns="http://schemas.openxmlformats.org/spreadsheetml/2006/main" xmlns:r="http://schemas.openxmlformats.org/officeDocument/2006/relationships">
  <dimension ref="A1:M454"/>
  <sheetViews>
    <sheetView workbookViewId="0">
      <selection activeCell="D79" sqref="D79:D93"/>
    </sheetView>
  </sheetViews>
  <sheetFormatPr defaultRowHeight="15"/>
  <cols>
    <col min="1" max="1" width="7" customWidth="1"/>
    <col min="2" max="2" width="11.85546875" customWidth="1"/>
    <col min="3" max="3" width="31.28515625" style="10" customWidth="1"/>
    <col min="4" max="4" width="11.42578125" customWidth="1"/>
    <col min="6" max="6" width="10.42578125" customWidth="1"/>
    <col min="7" max="7" width="12.7109375" customWidth="1"/>
  </cols>
  <sheetData>
    <row r="1" spans="1:13">
      <c r="A1" s="532" t="s">
        <v>117</v>
      </c>
      <c r="B1" s="532"/>
      <c r="C1" s="532"/>
      <c r="D1" s="532"/>
      <c r="E1" s="532"/>
      <c r="F1" s="532"/>
      <c r="G1" s="532"/>
      <c r="H1" s="6"/>
      <c r="I1" s="6"/>
      <c r="J1" s="6"/>
      <c r="K1" s="6"/>
      <c r="L1" s="6"/>
      <c r="M1" s="6"/>
    </row>
    <row r="2" spans="1:13">
      <c r="A2" s="532"/>
      <c r="B2" s="532"/>
      <c r="C2" s="532"/>
      <c r="D2" s="532"/>
      <c r="E2" s="532"/>
      <c r="F2" s="532"/>
      <c r="G2" s="532"/>
      <c r="H2" s="6"/>
      <c r="I2" s="6"/>
      <c r="J2" s="6"/>
      <c r="K2" s="6"/>
      <c r="L2" s="6"/>
      <c r="M2" s="6"/>
    </row>
    <row r="3" spans="1:13">
      <c r="A3" s="533"/>
      <c r="B3" s="533"/>
      <c r="C3" s="533"/>
      <c r="D3" s="533"/>
      <c r="E3" s="533"/>
      <c r="F3" s="533"/>
      <c r="G3" s="533"/>
    </row>
    <row r="4" spans="1:13" s="9" customFormat="1" ht="31.5">
      <c r="A4" s="1" t="s">
        <v>1</v>
      </c>
      <c r="B4" s="7" t="s">
        <v>2</v>
      </c>
      <c r="C4" s="8" t="s">
        <v>3</v>
      </c>
      <c r="D4" s="12" t="s">
        <v>5</v>
      </c>
      <c r="E4" s="12" t="s">
        <v>6</v>
      </c>
      <c r="F4" s="1" t="s">
        <v>7</v>
      </c>
      <c r="G4" s="1" t="s">
        <v>8</v>
      </c>
    </row>
    <row r="5" spans="1:13" ht="236.25">
      <c r="A5" s="2">
        <v>1</v>
      </c>
      <c r="B5" s="2" t="s">
        <v>9</v>
      </c>
      <c r="C5" s="3" t="s">
        <v>10</v>
      </c>
      <c r="D5" s="11">
        <f>'Chittara Causeway'!O5</f>
        <v>5</v>
      </c>
      <c r="E5" s="5" t="s">
        <v>119</v>
      </c>
      <c r="F5" s="5">
        <v>1203.77</v>
      </c>
      <c r="G5" s="5">
        <f>D5*F5</f>
        <v>6018.85</v>
      </c>
    </row>
    <row r="6" spans="1:13" ht="126">
      <c r="A6" s="2">
        <v>2</v>
      </c>
      <c r="B6" s="2" t="s">
        <v>11</v>
      </c>
      <c r="C6" s="3" t="s">
        <v>12</v>
      </c>
      <c r="D6" s="11">
        <f>'Chittara Causeway'!O18</f>
        <v>9000</v>
      </c>
      <c r="E6" s="5" t="s">
        <v>120</v>
      </c>
      <c r="F6" s="5">
        <v>27.72</v>
      </c>
      <c r="G6" s="5">
        <f>D6*F6</f>
        <v>249480</v>
      </c>
    </row>
    <row r="7" spans="1:13" ht="15.75" customHeight="1">
      <c r="A7" s="513">
        <v>3</v>
      </c>
      <c r="B7" s="513" t="s">
        <v>13</v>
      </c>
      <c r="C7" s="517" t="s">
        <v>14</v>
      </c>
      <c r="D7" s="511"/>
      <c r="E7" s="511" t="s">
        <v>111</v>
      </c>
      <c r="F7" s="511">
        <v>69.540000000000006</v>
      </c>
      <c r="G7" s="511"/>
    </row>
    <row r="8" spans="1:13" ht="15.75" customHeight="1">
      <c r="A8" s="514"/>
      <c r="B8" s="514"/>
      <c r="C8" s="517"/>
      <c r="D8" s="511"/>
      <c r="E8" s="511"/>
      <c r="F8" s="511"/>
      <c r="G8" s="511"/>
    </row>
    <row r="9" spans="1:13" ht="15.75" customHeight="1">
      <c r="A9" s="514"/>
      <c r="B9" s="514"/>
      <c r="C9" s="517"/>
      <c r="D9" s="511"/>
      <c r="E9" s="511"/>
      <c r="F9" s="511"/>
      <c r="G9" s="511"/>
    </row>
    <row r="10" spans="1:13" ht="15.75" customHeight="1">
      <c r="A10" s="514"/>
      <c r="B10" s="514"/>
      <c r="C10" s="517"/>
      <c r="D10" s="511"/>
      <c r="E10" s="511"/>
      <c r="F10" s="511"/>
      <c r="G10" s="511"/>
    </row>
    <row r="11" spans="1:13" ht="15.75" customHeight="1">
      <c r="A11" s="514"/>
      <c r="B11" s="514"/>
      <c r="C11" s="517"/>
      <c r="D11" s="511"/>
      <c r="E11" s="511"/>
      <c r="F11" s="511"/>
      <c r="G11" s="511"/>
    </row>
    <row r="12" spans="1:13" ht="15.75" customHeight="1">
      <c r="A12" s="515"/>
      <c r="B12" s="515"/>
      <c r="C12" s="518"/>
      <c r="D12" s="511"/>
      <c r="E12" s="511"/>
      <c r="F12" s="511"/>
      <c r="G12" s="511"/>
    </row>
    <row r="13" spans="1:13">
      <c r="A13" s="513">
        <v>4</v>
      </c>
      <c r="B13" s="513" t="s">
        <v>15</v>
      </c>
      <c r="C13" s="516" t="s">
        <v>16</v>
      </c>
      <c r="D13" s="511"/>
      <c r="E13" s="511"/>
      <c r="F13" s="511"/>
      <c r="G13" s="511"/>
    </row>
    <row r="14" spans="1:13">
      <c r="A14" s="514"/>
      <c r="B14" s="514"/>
      <c r="C14" s="517"/>
      <c r="D14" s="511"/>
      <c r="E14" s="511"/>
      <c r="F14" s="511"/>
      <c r="G14" s="511"/>
    </row>
    <row r="15" spans="1:13">
      <c r="A15" s="514"/>
      <c r="B15" s="514"/>
      <c r="C15" s="517"/>
      <c r="D15" s="511"/>
      <c r="E15" s="511"/>
      <c r="F15" s="511"/>
      <c r="G15" s="511"/>
    </row>
    <row r="16" spans="1:13">
      <c r="A16" s="514"/>
      <c r="B16" s="514"/>
      <c r="C16" s="517"/>
      <c r="D16" s="511"/>
      <c r="E16" s="511"/>
      <c r="F16" s="511"/>
      <c r="G16" s="511"/>
    </row>
    <row r="17" spans="1:7">
      <c r="A17" s="514"/>
      <c r="B17" s="514"/>
      <c r="C17" s="517"/>
      <c r="D17" s="511"/>
      <c r="E17" s="511"/>
      <c r="F17" s="511"/>
      <c r="G17" s="511"/>
    </row>
    <row r="18" spans="1:7">
      <c r="A18" s="514"/>
      <c r="B18" s="514"/>
      <c r="C18" s="517"/>
      <c r="D18" s="511"/>
      <c r="E18" s="511"/>
      <c r="F18" s="511"/>
      <c r="G18" s="511"/>
    </row>
    <row r="19" spans="1:7">
      <c r="A19" s="514"/>
      <c r="B19" s="514"/>
      <c r="C19" s="517"/>
      <c r="D19" s="511"/>
      <c r="E19" s="511"/>
      <c r="F19" s="511"/>
      <c r="G19" s="511"/>
    </row>
    <row r="20" spans="1:7">
      <c r="A20" s="514"/>
      <c r="B20" s="514"/>
      <c r="C20" s="517"/>
      <c r="D20" s="511"/>
      <c r="E20" s="511"/>
      <c r="F20" s="511"/>
      <c r="G20" s="511"/>
    </row>
    <row r="21" spans="1:7" ht="102.75" customHeight="1">
      <c r="A21" s="515"/>
      <c r="B21" s="515"/>
      <c r="C21" s="518"/>
      <c r="D21" s="511"/>
      <c r="E21" s="511"/>
      <c r="F21" s="511"/>
      <c r="G21" s="511"/>
    </row>
    <row r="22" spans="1:7" ht="38.25" customHeight="1">
      <c r="A22" s="513">
        <v>5</v>
      </c>
      <c r="B22" s="513" t="s">
        <v>17</v>
      </c>
      <c r="C22" s="516" t="s">
        <v>18</v>
      </c>
      <c r="D22" s="531">
        <f>'Chittara Causeway'!O61</f>
        <v>3029.3987500000003</v>
      </c>
      <c r="E22" s="511" t="s">
        <v>121</v>
      </c>
      <c r="F22" s="511">
        <v>246.71</v>
      </c>
      <c r="G22" s="511"/>
    </row>
    <row r="23" spans="1:7" ht="42.75" customHeight="1">
      <c r="A23" s="514"/>
      <c r="B23" s="514"/>
      <c r="C23" s="517"/>
      <c r="D23" s="511"/>
      <c r="E23" s="511"/>
      <c r="F23" s="511"/>
      <c r="G23" s="511"/>
    </row>
    <row r="24" spans="1:7">
      <c r="A24" s="514"/>
      <c r="B24" s="514"/>
      <c r="C24" s="517"/>
      <c r="D24" s="511"/>
      <c r="E24" s="511"/>
      <c r="F24" s="511"/>
      <c r="G24" s="511"/>
    </row>
    <row r="25" spans="1:7">
      <c r="A25" s="514"/>
      <c r="B25" s="514"/>
      <c r="C25" s="517"/>
      <c r="D25" s="511"/>
      <c r="E25" s="511"/>
      <c r="F25" s="511"/>
      <c r="G25" s="511"/>
    </row>
    <row r="26" spans="1:7">
      <c r="A26" s="514"/>
      <c r="B26" s="514"/>
      <c r="C26" s="517"/>
      <c r="D26" s="511"/>
      <c r="E26" s="511"/>
      <c r="F26" s="511"/>
      <c r="G26" s="511"/>
    </row>
    <row r="27" spans="1:7">
      <c r="A27" s="514"/>
      <c r="B27" s="514"/>
      <c r="C27" s="517"/>
      <c r="D27" s="511"/>
      <c r="E27" s="511"/>
      <c r="F27" s="511"/>
      <c r="G27" s="511"/>
    </row>
    <row r="28" spans="1:7">
      <c r="A28" s="514"/>
      <c r="B28" s="514"/>
      <c r="C28" s="517"/>
      <c r="D28" s="511"/>
      <c r="E28" s="511"/>
      <c r="F28" s="511"/>
      <c r="G28" s="511"/>
    </row>
    <row r="29" spans="1:7">
      <c r="A29" s="514"/>
      <c r="B29" s="514"/>
      <c r="C29" s="517"/>
      <c r="D29" s="511"/>
      <c r="E29" s="511"/>
      <c r="F29" s="511"/>
      <c r="G29" s="511"/>
    </row>
    <row r="30" spans="1:7">
      <c r="A30" s="514"/>
      <c r="B30" s="514"/>
      <c r="C30" s="517"/>
      <c r="D30" s="511"/>
      <c r="E30" s="511"/>
      <c r="F30" s="511"/>
      <c r="G30" s="511"/>
    </row>
    <row r="31" spans="1:7">
      <c r="A31" s="514"/>
      <c r="B31" s="514"/>
      <c r="C31" s="517"/>
      <c r="D31" s="511"/>
      <c r="E31" s="511"/>
      <c r="F31" s="511"/>
      <c r="G31" s="511"/>
    </row>
    <row r="32" spans="1:7">
      <c r="A32" s="514"/>
      <c r="B32" s="514"/>
      <c r="C32" s="517"/>
      <c r="D32" s="511"/>
      <c r="E32" s="511"/>
      <c r="F32" s="511"/>
      <c r="G32" s="511"/>
    </row>
    <row r="33" spans="1:7">
      <c r="A33" s="514"/>
      <c r="B33" s="514"/>
      <c r="C33" s="517"/>
      <c r="D33" s="511"/>
      <c r="E33" s="511"/>
      <c r="F33" s="511"/>
      <c r="G33" s="511"/>
    </row>
    <row r="34" spans="1:7" ht="6" customHeight="1">
      <c r="A34" s="515"/>
      <c r="B34" s="515"/>
      <c r="C34" s="518"/>
      <c r="D34" s="511"/>
      <c r="E34" s="511"/>
      <c r="F34" s="511"/>
      <c r="G34" s="511"/>
    </row>
    <row r="35" spans="1:7">
      <c r="A35" s="513">
        <v>6</v>
      </c>
      <c r="B35" s="513" t="s">
        <v>19</v>
      </c>
      <c r="C35" s="516" t="s">
        <v>20</v>
      </c>
      <c r="D35" s="511"/>
      <c r="E35" s="508" t="s">
        <v>120</v>
      </c>
      <c r="F35" s="508">
        <v>837.15</v>
      </c>
      <c r="G35" s="511"/>
    </row>
    <row r="36" spans="1:7">
      <c r="A36" s="514"/>
      <c r="B36" s="514"/>
      <c r="C36" s="517"/>
      <c r="D36" s="511"/>
      <c r="E36" s="509"/>
      <c r="F36" s="509"/>
      <c r="G36" s="511"/>
    </row>
    <row r="37" spans="1:7">
      <c r="A37" s="514"/>
      <c r="B37" s="514"/>
      <c r="C37" s="517"/>
      <c r="D37" s="511"/>
      <c r="E37" s="509"/>
      <c r="F37" s="509"/>
      <c r="G37" s="511"/>
    </row>
    <row r="38" spans="1:7">
      <c r="A38" s="514"/>
      <c r="B38" s="514"/>
      <c r="C38" s="517"/>
      <c r="D38" s="511"/>
      <c r="E38" s="509"/>
      <c r="F38" s="509"/>
      <c r="G38" s="511"/>
    </row>
    <row r="39" spans="1:7">
      <c r="A39" s="514"/>
      <c r="B39" s="514"/>
      <c r="C39" s="517"/>
      <c r="D39" s="511"/>
      <c r="E39" s="509"/>
      <c r="F39" s="509"/>
      <c r="G39" s="511"/>
    </row>
    <row r="40" spans="1:7">
      <c r="A40" s="514"/>
      <c r="B40" s="514"/>
      <c r="C40" s="517"/>
      <c r="D40" s="511"/>
      <c r="E40" s="509"/>
      <c r="F40" s="509"/>
      <c r="G40" s="511"/>
    </row>
    <row r="41" spans="1:7">
      <c r="A41" s="514"/>
      <c r="B41" s="514"/>
      <c r="C41" s="517"/>
      <c r="D41" s="511"/>
      <c r="E41" s="509"/>
      <c r="F41" s="509"/>
      <c r="G41" s="511"/>
    </row>
    <row r="42" spans="1:7">
      <c r="A42" s="514"/>
      <c r="B42" s="514"/>
      <c r="C42" s="517"/>
      <c r="D42" s="511"/>
      <c r="E42" s="509"/>
      <c r="F42" s="509"/>
      <c r="G42" s="511"/>
    </row>
    <row r="43" spans="1:7">
      <c r="A43" s="514"/>
      <c r="B43" s="514"/>
      <c r="C43" s="517"/>
      <c r="D43" s="511"/>
      <c r="E43" s="509"/>
      <c r="F43" s="509"/>
      <c r="G43" s="511"/>
    </row>
    <row r="44" spans="1:7">
      <c r="A44" s="514"/>
      <c r="B44" s="514"/>
      <c r="C44" s="517"/>
      <c r="D44" s="511"/>
      <c r="E44" s="509"/>
      <c r="F44" s="509"/>
      <c r="G44" s="511"/>
    </row>
    <row r="45" spans="1:7">
      <c r="A45" s="514"/>
      <c r="B45" s="514"/>
      <c r="C45" s="517"/>
      <c r="D45" s="511"/>
      <c r="E45" s="509"/>
      <c r="F45" s="509"/>
      <c r="G45" s="511"/>
    </row>
    <row r="46" spans="1:7">
      <c r="A46" s="514"/>
      <c r="B46" s="514"/>
      <c r="C46" s="517"/>
      <c r="D46" s="511"/>
      <c r="E46" s="509"/>
      <c r="F46" s="509"/>
      <c r="G46" s="511"/>
    </row>
    <row r="47" spans="1:7" ht="30" customHeight="1">
      <c r="A47" s="515"/>
      <c r="B47" s="515"/>
      <c r="C47" s="518"/>
      <c r="D47" s="511"/>
      <c r="E47" s="510"/>
      <c r="F47" s="510"/>
      <c r="G47" s="511"/>
    </row>
    <row r="48" spans="1:7">
      <c r="A48" s="513">
        <v>7</v>
      </c>
      <c r="B48" s="513" t="s">
        <v>21</v>
      </c>
      <c r="C48" s="516" t="s">
        <v>22</v>
      </c>
      <c r="D48" s="511"/>
      <c r="E48" s="511" t="s">
        <v>121</v>
      </c>
      <c r="F48" s="511">
        <v>6.13</v>
      </c>
      <c r="G48" s="511"/>
    </row>
    <row r="49" spans="1:7">
      <c r="A49" s="514"/>
      <c r="B49" s="514"/>
      <c r="C49" s="517"/>
      <c r="D49" s="511"/>
      <c r="E49" s="511"/>
      <c r="F49" s="511"/>
      <c r="G49" s="511"/>
    </row>
    <row r="50" spans="1:7">
      <c r="A50" s="514"/>
      <c r="B50" s="514"/>
      <c r="C50" s="517"/>
      <c r="D50" s="511"/>
      <c r="E50" s="511"/>
      <c r="F50" s="511"/>
      <c r="G50" s="511"/>
    </row>
    <row r="51" spans="1:7">
      <c r="A51" s="514"/>
      <c r="B51" s="514"/>
      <c r="C51" s="517"/>
      <c r="D51" s="511"/>
      <c r="E51" s="511"/>
      <c r="F51" s="511"/>
      <c r="G51" s="511"/>
    </row>
    <row r="52" spans="1:7">
      <c r="A52" s="514"/>
      <c r="B52" s="514"/>
      <c r="C52" s="517"/>
      <c r="D52" s="511"/>
      <c r="E52" s="511"/>
      <c r="F52" s="511"/>
      <c r="G52" s="511"/>
    </row>
    <row r="53" spans="1:7">
      <c r="A53" s="514"/>
      <c r="B53" s="514"/>
      <c r="C53" s="517"/>
      <c r="D53" s="511"/>
      <c r="E53" s="511"/>
      <c r="F53" s="511"/>
      <c r="G53" s="511"/>
    </row>
    <row r="54" spans="1:7">
      <c r="A54" s="514"/>
      <c r="B54" s="514"/>
      <c r="C54" s="517"/>
      <c r="D54" s="511"/>
      <c r="E54" s="511"/>
      <c r="F54" s="511"/>
      <c r="G54" s="511"/>
    </row>
    <row r="55" spans="1:7">
      <c r="A55" s="514"/>
      <c r="B55" s="514"/>
      <c r="C55" s="517"/>
      <c r="D55" s="511"/>
      <c r="E55" s="511"/>
      <c r="F55" s="511"/>
      <c r="G55" s="511"/>
    </row>
    <row r="56" spans="1:7">
      <c r="A56" s="514"/>
      <c r="B56" s="514"/>
      <c r="C56" s="517"/>
      <c r="D56" s="511"/>
      <c r="E56" s="511"/>
      <c r="F56" s="511"/>
      <c r="G56" s="511"/>
    </row>
    <row r="57" spans="1:7">
      <c r="A57" s="514"/>
      <c r="B57" s="514"/>
      <c r="C57" s="517"/>
      <c r="D57" s="511"/>
      <c r="E57" s="511"/>
      <c r="F57" s="511"/>
      <c r="G57" s="511"/>
    </row>
    <row r="58" spans="1:7" ht="23.25" customHeight="1">
      <c r="A58" s="515"/>
      <c r="B58" s="515"/>
      <c r="C58" s="518"/>
      <c r="D58" s="511"/>
      <c r="E58" s="511"/>
      <c r="F58" s="511"/>
      <c r="G58" s="511"/>
    </row>
    <row r="59" spans="1:7">
      <c r="A59" s="513">
        <v>8</v>
      </c>
      <c r="B59" s="513" t="s">
        <v>23</v>
      </c>
      <c r="C59" s="516" t="s">
        <v>24</v>
      </c>
      <c r="D59" s="511"/>
      <c r="E59" s="511" t="s">
        <v>122</v>
      </c>
      <c r="F59" s="511">
        <v>145120.53</v>
      </c>
      <c r="G59" s="511"/>
    </row>
    <row r="60" spans="1:7">
      <c r="A60" s="514"/>
      <c r="B60" s="514"/>
      <c r="C60" s="517"/>
      <c r="D60" s="511"/>
      <c r="E60" s="511"/>
      <c r="F60" s="511"/>
      <c r="G60" s="511"/>
    </row>
    <row r="61" spans="1:7">
      <c r="A61" s="514"/>
      <c r="B61" s="514"/>
      <c r="C61" s="517"/>
      <c r="D61" s="511"/>
      <c r="E61" s="511"/>
      <c r="F61" s="511"/>
      <c r="G61" s="511"/>
    </row>
    <row r="62" spans="1:7" ht="36.75" customHeight="1">
      <c r="A62" s="515"/>
      <c r="B62" s="515"/>
      <c r="C62" s="518"/>
      <c r="D62" s="511"/>
      <c r="E62" s="511"/>
      <c r="F62" s="511"/>
      <c r="G62" s="511"/>
    </row>
    <row r="63" spans="1:7">
      <c r="A63" s="513">
        <v>9</v>
      </c>
      <c r="B63" s="513" t="s">
        <v>25</v>
      </c>
      <c r="C63" s="516" t="s">
        <v>26</v>
      </c>
      <c r="D63" s="511"/>
      <c r="E63" s="511" t="s">
        <v>111</v>
      </c>
      <c r="F63" s="511">
        <v>39.159999999999997</v>
      </c>
      <c r="G63" s="511"/>
    </row>
    <row r="64" spans="1:7">
      <c r="A64" s="514"/>
      <c r="B64" s="514"/>
      <c r="C64" s="517"/>
      <c r="D64" s="511"/>
      <c r="E64" s="511"/>
      <c r="F64" s="511"/>
      <c r="G64" s="511"/>
    </row>
    <row r="65" spans="1:7">
      <c r="A65" s="514"/>
      <c r="B65" s="514"/>
      <c r="C65" s="517"/>
      <c r="D65" s="511"/>
      <c r="E65" s="511"/>
      <c r="F65" s="511"/>
      <c r="G65" s="511"/>
    </row>
    <row r="66" spans="1:7" ht="32.25" customHeight="1">
      <c r="A66" s="515"/>
      <c r="B66" s="515"/>
      <c r="C66" s="518"/>
      <c r="D66" s="511"/>
      <c r="E66" s="511"/>
      <c r="F66" s="511"/>
      <c r="G66" s="511"/>
    </row>
    <row r="67" spans="1:7">
      <c r="A67" s="513">
        <v>10</v>
      </c>
      <c r="B67" s="513" t="s">
        <v>27</v>
      </c>
      <c r="C67" s="516" t="s">
        <v>28</v>
      </c>
      <c r="D67" s="511"/>
      <c r="E67" s="511" t="s">
        <v>119</v>
      </c>
      <c r="F67" s="511">
        <v>17211.169999999998</v>
      </c>
      <c r="G67" s="511"/>
    </row>
    <row r="68" spans="1:7">
      <c r="A68" s="514"/>
      <c r="B68" s="514"/>
      <c r="C68" s="517"/>
      <c r="D68" s="511"/>
      <c r="E68" s="511"/>
      <c r="F68" s="511"/>
      <c r="G68" s="511"/>
    </row>
    <row r="69" spans="1:7">
      <c r="A69" s="514"/>
      <c r="B69" s="514"/>
      <c r="C69" s="517"/>
      <c r="D69" s="511"/>
      <c r="E69" s="511"/>
      <c r="F69" s="511"/>
      <c r="G69" s="511"/>
    </row>
    <row r="70" spans="1:7">
      <c r="A70" s="514"/>
      <c r="B70" s="514"/>
      <c r="C70" s="517"/>
      <c r="D70" s="511"/>
      <c r="E70" s="511"/>
      <c r="F70" s="511"/>
      <c r="G70" s="511"/>
    </row>
    <row r="71" spans="1:7">
      <c r="A71" s="514"/>
      <c r="B71" s="514"/>
      <c r="C71" s="517"/>
      <c r="D71" s="511"/>
      <c r="E71" s="511"/>
      <c r="F71" s="511"/>
      <c r="G71" s="511"/>
    </row>
    <row r="72" spans="1:7">
      <c r="A72" s="514"/>
      <c r="B72" s="514"/>
      <c r="C72" s="517"/>
      <c r="D72" s="511"/>
      <c r="E72" s="511"/>
      <c r="F72" s="511"/>
      <c r="G72" s="511"/>
    </row>
    <row r="73" spans="1:7">
      <c r="A73" s="514"/>
      <c r="B73" s="514"/>
      <c r="C73" s="517"/>
      <c r="D73" s="511"/>
      <c r="E73" s="511"/>
      <c r="F73" s="511"/>
      <c r="G73" s="511"/>
    </row>
    <row r="74" spans="1:7">
      <c r="A74" s="514"/>
      <c r="B74" s="514"/>
      <c r="C74" s="517"/>
      <c r="D74" s="511"/>
      <c r="E74" s="511"/>
      <c r="F74" s="511"/>
      <c r="G74" s="511"/>
    </row>
    <row r="75" spans="1:7">
      <c r="A75" s="514"/>
      <c r="B75" s="514"/>
      <c r="C75" s="517"/>
      <c r="D75" s="511"/>
      <c r="E75" s="511"/>
      <c r="F75" s="511"/>
      <c r="G75" s="511"/>
    </row>
    <row r="76" spans="1:7">
      <c r="A76" s="514"/>
      <c r="B76" s="514"/>
      <c r="C76" s="517"/>
      <c r="D76" s="511"/>
      <c r="E76" s="511"/>
      <c r="F76" s="511"/>
      <c r="G76" s="511"/>
    </row>
    <row r="77" spans="1:7">
      <c r="A77" s="514"/>
      <c r="B77" s="514"/>
      <c r="C77" s="517"/>
      <c r="D77" s="511"/>
      <c r="E77" s="511"/>
      <c r="F77" s="511"/>
      <c r="G77" s="511"/>
    </row>
    <row r="78" spans="1:7" ht="102" customHeight="1">
      <c r="A78" s="515"/>
      <c r="B78" s="515"/>
      <c r="C78" s="518"/>
      <c r="D78" s="511"/>
      <c r="E78" s="511"/>
      <c r="F78" s="511"/>
      <c r="G78" s="511"/>
    </row>
    <row r="79" spans="1:7">
      <c r="A79" s="513">
        <v>11</v>
      </c>
      <c r="B79" s="513" t="s">
        <v>29</v>
      </c>
      <c r="C79" s="516" t="s">
        <v>30</v>
      </c>
      <c r="D79" s="511"/>
      <c r="E79" s="511"/>
      <c r="F79" s="511"/>
      <c r="G79" s="511"/>
    </row>
    <row r="80" spans="1:7">
      <c r="A80" s="514"/>
      <c r="B80" s="514"/>
      <c r="C80" s="517"/>
      <c r="D80" s="511"/>
      <c r="E80" s="511"/>
      <c r="F80" s="511"/>
      <c r="G80" s="511"/>
    </row>
    <row r="81" spans="1:7">
      <c r="A81" s="514"/>
      <c r="B81" s="514"/>
      <c r="C81" s="517"/>
      <c r="D81" s="511"/>
      <c r="E81" s="511"/>
      <c r="F81" s="511"/>
      <c r="G81" s="511"/>
    </row>
    <row r="82" spans="1:7">
      <c r="A82" s="514"/>
      <c r="B82" s="514"/>
      <c r="C82" s="517"/>
      <c r="D82" s="511"/>
      <c r="E82" s="511"/>
      <c r="F82" s="511"/>
      <c r="G82" s="511"/>
    </row>
    <row r="83" spans="1:7">
      <c r="A83" s="514"/>
      <c r="B83" s="514"/>
      <c r="C83" s="517"/>
      <c r="D83" s="511"/>
      <c r="E83" s="511"/>
      <c r="F83" s="511"/>
      <c r="G83" s="511"/>
    </row>
    <row r="84" spans="1:7">
      <c r="A84" s="514"/>
      <c r="B84" s="514"/>
      <c r="C84" s="517"/>
      <c r="D84" s="511"/>
      <c r="E84" s="511"/>
      <c r="F84" s="511"/>
      <c r="G84" s="511"/>
    </row>
    <row r="85" spans="1:7">
      <c r="A85" s="514"/>
      <c r="B85" s="514"/>
      <c r="C85" s="517"/>
      <c r="D85" s="511"/>
      <c r="E85" s="511"/>
      <c r="F85" s="511"/>
      <c r="G85" s="511"/>
    </row>
    <row r="86" spans="1:7">
      <c r="A86" s="514"/>
      <c r="B86" s="514"/>
      <c r="C86" s="517"/>
      <c r="D86" s="511"/>
      <c r="E86" s="511"/>
      <c r="F86" s="511"/>
      <c r="G86" s="511"/>
    </row>
    <row r="87" spans="1:7">
      <c r="A87" s="514"/>
      <c r="B87" s="514"/>
      <c r="C87" s="517"/>
      <c r="D87" s="511"/>
      <c r="E87" s="511"/>
      <c r="F87" s="511"/>
      <c r="G87" s="511"/>
    </row>
    <row r="88" spans="1:7">
      <c r="A88" s="514"/>
      <c r="B88" s="514"/>
      <c r="C88" s="517"/>
      <c r="D88" s="511"/>
      <c r="E88" s="511"/>
      <c r="F88" s="511"/>
      <c r="G88" s="511"/>
    </row>
    <row r="89" spans="1:7">
      <c r="A89" s="514"/>
      <c r="B89" s="514"/>
      <c r="C89" s="517"/>
      <c r="D89" s="511"/>
      <c r="E89" s="511"/>
      <c r="F89" s="511"/>
      <c r="G89" s="511"/>
    </row>
    <row r="90" spans="1:7">
      <c r="A90" s="514"/>
      <c r="B90" s="514"/>
      <c r="C90" s="517"/>
      <c r="D90" s="511"/>
      <c r="E90" s="511"/>
      <c r="F90" s="511"/>
      <c r="G90" s="511"/>
    </row>
    <row r="91" spans="1:7">
      <c r="A91" s="514"/>
      <c r="B91" s="514"/>
      <c r="C91" s="517"/>
      <c r="D91" s="511"/>
      <c r="E91" s="511"/>
      <c r="F91" s="511"/>
      <c r="G91" s="511"/>
    </row>
    <row r="92" spans="1:7">
      <c r="A92" s="514"/>
      <c r="B92" s="514"/>
      <c r="C92" s="517"/>
      <c r="D92" s="511"/>
      <c r="E92" s="511"/>
      <c r="F92" s="511"/>
      <c r="G92" s="511"/>
    </row>
    <row r="93" spans="1:7" ht="9" customHeight="1">
      <c r="A93" s="515"/>
      <c r="B93" s="515"/>
      <c r="C93" s="518"/>
      <c r="D93" s="511"/>
      <c r="E93" s="511"/>
      <c r="F93" s="511"/>
      <c r="G93" s="511"/>
    </row>
    <row r="94" spans="1:7">
      <c r="A94" s="513">
        <v>12</v>
      </c>
      <c r="B94" s="513" t="s">
        <v>31</v>
      </c>
      <c r="C94" s="519" t="s">
        <v>32</v>
      </c>
      <c r="D94" s="511"/>
      <c r="E94" s="511"/>
      <c r="F94" s="508"/>
      <c r="G94" s="511"/>
    </row>
    <row r="95" spans="1:7">
      <c r="A95" s="514"/>
      <c r="B95" s="514"/>
      <c r="C95" s="520"/>
      <c r="D95" s="511"/>
      <c r="E95" s="511"/>
      <c r="F95" s="509"/>
      <c r="G95" s="511"/>
    </row>
    <row r="96" spans="1:7">
      <c r="A96" s="514"/>
      <c r="B96" s="514"/>
      <c r="C96" s="520"/>
      <c r="D96" s="511"/>
      <c r="E96" s="511"/>
      <c r="F96" s="509"/>
      <c r="G96" s="511"/>
    </row>
    <row r="97" spans="1:7">
      <c r="A97" s="514"/>
      <c r="B97" s="514"/>
      <c r="C97" s="520"/>
      <c r="D97" s="511"/>
      <c r="E97" s="511"/>
      <c r="F97" s="509"/>
      <c r="G97" s="511"/>
    </row>
    <row r="98" spans="1:7">
      <c r="A98" s="514"/>
      <c r="B98" s="514"/>
      <c r="C98" s="520"/>
      <c r="D98" s="511"/>
      <c r="E98" s="511"/>
      <c r="F98" s="509"/>
      <c r="G98" s="511"/>
    </row>
    <row r="99" spans="1:7">
      <c r="A99" s="514"/>
      <c r="B99" s="514"/>
      <c r="C99" s="520"/>
      <c r="D99" s="511"/>
      <c r="E99" s="511"/>
      <c r="F99" s="509"/>
      <c r="G99" s="511"/>
    </row>
    <row r="100" spans="1:7" ht="23.25" customHeight="1">
      <c r="A100" s="515"/>
      <c r="B100" s="515"/>
      <c r="C100" s="521"/>
      <c r="D100" s="511"/>
      <c r="E100" s="511"/>
      <c r="F100" s="510"/>
      <c r="G100" s="511"/>
    </row>
    <row r="101" spans="1:7">
      <c r="A101" s="513">
        <v>13</v>
      </c>
      <c r="B101" s="513" t="s">
        <v>34</v>
      </c>
      <c r="C101" s="516" t="s">
        <v>33</v>
      </c>
      <c r="D101" s="511"/>
      <c r="E101" s="511"/>
      <c r="F101" s="511"/>
      <c r="G101" s="511"/>
    </row>
    <row r="102" spans="1:7">
      <c r="A102" s="514"/>
      <c r="B102" s="514"/>
      <c r="C102" s="517"/>
      <c r="D102" s="511"/>
      <c r="E102" s="511"/>
      <c r="F102" s="511"/>
      <c r="G102" s="511"/>
    </row>
    <row r="103" spans="1:7">
      <c r="A103" s="514"/>
      <c r="B103" s="514"/>
      <c r="C103" s="517"/>
      <c r="D103" s="511"/>
      <c r="E103" s="511"/>
      <c r="F103" s="511"/>
      <c r="G103" s="511"/>
    </row>
    <row r="104" spans="1:7">
      <c r="A104" s="514"/>
      <c r="B104" s="514"/>
      <c r="C104" s="517"/>
      <c r="D104" s="511"/>
      <c r="E104" s="511"/>
      <c r="F104" s="511"/>
      <c r="G104" s="511"/>
    </row>
    <row r="105" spans="1:7">
      <c r="A105" s="514"/>
      <c r="B105" s="514"/>
      <c r="C105" s="517"/>
      <c r="D105" s="511"/>
      <c r="E105" s="511"/>
      <c r="F105" s="511"/>
      <c r="G105" s="511"/>
    </row>
    <row r="106" spans="1:7">
      <c r="A106" s="514"/>
      <c r="B106" s="514"/>
      <c r="C106" s="517"/>
      <c r="D106" s="511"/>
      <c r="E106" s="511"/>
      <c r="F106" s="511"/>
      <c r="G106" s="511"/>
    </row>
    <row r="107" spans="1:7" ht="67.5" customHeight="1">
      <c r="A107" s="515"/>
      <c r="B107" s="515"/>
      <c r="C107" s="518"/>
      <c r="D107" s="511"/>
      <c r="E107" s="511"/>
      <c r="F107" s="511"/>
      <c r="G107" s="511"/>
    </row>
    <row r="108" spans="1:7">
      <c r="A108" s="513">
        <v>14</v>
      </c>
      <c r="B108" s="513" t="s">
        <v>35</v>
      </c>
      <c r="C108" s="516" t="s">
        <v>36</v>
      </c>
      <c r="D108" s="511"/>
      <c r="E108" s="511"/>
      <c r="F108" s="511"/>
      <c r="G108" s="511"/>
    </row>
    <row r="109" spans="1:7">
      <c r="A109" s="514"/>
      <c r="B109" s="514"/>
      <c r="C109" s="517"/>
      <c r="D109" s="511"/>
      <c r="E109" s="511"/>
      <c r="F109" s="511"/>
      <c r="G109" s="511"/>
    </row>
    <row r="110" spans="1:7">
      <c r="A110" s="514"/>
      <c r="B110" s="514"/>
      <c r="C110" s="517"/>
      <c r="D110" s="511"/>
      <c r="E110" s="511"/>
      <c r="F110" s="511"/>
      <c r="G110" s="511"/>
    </row>
    <row r="111" spans="1:7">
      <c r="A111" s="514"/>
      <c r="B111" s="514"/>
      <c r="C111" s="517"/>
      <c r="D111" s="511"/>
      <c r="E111" s="511"/>
      <c r="F111" s="511"/>
      <c r="G111" s="511"/>
    </row>
    <row r="112" spans="1:7">
      <c r="A112" s="514"/>
      <c r="B112" s="514"/>
      <c r="C112" s="517"/>
      <c r="D112" s="511"/>
      <c r="E112" s="511"/>
      <c r="F112" s="511"/>
      <c r="G112" s="511"/>
    </row>
    <row r="113" spans="1:7" ht="23.25" customHeight="1">
      <c r="A113" s="515"/>
      <c r="B113" s="515"/>
      <c r="C113" s="518"/>
      <c r="D113" s="511"/>
      <c r="E113" s="511"/>
      <c r="F113" s="511"/>
      <c r="G113" s="511"/>
    </row>
    <row r="114" spans="1:7">
      <c r="A114" s="513">
        <v>15</v>
      </c>
      <c r="B114" s="513" t="s">
        <v>37</v>
      </c>
      <c r="C114" s="516" t="s">
        <v>38</v>
      </c>
      <c r="D114" s="511"/>
      <c r="E114" s="511"/>
      <c r="F114" s="511"/>
      <c r="G114" s="511"/>
    </row>
    <row r="115" spans="1:7">
      <c r="A115" s="514"/>
      <c r="B115" s="514"/>
      <c r="C115" s="517"/>
      <c r="D115" s="511"/>
      <c r="E115" s="511"/>
      <c r="F115" s="511"/>
      <c r="G115" s="511"/>
    </row>
    <row r="116" spans="1:7">
      <c r="A116" s="514"/>
      <c r="B116" s="514"/>
      <c r="C116" s="517"/>
      <c r="D116" s="511"/>
      <c r="E116" s="511"/>
      <c r="F116" s="511"/>
      <c r="G116" s="511"/>
    </row>
    <row r="117" spans="1:7">
      <c r="A117" s="514"/>
      <c r="B117" s="514"/>
      <c r="C117" s="517"/>
      <c r="D117" s="511"/>
      <c r="E117" s="511"/>
      <c r="F117" s="511"/>
      <c r="G117" s="511"/>
    </row>
    <row r="118" spans="1:7">
      <c r="A118" s="514"/>
      <c r="B118" s="514"/>
      <c r="C118" s="517"/>
      <c r="D118" s="511"/>
      <c r="E118" s="511"/>
      <c r="F118" s="511"/>
      <c r="G118" s="511"/>
    </row>
    <row r="119" spans="1:7">
      <c r="A119" s="514"/>
      <c r="B119" s="514"/>
      <c r="C119" s="517"/>
      <c r="D119" s="511"/>
      <c r="E119" s="511"/>
      <c r="F119" s="511"/>
      <c r="G119" s="511"/>
    </row>
    <row r="120" spans="1:7">
      <c r="A120" s="514"/>
      <c r="B120" s="514"/>
      <c r="C120" s="517"/>
      <c r="D120" s="511"/>
      <c r="E120" s="511"/>
      <c r="F120" s="511"/>
      <c r="G120" s="511"/>
    </row>
    <row r="121" spans="1:7">
      <c r="A121" s="514"/>
      <c r="B121" s="514"/>
      <c r="C121" s="517"/>
      <c r="D121" s="511"/>
      <c r="E121" s="511"/>
      <c r="F121" s="511"/>
      <c r="G121" s="511"/>
    </row>
    <row r="122" spans="1:7">
      <c r="A122" s="514"/>
      <c r="B122" s="514"/>
      <c r="C122" s="517"/>
      <c r="D122" s="511"/>
      <c r="E122" s="511"/>
      <c r="F122" s="511"/>
      <c r="G122" s="511"/>
    </row>
    <row r="123" spans="1:7">
      <c r="A123" s="514"/>
      <c r="B123" s="514"/>
      <c r="C123" s="517"/>
      <c r="D123" s="511"/>
      <c r="E123" s="511"/>
      <c r="F123" s="511"/>
      <c r="G123" s="511"/>
    </row>
    <row r="124" spans="1:7">
      <c r="A124" s="514"/>
      <c r="B124" s="514"/>
      <c r="C124" s="517"/>
      <c r="D124" s="511"/>
      <c r="E124" s="511"/>
      <c r="F124" s="511"/>
      <c r="G124" s="511"/>
    </row>
    <row r="125" spans="1:7">
      <c r="A125" s="514"/>
      <c r="B125" s="514"/>
      <c r="C125" s="517"/>
      <c r="D125" s="511"/>
      <c r="E125" s="511"/>
      <c r="F125" s="511"/>
      <c r="G125" s="511"/>
    </row>
    <row r="126" spans="1:7" ht="114" customHeight="1">
      <c r="A126" s="515"/>
      <c r="B126" s="515"/>
      <c r="C126" s="518"/>
      <c r="D126" s="511"/>
      <c r="E126" s="511"/>
      <c r="F126" s="511"/>
      <c r="G126" s="511"/>
    </row>
    <row r="127" spans="1:7">
      <c r="A127" s="513">
        <v>16</v>
      </c>
      <c r="B127" s="513" t="s">
        <v>39</v>
      </c>
      <c r="C127" s="516" t="s">
        <v>40</v>
      </c>
      <c r="D127" s="511"/>
      <c r="E127" s="511"/>
      <c r="F127" s="511"/>
      <c r="G127" s="511"/>
    </row>
    <row r="128" spans="1:7">
      <c r="A128" s="514"/>
      <c r="B128" s="514"/>
      <c r="C128" s="517"/>
      <c r="D128" s="511"/>
      <c r="E128" s="511"/>
      <c r="F128" s="511"/>
      <c r="G128" s="511"/>
    </row>
    <row r="129" spans="1:7">
      <c r="A129" s="514"/>
      <c r="B129" s="514"/>
      <c r="C129" s="517"/>
      <c r="D129" s="511"/>
      <c r="E129" s="511"/>
      <c r="F129" s="511"/>
      <c r="G129" s="511"/>
    </row>
    <row r="130" spans="1:7">
      <c r="A130" s="514"/>
      <c r="B130" s="514"/>
      <c r="C130" s="517"/>
      <c r="D130" s="511"/>
      <c r="E130" s="511"/>
      <c r="F130" s="511"/>
      <c r="G130" s="511"/>
    </row>
    <row r="131" spans="1:7">
      <c r="A131" s="514"/>
      <c r="B131" s="514"/>
      <c r="C131" s="517"/>
      <c r="D131" s="511"/>
      <c r="E131" s="511"/>
      <c r="F131" s="511"/>
      <c r="G131" s="511"/>
    </row>
    <row r="132" spans="1:7">
      <c r="A132" s="514"/>
      <c r="B132" s="514"/>
      <c r="C132" s="517"/>
      <c r="D132" s="511"/>
      <c r="E132" s="511"/>
      <c r="F132" s="511"/>
      <c r="G132" s="511"/>
    </row>
    <row r="133" spans="1:7">
      <c r="A133" s="514"/>
      <c r="B133" s="514"/>
      <c r="C133" s="517"/>
      <c r="D133" s="511"/>
      <c r="E133" s="511"/>
      <c r="F133" s="511"/>
      <c r="G133" s="511"/>
    </row>
    <row r="134" spans="1:7">
      <c r="A134" s="514"/>
      <c r="B134" s="514"/>
      <c r="C134" s="517"/>
      <c r="D134" s="511"/>
      <c r="E134" s="511"/>
      <c r="F134" s="511"/>
      <c r="G134" s="511"/>
    </row>
    <row r="135" spans="1:7">
      <c r="A135" s="514"/>
      <c r="B135" s="514"/>
      <c r="C135" s="517"/>
      <c r="D135" s="511"/>
      <c r="E135" s="511"/>
      <c r="F135" s="511"/>
      <c r="G135" s="511"/>
    </row>
    <row r="136" spans="1:7">
      <c r="A136" s="514"/>
      <c r="B136" s="514"/>
      <c r="C136" s="517"/>
      <c r="D136" s="511"/>
      <c r="E136" s="511"/>
      <c r="F136" s="511"/>
      <c r="G136" s="511"/>
    </row>
    <row r="137" spans="1:7" ht="54.75" customHeight="1">
      <c r="A137" s="515"/>
      <c r="B137" s="515"/>
      <c r="C137" s="518"/>
      <c r="D137" s="511"/>
      <c r="E137" s="511"/>
      <c r="F137" s="511"/>
      <c r="G137" s="511"/>
    </row>
    <row r="138" spans="1:7">
      <c r="A138" s="513">
        <v>17</v>
      </c>
      <c r="B138" s="513" t="s">
        <v>41</v>
      </c>
      <c r="C138" s="516" t="s">
        <v>42</v>
      </c>
      <c r="D138" s="511"/>
      <c r="E138" s="511"/>
      <c r="F138" s="511"/>
      <c r="G138" s="511"/>
    </row>
    <row r="139" spans="1:7">
      <c r="A139" s="514"/>
      <c r="B139" s="514"/>
      <c r="C139" s="517"/>
      <c r="D139" s="511"/>
      <c r="E139" s="511"/>
      <c r="F139" s="511"/>
      <c r="G139" s="511"/>
    </row>
    <row r="140" spans="1:7">
      <c r="A140" s="514"/>
      <c r="B140" s="514"/>
      <c r="C140" s="517"/>
      <c r="D140" s="511"/>
      <c r="E140" s="511"/>
      <c r="F140" s="511"/>
      <c r="G140" s="511"/>
    </row>
    <row r="141" spans="1:7">
      <c r="A141" s="514"/>
      <c r="B141" s="514"/>
      <c r="C141" s="517"/>
      <c r="D141" s="511"/>
      <c r="E141" s="511"/>
      <c r="F141" s="511"/>
      <c r="G141" s="511"/>
    </row>
    <row r="142" spans="1:7">
      <c r="A142" s="514"/>
      <c r="B142" s="514"/>
      <c r="C142" s="517"/>
      <c r="D142" s="511"/>
      <c r="E142" s="511"/>
      <c r="F142" s="511"/>
      <c r="G142" s="511"/>
    </row>
    <row r="143" spans="1:7">
      <c r="A143" s="514"/>
      <c r="B143" s="514"/>
      <c r="C143" s="517"/>
      <c r="D143" s="511"/>
      <c r="E143" s="511"/>
      <c r="F143" s="511"/>
      <c r="G143" s="511"/>
    </row>
    <row r="144" spans="1:7">
      <c r="A144" s="514"/>
      <c r="B144" s="514"/>
      <c r="C144" s="517"/>
      <c r="D144" s="511"/>
      <c r="E144" s="511"/>
      <c r="F144" s="511"/>
      <c r="G144" s="511"/>
    </row>
    <row r="145" spans="1:7">
      <c r="A145" s="514"/>
      <c r="B145" s="514"/>
      <c r="C145" s="517"/>
      <c r="D145" s="511"/>
      <c r="E145" s="511"/>
      <c r="F145" s="511"/>
      <c r="G145" s="511"/>
    </row>
    <row r="146" spans="1:7">
      <c r="A146" s="514"/>
      <c r="B146" s="514"/>
      <c r="C146" s="517"/>
      <c r="D146" s="511"/>
      <c r="E146" s="511"/>
      <c r="F146" s="511"/>
      <c r="G146" s="511"/>
    </row>
    <row r="147" spans="1:7">
      <c r="A147" s="514"/>
      <c r="B147" s="514"/>
      <c r="C147" s="517"/>
      <c r="D147" s="511"/>
      <c r="E147" s="511"/>
      <c r="F147" s="511"/>
      <c r="G147" s="511"/>
    </row>
    <row r="148" spans="1:7" ht="53.25" customHeight="1">
      <c r="A148" s="515"/>
      <c r="B148" s="515"/>
      <c r="C148" s="518"/>
      <c r="D148" s="511"/>
      <c r="E148" s="511"/>
      <c r="F148" s="511"/>
      <c r="G148" s="511"/>
    </row>
    <row r="149" spans="1:7">
      <c r="A149" s="522">
        <v>18</v>
      </c>
      <c r="B149" s="522" t="s">
        <v>43</v>
      </c>
      <c r="C149" s="516" t="s">
        <v>44</v>
      </c>
      <c r="D149" s="511"/>
      <c r="E149" s="511"/>
      <c r="F149" s="511"/>
      <c r="G149" s="511"/>
    </row>
    <row r="150" spans="1:7">
      <c r="A150" s="523"/>
      <c r="B150" s="523"/>
      <c r="C150" s="517"/>
      <c r="D150" s="511"/>
      <c r="E150" s="511"/>
      <c r="F150" s="511"/>
      <c r="G150" s="511"/>
    </row>
    <row r="151" spans="1:7">
      <c r="A151" s="523"/>
      <c r="B151" s="523"/>
      <c r="C151" s="517"/>
      <c r="D151" s="511"/>
      <c r="E151" s="511"/>
      <c r="F151" s="511"/>
      <c r="G151" s="511"/>
    </row>
    <row r="152" spans="1:7">
      <c r="A152" s="523"/>
      <c r="B152" s="523"/>
      <c r="C152" s="517"/>
      <c r="D152" s="511"/>
      <c r="E152" s="511"/>
      <c r="F152" s="511"/>
      <c r="G152" s="511"/>
    </row>
    <row r="153" spans="1:7">
      <c r="A153" s="523"/>
      <c r="B153" s="523"/>
      <c r="C153" s="517"/>
      <c r="D153" s="511"/>
      <c r="E153" s="511"/>
      <c r="F153" s="511"/>
      <c r="G153" s="511"/>
    </row>
    <row r="154" spans="1:7">
      <c r="A154" s="523"/>
      <c r="B154" s="523"/>
      <c r="C154" s="517"/>
      <c r="D154" s="511"/>
      <c r="E154" s="511"/>
      <c r="F154" s="511"/>
      <c r="G154" s="511"/>
    </row>
    <row r="155" spans="1:7">
      <c r="A155" s="523"/>
      <c r="B155" s="523"/>
      <c r="C155" s="517"/>
      <c r="D155" s="511"/>
      <c r="E155" s="511"/>
      <c r="F155" s="511"/>
      <c r="G155" s="511"/>
    </row>
    <row r="156" spans="1:7">
      <c r="A156" s="523"/>
      <c r="B156" s="523"/>
      <c r="C156" s="517"/>
      <c r="D156" s="511"/>
      <c r="E156" s="511"/>
      <c r="F156" s="511"/>
      <c r="G156" s="511"/>
    </row>
    <row r="157" spans="1:7">
      <c r="A157" s="523"/>
      <c r="B157" s="523"/>
      <c r="C157" s="517"/>
      <c r="D157" s="511"/>
      <c r="E157" s="511"/>
      <c r="F157" s="511"/>
      <c r="G157" s="511"/>
    </row>
    <row r="158" spans="1:7">
      <c r="A158" s="523"/>
      <c r="B158" s="523"/>
      <c r="C158" s="517"/>
      <c r="D158" s="511"/>
      <c r="E158" s="511"/>
      <c r="F158" s="511"/>
      <c r="G158" s="511"/>
    </row>
    <row r="159" spans="1:7">
      <c r="A159" s="523"/>
      <c r="B159" s="523"/>
      <c r="C159" s="517"/>
      <c r="D159" s="511"/>
      <c r="E159" s="511"/>
      <c r="F159" s="511"/>
      <c r="G159" s="511"/>
    </row>
    <row r="160" spans="1:7" ht="89.25" customHeight="1">
      <c r="A160" s="524"/>
      <c r="B160" s="524"/>
      <c r="C160" s="518"/>
      <c r="D160" s="511"/>
      <c r="E160" s="511"/>
      <c r="F160" s="511"/>
      <c r="G160" s="511"/>
    </row>
    <row r="161" spans="1:7">
      <c r="A161" s="513">
        <v>19</v>
      </c>
      <c r="B161" s="513" t="s">
        <v>45</v>
      </c>
      <c r="C161" s="516" t="s">
        <v>46</v>
      </c>
      <c r="D161" s="511"/>
      <c r="E161" s="511"/>
      <c r="F161" s="511"/>
      <c r="G161" s="511"/>
    </row>
    <row r="162" spans="1:7">
      <c r="A162" s="514"/>
      <c r="B162" s="514"/>
      <c r="C162" s="517"/>
      <c r="D162" s="511"/>
      <c r="E162" s="511"/>
      <c r="F162" s="511"/>
      <c r="G162" s="511"/>
    </row>
    <row r="163" spans="1:7">
      <c r="A163" s="514"/>
      <c r="B163" s="514"/>
      <c r="C163" s="517"/>
      <c r="D163" s="511"/>
      <c r="E163" s="511"/>
      <c r="F163" s="511"/>
      <c r="G163" s="511"/>
    </row>
    <row r="164" spans="1:7">
      <c r="A164" s="514"/>
      <c r="B164" s="514"/>
      <c r="C164" s="517"/>
      <c r="D164" s="511"/>
      <c r="E164" s="511"/>
      <c r="F164" s="511"/>
      <c r="G164" s="511"/>
    </row>
    <row r="165" spans="1:7">
      <c r="A165" s="514"/>
      <c r="B165" s="514"/>
      <c r="C165" s="517"/>
      <c r="D165" s="511"/>
      <c r="E165" s="511"/>
      <c r="F165" s="511"/>
      <c r="G165" s="511"/>
    </row>
    <row r="166" spans="1:7">
      <c r="A166" s="514"/>
      <c r="B166" s="514"/>
      <c r="C166" s="517"/>
      <c r="D166" s="511"/>
      <c r="E166" s="511"/>
      <c r="F166" s="511"/>
      <c r="G166" s="511"/>
    </row>
    <row r="167" spans="1:7">
      <c r="A167" s="514"/>
      <c r="B167" s="514"/>
      <c r="C167" s="517"/>
      <c r="D167" s="511"/>
      <c r="E167" s="511"/>
      <c r="F167" s="511"/>
      <c r="G167" s="511"/>
    </row>
    <row r="168" spans="1:7" ht="81.75" customHeight="1">
      <c r="A168" s="515"/>
      <c r="B168" s="515"/>
      <c r="C168" s="518"/>
      <c r="D168" s="511"/>
      <c r="E168" s="511"/>
      <c r="F168" s="511"/>
      <c r="G168" s="511"/>
    </row>
    <row r="169" spans="1:7">
      <c r="A169" s="513">
        <v>20</v>
      </c>
      <c r="B169" s="513" t="s">
        <v>47</v>
      </c>
      <c r="C169" s="516" t="s">
        <v>48</v>
      </c>
      <c r="D169" s="511"/>
      <c r="E169" s="511"/>
      <c r="F169" s="511"/>
      <c r="G169" s="511"/>
    </row>
    <row r="170" spans="1:7">
      <c r="A170" s="514"/>
      <c r="B170" s="514"/>
      <c r="C170" s="517"/>
      <c r="D170" s="511"/>
      <c r="E170" s="511"/>
      <c r="F170" s="511"/>
      <c r="G170" s="511"/>
    </row>
    <row r="171" spans="1:7">
      <c r="A171" s="514"/>
      <c r="B171" s="514"/>
      <c r="C171" s="517"/>
      <c r="D171" s="511"/>
      <c r="E171" s="511"/>
      <c r="F171" s="511"/>
      <c r="G171" s="511"/>
    </row>
    <row r="172" spans="1:7">
      <c r="A172" s="514"/>
      <c r="B172" s="514"/>
      <c r="C172" s="517"/>
      <c r="D172" s="511"/>
      <c r="E172" s="511"/>
      <c r="F172" s="511"/>
      <c r="G172" s="511"/>
    </row>
    <row r="173" spans="1:7">
      <c r="A173" s="514"/>
      <c r="B173" s="514"/>
      <c r="C173" s="517"/>
      <c r="D173" s="511"/>
      <c r="E173" s="511"/>
      <c r="F173" s="511"/>
      <c r="G173" s="511"/>
    </row>
    <row r="174" spans="1:7">
      <c r="A174" s="514"/>
      <c r="B174" s="514"/>
      <c r="C174" s="517"/>
      <c r="D174" s="511"/>
      <c r="E174" s="511"/>
      <c r="F174" s="511"/>
      <c r="G174" s="511"/>
    </row>
    <row r="175" spans="1:7">
      <c r="A175" s="514"/>
      <c r="B175" s="514"/>
      <c r="C175" s="517"/>
      <c r="D175" s="511"/>
      <c r="E175" s="511"/>
      <c r="F175" s="511"/>
      <c r="G175" s="511"/>
    </row>
    <row r="176" spans="1:7" ht="90" customHeight="1">
      <c r="A176" s="515"/>
      <c r="B176" s="515"/>
      <c r="C176" s="518"/>
      <c r="D176" s="511"/>
      <c r="E176" s="511"/>
      <c r="F176" s="511"/>
      <c r="G176" s="511"/>
    </row>
    <row r="177" spans="1:7">
      <c r="A177" s="513">
        <v>21</v>
      </c>
      <c r="B177" s="513" t="s">
        <v>49</v>
      </c>
      <c r="C177" s="516" t="s">
        <v>50</v>
      </c>
      <c r="D177" s="511"/>
      <c r="E177" s="511"/>
      <c r="F177" s="511"/>
      <c r="G177" s="511"/>
    </row>
    <row r="178" spans="1:7">
      <c r="A178" s="514"/>
      <c r="B178" s="514"/>
      <c r="C178" s="517"/>
      <c r="D178" s="511"/>
      <c r="E178" s="511"/>
      <c r="F178" s="511"/>
      <c r="G178" s="511"/>
    </row>
    <row r="179" spans="1:7">
      <c r="A179" s="514"/>
      <c r="B179" s="514"/>
      <c r="C179" s="517"/>
      <c r="D179" s="511"/>
      <c r="E179" s="511"/>
      <c r="F179" s="511"/>
      <c r="G179" s="511"/>
    </row>
    <row r="180" spans="1:7">
      <c r="A180" s="514"/>
      <c r="B180" s="514"/>
      <c r="C180" s="517"/>
      <c r="D180" s="511"/>
      <c r="E180" s="511"/>
      <c r="F180" s="511"/>
      <c r="G180" s="511"/>
    </row>
    <row r="181" spans="1:7">
      <c r="A181" s="514"/>
      <c r="B181" s="514"/>
      <c r="C181" s="517"/>
      <c r="D181" s="511"/>
      <c r="E181" s="511"/>
      <c r="F181" s="511"/>
      <c r="G181" s="511"/>
    </row>
    <row r="182" spans="1:7">
      <c r="A182" s="514"/>
      <c r="B182" s="514"/>
      <c r="C182" s="517"/>
      <c r="D182" s="511"/>
      <c r="E182" s="511"/>
      <c r="F182" s="511"/>
      <c r="G182" s="511"/>
    </row>
    <row r="183" spans="1:7">
      <c r="A183" s="514"/>
      <c r="B183" s="514"/>
      <c r="C183" s="517"/>
      <c r="D183" s="511"/>
      <c r="E183" s="511"/>
      <c r="F183" s="511"/>
      <c r="G183" s="511"/>
    </row>
    <row r="184" spans="1:7">
      <c r="A184" s="514"/>
      <c r="B184" s="514"/>
      <c r="C184" s="517"/>
      <c r="D184" s="511"/>
      <c r="E184" s="511"/>
      <c r="F184" s="511"/>
      <c r="G184" s="511"/>
    </row>
    <row r="185" spans="1:7">
      <c r="A185" s="514"/>
      <c r="B185" s="514"/>
      <c r="C185" s="517"/>
      <c r="D185" s="511"/>
      <c r="E185" s="511"/>
      <c r="F185" s="511"/>
      <c r="G185" s="511"/>
    </row>
    <row r="186" spans="1:7">
      <c r="A186" s="514"/>
      <c r="B186" s="514"/>
      <c r="C186" s="517"/>
      <c r="D186" s="511"/>
      <c r="E186" s="511"/>
      <c r="F186" s="511"/>
      <c r="G186" s="511"/>
    </row>
    <row r="187" spans="1:7">
      <c r="A187" s="514"/>
      <c r="B187" s="514"/>
      <c r="C187" s="517"/>
      <c r="D187" s="511"/>
      <c r="E187" s="511"/>
      <c r="F187" s="511"/>
      <c r="G187" s="511"/>
    </row>
    <row r="188" spans="1:7">
      <c r="A188" s="514"/>
      <c r="B188" s="514"/>
      <c r="C188" s="517"/>
      <c r="D188" s="511"/>
      <c r="E188" s="511"/>
      <c r="F188" s="511"/>
      <c r="G188" s="511"/>
    </row>
    <row r="189" spans="1:7">
      <c r="A189" s="514"/>
      <c r="B189" s="514"/>
      <c r="C189" s="517"/>
      <c r="D189" s="511"/>
      <c r="E189" s="511"/>
      <c r="F189" s="511"/>
      <c r="G189" s="511"/>
    </row>
    <row r="190" spans="1:7">
      <c r="A190" s="514"/>
      <c r="B190" s="514"/>
      <c r="C190" s="517"/>
      <c r="D190" s="511"/>
      <c r="E190" s="511"/>
      <c r="F190" s="511"/>
      <c r="G190" s="511"/>
    </row>
    <row r="191" spans="1:7">
      <c r="A191" s="514"/>
      <c r="B191" s="514"/>
      <c r="C191" s="517"/>
      <c r="D191" s="511"/>
      <c r="E191" s="511"/>
      <c r="F191" s="511"/>
      <c r="G191" s="511"/>
    </row>
    <row r="192" spans="1:7">
      <c r="A192" s="514"/>
      <c r="B192" s="514"/>
      <c r="C192" s="517"/>
      <c r="D192" s="511"/>
      <c r="E192" s="511"/>
      <c r="F192" s="511"/>
      <c r="G192" s="511"/>
    </row>
    <row r="193" spans="1:7">
      <c r="A193" s="514"/>
      <c r="B193" s="514"/>
      <c r="C193" s="517"/>
      <c r="D193" s="511"/>
      <c r="E193" s="511"/>
      <c r="F193" s="511"/>
      <c r="G193" s="511"/>
    </row>
    <row r="194" spans="1:7">
      <c r="A194" s="514"/>
      <c r="B194" s="514"/>
      <c r="C194" s="517"/>
      <c r="D194" s="511"/>
      <c r="E194" s="511"/>
      <c r="F194" s="511"/>
      <c r="G194" s="511"/>
    </row>
    <row r="195" spans="1:7">
      <c r="A195" s="514"/>
      <c r="B195" s="514"/>
      <c r="C195" s="517"/>
      <c r="D195" s="511"/>
      <c r="E195" s="511"/>
      <c r="F195" s="511"/>
      <c r="G195" s="511"/>
    </row>
    <row r="196" spans="1:7">
      <c r="A196" s="514"/>
      <c r="B196" s="514"/>
      <c r="C196" s="517"/>
      <c r="D196" s="511"/>
      <c r="E196" s="511"/>
      <c r="F196" s="511"/>
      <c r="G196" s="511"/>
    </row>
    <row r="197" spans="1:7" hidden="1">
      <c r="A197" s="514"/>
      <c r="B197" s="514"/>
      <c r="C197" s="517"/>
      <c r="D197" s="5"/>
      <c r="E197" s="5"/>
      <c r="F197" s="5"/>
      <c r="G197" s="5"/>
    </row>
    <row r="198" spans="1:7" hidden="1">
      <c r="A198" s="514"/>
      <c r="B198" s="514"/>
      <c r="C198" s="517"/>
      <c r="D198" s="5"/>
      <c r="E198" s="5"/>
      <c r="F198" s="5"/>
      <c r="G198" s="5"/>
    </row>
    <row r="199" spans="1:7" hidden="1">
      <c r="A199" s="514"/>
      <c r="B199" s="514"/>
      <c r="C199" s="517"/>
      <c r="D199" s="5"/>
      <c r="E199" s="5"/>
      <c r="F199" s="5"/>
      <c r="G199" s="5"/>
    </row>
    <row r="200" spans="1:7" hidden="1">
      <c r="A200" s="514"/>
      <c r="B200" s="514"/>
      <c r="C200" s="517"/>
      <c r="D200" s="5"/>
      <c r="E200" s="5"/>
      <c r="F200" s="5"/>
      <c r="G200" s="5"/>
    </row>
    <row r="201" spans="1:7" hidden="1">
      <c r="A201" s="514"/>
      <c r="B201" s="515"/>
      <c r="C201" s="518"/>
      <c r="D201" s="5"/>
      <c r="E201" s="5"/>
      <c r="F201" s="5"/>
      <c r="G201" s="5"/>
    </row>
    <row r="202" spans="1:7">
      <c r="A202" s="514">
        <v>22</v>
      </c>
      <c r="B202" s="513" t="s">
        <v>51</v>
      </c>
      <c r="C202" s="516" t="s">
        <v>52</v>
      </c>
      <c r="D202" s="508"/>
      <c r="E202" s="508"/>
      <c r="F202" s="511"/>
      <c r="G202" s="511"/>
    </row>
    <row r="203" spans="1:7">
      <c r="A203" s="514"/>
      <c r="B203" s="514"/>
      <c r="C203" s="517"/>
      <c r="D203" s="509"/>
      <c r="E203" s="509"/>
      <c r="F203" s="511"/>
      <c r="G203" s="511"/>
    </row>
    <row r="204" spans="1:7">
      <c r="A204" s="514"/>
      <c r="B204" s="514"/>
      <c r="C204" s="517"/>
      <c r="D204" s="509"/>
      <c r="E204" s="509"/>
      <c r="F204" s="511"/>
      <c r="G204" s="511"/>
    </row>
    <row r="205" spans="1:7">
      <c r="A205" s="514"/>
      <c r="B205" s="514"/>
      <c r="C205" s="517"/>
      <c r="D205" s="509"/>
      <c r="E205" s="509"/>
      <c r="F205" s="511"/>
      <c r="G205" s="511"/>
    </row>
    <row r="206" spans="1:7">
      <c r="A206" s="514"/>
      <c r="B206" s="514"/>
      <c r="C206" s="517"/>
      <c r="D206" s="509"/>
      <c r="E206" s="509"/>
      <c r="F206" s="511"/>
      <c r="G206" s="511"/>
    </row>
    <row r="207" spans="1:7">
      <c r="A207" s="514"/>
      <c r="B207" s="514"/>
      <c r="C207" s="517"/>
      <c r="D207" s="509"/>
      <c r="E207" s="509"/>
      <c r="F207" s="511"/>
      <c r="G207" s="511"/>
    </row>
    <row r="208" spans="1:7">
      <c r="A208" s="514"/>
      <c r="B208" s="514"/>
      <c r="C208" s="517"/>
      <c r="D208" s="509"/>
      <c r="E208" s="509"/>
      <c r="F208" s="511"/>
      <c r="G208" s="511"/>
    </row>
    <row r="209" spans="1:7">
      <c r="A209" s="514"/>
      <c r="B209" s="514"/>
      <c r="C209" s="517"/>
      <c r="D209" s="509"/>
      <c r="E209" s="509"/>
      <c r="F209" s="511"/>
      <c r="G209" s="511"/>
    </row>
    <row r="210" spans="1:7">
      <c r="A210" s="514"/>
      <c r="B210" s="514"/>
      <c r="C210" s="517"/>
      <c r="D210" s="509"/>
      <c r="E210" s="509"/>
      <c r="F210" s="511"/>
      <c r="G210" s="511"/>
    </row>
    <row r="211" spans="1:7">
      <c r="A211" s="514"/>
      <c r="B211" s="514"/>
      <c r="C211" s="517"/>
      <c r="D211" s="509"/>
      <c r="E211" s="509"/>
      <c r="F211" s="511"/>
      <c r="G211" s="511"/>
    </row>
    <row r="212" spans="1:7">
      <c r="A212" s="514"/>
      <c r="B212" s="514"/>
      <c r="C212" s="517"/>
      <c r="D212" s="509"/>
      <c r="E212" s="509"/>
      <c r="F212" s="511"/>
      <c r="G212" s="511"/>
    </row>
    <row r="213" spans="1:7">
      <c r="A213" s="514"/>
      <c r="B213" s="514"/>
      <c r="C213" s="517"/>
      <c r="D213" s="509"/>
      <c r="E213" s="509"/>
      <c r="F213" s="511"/>
      <c r="G213" s="511"/>
    </row>
    <row r="214" spans="1:7" ht="70.5" customHeight="1">
      <c r="A214" s="515"/>
      <c r="B214" s="515"/>
      <c r="C214" s="518"/>
      <c r="D214" s="510"/>
      <c r="E214" s="510"/>
      <c r="F214" s="511"/>
      <c r="G214" s="511"/>
    </row>
    <row r="215" spans="1:7">
      <c r="A215" s="513">
        <v>23</v>
      </c>
      <c r="B215" s="513" t="s">
        <v>53</v>
      </c>
      <c r="C215" s="516" t="s">
        <v>50</v>
      </c>
      <c r="D215" s="511"/>
      <c r="E215" s="511"/>
      <c r="F215" s="511"/>
      <c r="G215" s="511"/>
    </row>
    <row r="216" spans="1:7">
      <c r="A216" s="514"/>
      <c r="B216" s="514"/>
      <c r="C216" s="517"/>
      <c r="D216" s="511"/>
      <c r="E216" s="511"/>
      <c r="F216" s="511"/>
      <c r="G216" s="511"/>
    </row>
    <row r="217" spans="1:7">
      <c r="A217" s="514"/>
      <c r="B217" s="514"/>
      <c r="C217" s="517"/>
      <c r="D217" s="511"/>
      <c r="E217" s="511"/>
      <c r="F217" s="511"/>
      <c r="G217" s="511"/>
    </row>
    <row r="218" spans="1:7">
      <c r="A218" s="514"/>
      <c r="B218" s="514"/>
      <c r="C218" s="517"/>
      <c r="D218" s="511"/>
      <c r="E218" s="511"/>
      <c r="F218" s="511"/>
      <c r="G218" s="511"/>
    </row>
    <row r="219" spans="1:7">
      <c r="A219" s="514"/>
      <c r="B219" s="514"/>
      <c r="C219" s="517"/>
      <c r="D219" s="511"/>
      <c r="E219" s="511"/>
      <c r="F219" s="511"/>
      <c r="G219" s="511"/>
    </row>
    <row r="220" spans="1:7">
      <c r="A220" s="514"/>
      <c r="B220" s="514"/>
      <c r="C220" s="517"/>
      <c r="D220" s="511"/>
      <c r="E220" s="511"/>
      <c r="F220" s="511"/>
      <c r="G220" s="511"/>
    </row>
    <row r="221" spans="1:7">
      <c r="A221" s="514"/>
      <c r="B221" s="514"/>
      <c r="C221" s="517"/>
      <c r="D221" s="511"/>
      <c r="E221" s="511"/>
      <c r="F221" s="511"/>
      <c r="G221" s="511"/>
    </row>
    <row r="222" spans="1:7">
      <c r="A222" s="514"/>
      <c r="B222" s="514"/>
      <c r="C222" s="517"/>
      <c r="D222" s="511"/>
      <c r="E222" s="511"/>
      <c r="F222" s="511"/>
      <c r="G222" s="511"/>
    </row>
    <row r="223" spans="1:7">
      <c r="A223" s="514"/>
      <c r="B223" s="514"/>
      <c r="C223" s="517"/>
      <c r="D223" s="511"/>
      <c r="E223" s="511"/>
      <c r="F223" s="511"/>
      <c r="G223" s="511"/>
    </row>
    <row r="224" spans="1:7">
      <c r="A224" s="514"/>
      <c r="B224" s="514"/>
      <c r="C224" s="517"/>
      <c r="D224" s="511"/>
      <c r="E224" s="511"/>
      <c r="F224" s="511"/>
      <c r="G224" s="511"/>
    </row>
    <row r="225" spans="1:7">
      <c r="A225" s="514"/>
      <c r="B225" s="514"/>
      <c r="C225" s="517"/>
      <c r="D225" s="511"/>
      <c r="E225" s="511"/>
      <c r="F225" s="511"/>
      <c r="G225" s="511"/>
    </row>
    <row r="226" spans="1:7">
      <c r="A226" s="514"/>
      <c r="B226" s="514"/>
      <c r="C226" s="517"/>
      <c r="D226" s="511"/>
      <c r="E226" s="511"/>
      <c r="F226" s="511"/>
      <c r="G226" s="511"/>
    </row>
    <row r="227" spans="1:7">
      <c r="A227" s="514"/>
      <c r="B227" s="514"/>
      <c r="C227" s="517"/>
      <c r="D227" s="511"/>
      <c r="E227" s="511"/>
      <c r="F227" s="511"/>
      <c r="G227" s="511"/>
    </row>
    <row r="228" spans="1:7">
      <c r="A228" s="514"/>
      <c r="B228" s="514"/>
      <c r="C228" s="517"/>
      <c r="D228" s="511"/>
      <c r="E228" s="511"/>
      <c r="F228" s="511"/>
      <c r="G228" s="511"/>
    </row>
    <row r="229" spans="1:7">
      <c r="A229" s="514"/>
      <c r="B229" s="514"/>
      <c r="C229" s="517"/>
      <c r="D229" s="511"/>
      <c r="E229" s="511"/>
      <c r="F229" s="511"/>
      <c r="G229" s="511"/>
    </row>
    <row r="230" spans="1:7" ht="26.25" customHeight="1">
      <c r="A230" s="515"/>
      <c r="B230" s="515"/>
      <c r="C230" s="518"/>
      <c r="D230" s="511"/>
      <c r="E230" s="511"/>
      <c r="F230" s="511"/>
      <c r="G230" s="511"/>
    </row>
    <row r="231" spans="1:7">
      <c r="A231" s="513">
        <v>24</v>
      </c>
      <c r="B231" s="513" t="s">
        <v>54</v>
      </c>
      <c r="C231" s="516" t="s">
        <v>55</v>
      </c>
      <c r="D231" s="511"/>
      <c r="E231" s="511"/>
      <c r="F231" s="511"/>
      <c r="G231" s="511"/>
    </row>
    <row r="232" spans="1:7">
      <c r="A232" s="514"/>
      <c r="B232" s="514"/>
      <c r="C232" s="517"/>
      <c r="D232" s="511"/>
      <c r="E232" s="511"/>
      <c r="F232" s="511"/>
      <c r="G232" s="511"/>
    </row>
    <row r="233" spans="1:7">
      <c r="A233" s="514"/>
      <c r="B233" s="514"/>
      <c r="C233" s="517"/>
      <c r="D233" s="511"/>
      <c r="E233" s="511"/>
      <c r="F233" s="511"/>
      <c r="G233" s="511"/>
    </row>
    <row r="234" spans="1:7">
      <c r="A234" s="514"/>
      <c r="B234" s="514"/>
      <c r="C234" s="517"/>
      <c r="D234" s="511"/>
      <c r="E234" s="511"/>
      <c r="F234" s="511"/>
      <c r="G234" s="511"/>
    </row>
    <row r="235" spans="1:7">
      <c r="A235" s="514"/>
      <c r="B235" s="514"/>
      <c r="C235" s="517"/>
      <c r="D235" s="511"/>
      <c r="E235" s="511"/>
      <c r="F235" s="511"/>
      <c r="G235" s="511"/>
    </row>
    <row r="236" spans="1:7">
      <c r="A236" s="514"/>
      <c r="B236" s="514"/>
      <c r="C236" s="517"/>
      <c r="D236" s="511"/>
      <c r="E236" s="511"/>
      <c r="F236" s="511"/>
      <c r="G236" s="511"/>
    </row>
    <row r="237" spans="1:7">
      <c r="A237" s="514"/>
      <c r="B237" s="514"/>
      <c r="C237" s="517"/>
      <c r="D237" s="511"/>
      <c r="E237" s="511"/>
      <c r="F237" s="511"/>
      <c r="G237" s="511"/>
    </row>
    <row r="238" spans="1:7">
      <c r="A238" s="514"/>
      <c r="B238" s="514"/>
      <c r="C238" s="517"/>
      <c r="D238" s="511"/>
      <c r="E238" s="511"/>
      <c r="F238" s="511"/>
      <c r="G238" s="511"/>
    </row>
    <row r="239" spans="1:7">
      <c r="A239" s="514"/>
      <c r="B239" s="514"/>
      <c r="C239" s="517"/>
      <c r="D239" s="511"/>
      <c r="E239" s="511"/>
      <c r="F239" s="511"/>
      <c r="G239" s="511"/>
    </row>
    <row r="240" spans="1:7">
      <c r="A240" s="514"/>
      <c r="B240" s="514"/>
      <c r="C240" s="517"/>
      <c r="D240" s="511"/>
      <c r="E240" s="511"/>
      <c r="F240" s="511"/>
      <c r="G240" s="511"/>
    </row>
    <row r="241" spans="1:7">
      <c r="A241" s="514"/>
      <c r="B241" s="514"/>
      <c r="C241" s="517"/>
      <c r="D241" s="511"/>
      <c r="E241" s="511"/>
      <c r="F241" s="511"/>
      <c r="G241" s="511"/>
    </row>
    <row r="242" spans="1:7">
      <c r="A242" s="514"/>
      <c r="B242" s="514"/>
      <c r="C242" s="517"/>
      <c r="D242" s="511"/>
      <c r="E242" s="511"/>
      <c r="F242" s="511"/>
      <c r="G242" s="511"/>
    </row>
    <row r="243" spans="1:7">
      <c r="A243" s="514"/>
      <c r="B243" s="514"/>
      <c r="C243" s="517"/>
      <c r="D243" s="511"/>
      <c r="E243" s="511"/>
      <c r="F243" s="511"/>
      <c r="G243" s="511"/>
    </row>
    <row r="244" spans="1:7" ht="120" customHeight="1">
      <c r="A244" s="515"/>
      <c r="B244" s="515"/>
      <c r="C244" s="518"/>
      <c r="D244" s="511"/>
      <c r="E244" s="511"/>
      <c r="F244" s="511"/>
      <c r="G244" s="511"/>
    </row>
    <row r="245" spans="1:7">
      <c r="A245" s="513">
        <v>25</v>
      </c>
      <c r="B245" s="513" t="s">
        <v>56</v>
      </c>
      <c r="C245" s="516" t="s">
        <v>57</v>
      </c>
      <c r="D245" s="511"/>
      <c r="E245" s="511"/>
      <c r="F245" s="511"/>
      <c r="G245" s="511"/>
    </row>
    <row r="246" spans="1:7">
      <c r="A246" s="514"/>
      <c r="B246" s="514"/>
      <c r="C246" s="517"/>
      <c r="D246" s="511"/>
      <c r="E246" s="511"/>
      <c r="F246" s="511"/>
      <c r="G246" s="511"/>
    </row>
    <row r="247" spans="1:7">
      <c r="A247" s="514"/>
      <c r="B247" s="514"/>
      <c r="C247" s="517"/>
      <c r="D247" s="511"/>
      <c r="E247" s="511"/>
      <c r="F247" s="511"/>
      <c r="G247" s="511"/>
    </row>
    <row r="248" spans="1:7">
      <c r="A248" s="514"/>
      <c r="B248" s="514"/>
      <c r="C248" s="517"/>
      <c r="D248" s="511"/>
      <c r="E248" s="511"/>
      <c r="F248" s="511"/>
      <c r="G248" s="511"/>
    </row>
    <row r="249" spans="1:7">
      <c r="A249" s="514"/>
      <c r="B249" s="514"/>
      <c r="C249" s="517"/>
      <c r="D249" s="511"/>
      <c r="E249" s="511"/>
      <c r="F249" s="511"/>
      <c r="G249" s="511"/>
    </row>
    <row r="250" spans="1:7">
      <c r="A250" s="514"/>
      <c r="B250" s="514"/>
      <c r="C250" s="517"/>
      <c r="D250" s="511"/>
      <c r="E250" s="511"/>
      <c r="F250" s="511"/>
      <c r="G250" s="511"/>
    </row>
    <row r="251" spans="1:7">
      <c r="A251" s="514"/>
      <c r="B251" s="514"/>
      <c r="C251" s="517"/>
      <c r="D251" s="511"/>
      <c r="E251" s="511"/>
      <c r="F251" s="511"/>
      <c r="G251" s="511"/>
    </row>
    <row r="252" spans="1:7">
      <c r="A252" s="514"/>
      <c r="B252" s="514"/>
      <c r="C252" s="517"/>
      <c r="D252" s="511"/>
      <c r="E252" s="511"/>
      <c r="F252" s="511"/>
      <c r="G252" s="511"/>
    </row>
    <row r="253" spans="1:7">
      <c r="A253" s="514"/>
      <c r="B253" s="514"/>
      <c r="C253" s="517"/>
      <c r="D253" s="511"/>
      <c r="E253" s="511"/>
      <c r="F253" s="511"/>
      <c r="G253" s="511"/>
    </row>
    <row r="254" spans="1:7">
      <c r="A254" s="514"/>
      <c r="B254" s="514"/>
      <c r="C254" s="517"/>
      <c r="D254" s="511"/>
      <c r="E254" s="511"/>
      <c r="F254" s="511"/>
      <c r="G254" s="511"/>
    </row>
    <row r="255" spans="1:7" ht="46.5" customHeight="1">
      <c r="A255" s="515"/>
      <c r="B255" s="515"/>
      <c r="C255" s="518"/>
      <c r="D255" s="511"/>
      <c r="E255" s="511"/>
      <c r="F255" s="511"/>
      <c r="G255" s="511"/>
    </row>
    <row r="256" spans="1:7">
      <c r="A256" s="513">
        <v>26</v>
      </c>
      <c r="B256" s="513" t="s">
        <v>58</v>
      </c>
      <c r="C256" s="516" t="s">
        <v>59</v>
      </c>
      <c r="D256" s="511"/>
      <c r="E256" s="511"/>
      <c r="F256" s="511"/>
      <c r="G256" s="511"/>
    </row>
    <row r="257" spans="1:7">
      <c r="A257" s="514"/>
      <c r="B257" s="514"/>
      <c r="C257" s="517"/>
      <c r="D257" s="511"/>
      <c r="E257" s="511"/>
      <c r="F257" s="511"/>
      <c r="G257" s="511"/>
    </row>
    <row r="258" spans="1:7">
      <c r="A258" s="514"/>
      <c r="B258" s="514"/>
      <c r="C258" s="517"/>
      <c r="D258" s="511"/>
      <c r="E258" s="511"/>
      <c r="F258" s="511"/>
      <c r="G258" s="511"/>
    </row>
    <row r="259" spans="1:7">
      <c r="A259" s="514"/>
      <c r="B259" s="514"/>
      <c r="C259" s="517"/>
      <c r="D259" s="511"/>
      <c r="E259" s="511"/>
      <c r="F259" s="511"/>
      <c r="G259" s="511"/>
    </row>
    <row r="260" spans="1:7">
      <c r="A260" s="514"/>
      <c r="B260" s="514"/>
      <c r="C260" s="517"/>
      <c r="D260" s="511"/>
      <c r="E260" s="511"/>
      <c r="F260" s="511"/>
      <c r="G260" s="511"/>
    </row>
    <row r="261" spans="1:7">
      <c r="A261" s="514"/>
      <c r="B261" s="514"/>
      <c r="C261" s="517"/>
      <c r="D261" s="511"/>
      <c r="E261" s="511"/>
      <c r="F261" s="511"/>
      <c r="G261" s="511"/>
    </row>
    <row r="262" spans="1:7">
      <c r="A262" s="514"/>
      <c r="B262" s="514"/>
      <c r="C262" s="517"/>
      <c r="D262" s="511"/>
      <c r="E262" s="511"/>
      <c r="F262" s="511"/>
      <c r="G262" s="511"/>
    </row>
    <row r="263" spans="1:7" ht="56.25" customHeight="1">
      <c r="A263" s="514"/>
      <c r="B263" s="514"/>
      <c r="C263" s="517"/>
      <c r="D263" s="511"/>
      <c r="E263" s="511"/>
      <c r="F263" s="511"/>
      <c r="G263" s="511"/>
    </row>
    <row r="264" spans="1:7">
      <c r="A264" s="513">
        <v>27</v>
      </c>
      <c r="B264" s="513" t="s">
        <v>60</v>
      </c>
      <c r="C264" s="516" t="s">
        <v>61</v>
      </c>
      <c r="D264" s="511"/>
      <c r="E264" s="511"/>
      <c r="F264" s="511"/>
      <c r="G264" s="511"/>
    </row>
    <row r="265" spans="1:7">
      <c r="A265" s="514"/>
      <c r="B265" s="514"/>
      <c r="C265" s="517"/>
      <c r="D265" s="511"/>
      <c r="E265" s="511"/>
      <c r="F265" s="511"/>
      <c r="G265" s="511"/>
    </row>
    <row r="266" spans="1:7">
      <c r="A266" s="514"/>
      <c r="B266" s="514"/>
      <c r="C266" s="517"/>
      <c r="D266" s="511"/>
      <c r="E266" s="511"/>
      <c r="F266" s="511"/>
      <c r="G266" s="511"/>
    </row>
    <row r="267" spans="1:7">
      <c r="A267" s="514"/>
      <c r="B267" s="514"/>
      <c r="C267" s="517"/>
      <c r="D267" s="511"/>
      <c r="E267" s="511"/>
      <c r="F267" s="511"/>
      <c r="G267" s="511"/>
    </row>
    <row r="268" spans="1:7">
      <c r="A268" s="514"/>
      <c r="B268" s="514"/>
      <c r="C268" s="517"/>
      <c r="D268" s="511"/>
      <c r="E268" s="511"/>
      <c r="F268" s="511"/>
      <c r="G268" s="511"/>
    </row>
    <row r="269" spans="1:7">
      <c r="A269" s="514"/>
      <c r="B269" s="514"/>
      <c r="C269" s="517"/>
      <c r="D269" s="511"/>
      <c r="E269" s="511"/>
      <c r="F269" s="511"/>
      <c r="G269" s="511"/>
    </row>
    <row r="270" spans="1:7">
      <c r="A270" s="514"/>
      <c r="B270" s="514"/>
      <c r="C270" s="517"/>
      <c r="D270" s="511"/>
      <c r="E270" s="511"/>
      <c r="F270" s="511"/>
      <c r="G270" s="511"/>
    </row>
    <row r="271" spans="1:7">
      <c r="A271" s="514"/>
      <c r="B271" s="514"/>
      <c r="C271" s="517"/>
      <c r="D271" s="511"/>
      <c r="E271" s="511"/>
      <c r="F271" s="511"/>
      <c r="G271" s="511"/>
    </row>
    <row r="272" spans="1:7" ht="54" customHeight="1">
      <c r="A272" s="515"/>
      <c r="B272" s="515"/>
      <c r="C272" s="518"/>
      <c r="D272" s="511"/>
      <c r="E272" s="511"/>
      <c r="F272" s="511"/>
      <c r="G272" s="511"/>
    </row>
    <row r="273" spans="1:7">
      <c r="A273" s="513">
        <v>28</v>
      </c>
      <c r="B273" s="513" t="s">
        <v>62</v>
      </c>
      <c r="C273" s="516" t="s">
        <v>63</v>
      </c>
      <c r="D273" s="511"/>
      <c r="E273" s="511"/>
      <c r="F273" s="511"/>
      <c r="G273" s="511"/>
    </row>
    <row r="274" spans="1:7">
      <c r="A274" s="514"/>
      <c r="B274" s="514"/>
      <c r="C274" s="517"/>
      <c r="D274" s="511"/>
      <c r="E274" s="511"/>
      <c r="F274" s="511"/>
      <c r="G274" s="511"/>
    </row>
    <row r="275" spans="1:7">
      <c r="A275" s="514"/>
      <c r="B275" s="514"/>
      <c r="C275" s="517"/>
      <c r="D275" s="511"/>
      <c r="E275" s="511"/>
      <c r="F275" s="511"/>
      <c r="G275" s="511"/>
    </row>
    <row r="276" spans="1:7">
      <c r="A276" s="514"/>
      <c r="B276" s="514"/>
      <c r="C276" s="517"/>
      <c r="D276" s="511"/>
      <c r="E276" s="511"/>
      <c r="F276" s="511"/>
      <c r="G276" s="511"/>
    </row>
    <row r="277" spans="1:7">
      <c r="A277" s="514"/>
      <c r="B277" s="514"/>
      <c r="C277" s="517"/>
      <c r="D277" s="511"/>
      <c r="E277" s="511"/>
      <c r="F277" s="511"/>
      <c r="G277" s="511"/>
    </row>
    <row r="278" spans="1:7">
      <c r="A278" s="514"/>
      <c r="B278" s="514"/>
      <c r="C278" s="517"/>
      <c r="D278" s="511"/>
      <c r="E278" s="511"/>
      <c r="F278" s="511"/>
      <c r="G278" s="511"/>
    </row>
    <row r="279" spans="1:7">
      <c r="A279" s="514"/>
      <c r="B279" s="514"/>
      <c r="C279" s="517"/>
      <c r="D279" s="511"/>
      <c r="E279" s="511"/>
      <c r="F279" s="511"/>
      <c r="G279" s="511"/>
    </row>
    <row r="280" spans="1:7" ht="74.25" customHeight="1">
      <c r="A280" s="515"/>
      <c r="B280" s="515"/>
      <c r="C280" s="518"/>
      <c r="D280" s="511"/>
      <c r="E280" s="511"/>
      <c r="F280" s="511"/>
      <c r="G280" s="511"/>
    </row>
    <row r="281" spans="1:7">
      <c r="A281" s="513">
        <v>29</v>
      </c>
      <c r="B281" s="513" t="s">
        <v>64</v>
      </c>
      <c r="C281" s="516" t="s">
        <v>65</v>
      </c>
      <c r="D281" s="511"/>
      <c r="E281" s="511"/>
      <c r="F281" s="511"/>
      <c r="G281" s="511"/>
    </row>
    <row r="282" spans="1:7">
      <c r="A282" s="514"/>
      <c r="B282" s="514"/>
      <c r="C282" s="517"/>
      <c r="D282" s="511"/>
      <c r="E282" s="511"/>
      <c r="F282" s="511"/>
      <c r="G282" s="511"/>
    </row>
    <row r="283" spans="1:7">
      <c r="A283" s="514"/>
      <c r="B283" s="514"/>
      <c r="C283" s="517"/>
      <c r="D283" s="511"/>
      <c r="E283" s="511"/>
      <c r="F283" s="511"/>
      <c r="G283" s="511"/>
    </row>
    <row r="284" spans="1:7">
      <c r="A284" s="514"/>
      <c r="B284" s="514"/>
      <c r="C284" s="517"/>
      <c r="D284" s="511"/>
      <c r="E284" s="511"/>
      <c r="F284" s="511"/>
      <c r="G284" s="511"/>
    </row>
    <row r="285" spans="1:7">
      <c r="A285" s="514"/>
      <c r="B285" s="514"/>
      <c r="C285" s="517"/>
      <c r="D285" s="511"/>
      <c r="E285" s="511"/>
      <c r="F285" s="511"/>
      <c r="G285" s="511"/>
    </row>
    <row r="286" spans="1:7">
      <c r="A286" s="514"/>
      <c r="B286" s="514"/>
      <c r="C286" s="517"/>
      <c r="D286" s="511"/>
      <c r="E286" s="511"/>
      <c r="F286" s="511"/>
      <c r="G286" s="511"/>
    </row>
    <row r="287" spans="1:7">
      <c r="A287" s="514"/>
      <c r="B287" s="514"/>
      <c r="C287" s="517"/>
      <c r="D287" s="511"/>
      <c r="E287" s="511"/>
      <c r="F287" s="511"/>
      <c r="G287" s="511"/>
    </row>
    <row r="288" spans="1:7">
      <c r="A288" s="514"/>
      <c r="B288" s="514"/>
      <c r="C288" s="517"/>
      <c r="D288" s="511"/>
      <c r="E288" s="511"/>
      <c r="F288" s="511"/>
      <c r="G288" s="511"/>
    </row>
    <row r="289" spans="1:7" ht="86.25" customHeight="1">
      <c r="A289" s="515"/>
      <c r="B289" s="515"/>
      <c r="C289" s="517"/>
      <c r="D289" s="511"/>
      <c r="E289" s="511"/>
      <c r="F289" s="511"/>
      <c r="G289" s="511"/>
    </row>
    <row r="290" spans="1:7">
      <c r="A290" s="513">
        <v>30</v>
      </c>
      <c r="B290" s="513" t="s">
        <v>66</v>
      </c>
      <c r="C290" s="516" t="s">
        <v>67</v>
      </c>
      <c r="D290" s="511"/>
      <c r="E290" s="511"/>
      <c r="F290" s="511"/>
      <c r="G290" s="511"/>
    </row>
    <row r="291" spans="1:7">
      <c r="A291" s="514"/>
      <c r="B291" s="514"/>
      <c r="C291" s="517"/>
      <c r="D291" s="511"/>
      <c r="E291" s="511"/>
      <c r="F291" s="511"/>
      <c r="G291" s="511"/>
    </row>
    <row r="292" spans="1:7">
      <c r="A292" s="514"/>
      <c r="B292" s="514"/>
      <c r="C292" s="517"/>
      <c r="D292" s="511"/>
      <c r="E292" s="511"/>
      <c r="F292" s="511"/>
      <c r="G292" s="511"/>
    </row>
    <row r="293" spans="1:7">
      <c r="A293" s="514"/>
      <c r="B293" s="514"/>
      <c r="C293" s="517"/>
      <c r="D293" s="511"/>
      <c r="E293" s="511"/>
      <c r="F293" s="511"/>
      <c r="G293" s="511"/>
    </row>
    <row r="294" spans="1:7">
      <c r="A294" s="514"/>
      <c r="B294" s="514"/>
      <c r="C294" s="517"/>
      <c r="D294" s="511"/>
      <c r="E294" s="511"/>
      <c r="F294" s="511"/>
      <c r="G294" s="511"/>
    </row>
    <row r="295" spans="1:7">
      <c r="A295" s="514"/>
      <c r="B295" s="514"/>
      <c r="C295" s="517"/>
      <c r="D295" s="511"/>
      <c r="E295" s="511"/>
      <c r="F295" s="511"/>
      <c r="G295" s="511"/>
    </row>
    <row r="296" spans="1:7" ht="42" customHeight="1">
      <c r="A296" s="515"/>
      <c r="B296" s="515"/>
      <c r="C296" s="517"/>
      <c r="D296" s="511"/>
      <c r="E296" s="511"/>
      <c r="F296" s="511"/>
      <c r="G296" s="511"/>
    </row>
    <row r="297" spans="1:7">
      <c r="A297" s="513">
        <v>31</v>
      </c>
      <c r="B297" s="513" t="s">
        <v>68</v>
      </c>
      <c r="C297" s="525" t="s">
        <v>69</v>
      </c>
      <c r="D297" s="511"/>
      <c r="E297" s="511"/>
      <c r="F297" s="511"/>
      <c r="G297" s="511"/>
    </row>
    <row r="298" spans="1:7">
      <c r="A298" s="514"/>
      <c r="B298" s="514"/>
      <c r="C298" s="526"/>
      <c r="D298" s="511"/>
      <c r="E298" s="511"/>
      <c r="F298" s="511"/>
      <c r="G298" s="511"/>
    </row>
    <row r="299" spans="1:7">
      <c r="A299" s="514"/>
      <c r="B299" s="514"/>
      <c r="C299" s="526"/>
      <c r="D299" s="511"/>
      <c r="E299" s="511"/>
      <c r="F299" s="511"/>
      <c r="G299" s="511"/>
    </row>
    <row r="300" spans="1:7">
      <c r="A300" s="514"/>
      <c r="B300" s="514"/>
      <c r="C300" s="526"/>
      <c r="D300" s="511"/>
      <c r="E300" s="511"/>
      <c r="F300" s="511"/>
      <c r="G300" s="511"/>
    </row>
    <row r="301" spans="1:7">
      <c r="A301" s="514"/>
      <c r="B301" s="514"/>
      <c r="C301" s="526"/>
      <c r="D301" s="511"/>
      <c r="E301" s="511"/>
      <c r="F301" s="511"/>
      <c r="G301" s="511"/>
    </row>
    <row r="302" spans="1:7">
      <c r="A302" s="514"/>
      <c r="B302" s="514"/>
      <c r="C302" s="526"/>
      <c r="D302" s="511"/>
      <c r="E302" s="511"/>
      <c r="F302" s="511"/>
      <c r="G302" s="511"/>
    </row>
    <row r="303" spans="1:7">
      <c r="A303" s="514"/>
      <c r="B303" s="514"/>
      <c r="C303" s="526"/>
      <c r="D303" s="511"/>
      <c r="E303" s="511"/>
      <c r="F303" s="511"/>
      <c r="G303" s="511"/>
    </row>
    <row r="304" spans="1:7">
      <c r="A304" s="514"/>
      <c r="B304" s="514"/>
      <c r="C304" s="526"/>
      <c r="D304" s="511"/>
      <c r="E304" s="511"/>
      <c r="F304" s="511"/>
      <c r="G304" s="511"/>
    </row>
    <row r="305" spans="1:7">
      <c r="A305" s="514"/>
      <c r="B305" s="514"/>
      <c r="C305" s="526"/>
      <c r="D305" s="511"/>
      <c r="E305" s="511"/>
      <c r="F305" s="511"/>
      <c r="G305" s="511"/>
    </row>
    <row r="306" spans="1:7" ht="108.75" customHeight="1">
      <c r="A306" s="515"/>
      <c r="B306" s="515"/>
      <c r="C306" s="527"/>
      <c r="D306" s="511"/>
      <c r="E306" s="511"/>
      <c r="F306" s="511"/>
      <c r="G306" s="511"/>
    </row>
    <row r="307" spans="1:7">
      <c r="A307" s="513">
        <v>32</v>
      </c>
      <c r="B307" s="513" t="s">
        <v>70</v>
      </c>
      <c r="C307" s="525" t="s">
        <v>71</v>
      </c>
      <c r="D307" s="511"/>
      <c r="E307" s="511"/>
      <c r="F307" s="511"/>
      <c r="G307" s="511"/>
    </row>
    <row r="308" spans="1:7">
      <c r="A308" s="514"/>
      <c r="B308" s="514"/>
      <c r="C308" s="526"/>
      <c r="D308" s="511"/>
      <c r="E308" s="511"/>
      <c r="F308" s="511"/>
      <c r="G308" s="511"/>
    </row>
    <row r="309" spans="1:7">
      <c r="A309" s="514"/>
      <c r="B309" s="514"/>
      <c r="C309" s="526"/>
      <c r="D309" s="511"/>
      <c r="E309" s="511"/>
      <c r="F309" s="511"/>
      <c r="G309" s="511"/>
    </row>
    <row r="310" spans="1:7">
      <c r="A310" s="514"/>
      <c r="B310" s="514"/>
      <c r="C310" s="526"/>
      <c r="D310" s="511"/>
      <c r="E310" s="511"/>
      <c r="F310" s="511"/>
      <c r="G310" s="511"/>
    </row>
    <row r="311" spans="1:7" ht="47.25" customHeight="1">
      <c r="A311" s="515"/>
      <c r="B311" s="515"/>
      <c r="C311" s="527"/>
      <c r="D311" s="511"/>
      <c r="E311" s="511"/>
      <c r="F311" s="511"/>
      <c r="G311" s="511"/>
    </row>
    <row r="312" spans="1:7">
      <c r="A312" s="513">
        <v>33</v>
      </c>
      <c r="B312" s="513" t="s">
        <v>72</v>
      </c>
      <c r="C312" s="525" t="s">
        <v>73</v>
      </c>
      <c r="D312" s="511"/>
      <c r="E312" s="511"/>
      <c r="F312" s="511"/>
      <c r="G312" s="511"/>
    </row>
    <row r="313" spans="1:7">
      <c r="A313" s="514"/>
      <c r="B313" s="514"/>
      <c r="C313" s="526"/>
      <c r="D313" s="511"/>
      <c r="E313" s="511"/>
      <c r="F313" s="511"/>
      <c r="G313" s="511"/>
    </row>
    <row r="314" spans="1:7">
      <c r="A314" s="514"/>
      <c r="B314" s="514"/>
      <c r="C314" s="526"/>
      <c r="D314" s="511"/>
      <c r="E314" s="511"/>
      <c r="F314" s="511"/>
      <c r="G314" s="511"/>
    </row>
    <row r="315" spans="1:7">
      <c r="A315" s="514"/>
      <c r="B315" s="514"/>
      <c r="C315" s="526"/>
      <c r="D315" s="511"/>
      <c r="E315" s="511"/>
      <c r="F315" s="511"/>
      <c r="G315" s="511"/>
    </row>
    <row r="316" spans="1:7">
      <c r="A316" s="514"/>
      <c r="B316" s="514"/>
      <c r="C316" s="526"/>
      <c r="D316" s="511"/>
      <c r="E316" s="511"/>
      <c r="F316" s="511"/>
      <c r="G316" s="511"/>
    </row>
    <row r="317" spans="1:7">
      <c r="A317" s="514"/>
      <c r="B317" s="514"/>
      <c r="C317" s="526"/>
      <c r="D317" s="511"/>
      <c r="E317" s="511"/>
      <c r="F317" s="511"/>
      <c r="G317" s="511"/>
    </row>
    <row r="318" spans="1:7" ht="110.25" customHeight="1">
      <c r="A318" s="515"/>
      <c r="B318" s="515"/>
      <c r="C318" s="527"/>
      <c r="D318" s="511"/>
      <c r="E318" s="511"/>
      <c r="F318" s="511"/>
      <c r="G318" s="511"/>
    </row>
    <row r="319" spans="1:7">
      <c r="A319" s="513">
        <v>34</v>
      </c>
      <c r="B319" s="522" t="s">
        <v>74</v>
      </c>
      <c r="C319" s="525" t="s">
        <v>75</v>
      </c>
      <c r="D319" s="511"/>
      <c r="E319" s="511"/>
      <c r="F319" s="511"/>
      <c r="G319" s="511"/>
    </row>
    <row r="320" spans="1:7">
      <c r="A320" s="514"/>
      <c r="B320" s="523"/>
      <c r="C320" s="526"/>
      <c r="D320" s="511"/>
      <c r="E320" s="511"/>
      <c r="F320" s="511"/>
      <c r="G320" s="511"/>
    </row>
    <row r="321" spans="1:8">
      <c r="A321" s="514"/>
      <c r="B321" s="523"/>
      <c r="C321" s="526"/>
      <c r="D321" s="511"/>
      <c r="E321" s="511"/>
      <c r="F321" s="511"/>
      <c r="G321" s="511"/>
    </row>
    <row r="322" spans="1:8">
      <c r="A322" s="514"/>
      <c r="B322" s="523"/>
      <c r="C322" s="526"/>
      <c r="D322" s="511"/>
      <c r="E322" s="511"/>
      <c r="F322" s="511"/>
      <c r="G322" s="511"/>
    </row>
    <row r="323" spans="1:8">
      <c r="A323" s="514"/>
      <c r="B323" s="523"/>
      <c r="C323" s="526"/>
      <c r="D323" s="511"/>
      <c r="E323" s="511"/>
      <c r="F323" s="511"/>
      <c r="G323" s="511"/>
    </row>
    <row r="324" spans="1:8">
      <c r="A324" s="514"/>
      <c r="B324" s="523"/>
      <c r="C324" s="526"/>
      <c r="D324" s="511"/>
      <c r="E324" s="511"/>
      <c r="F324" s="511"/>
      <c r="G324" s="511"/>
    </row>
    <row r="325" spans="1:8">
      <c r="A325" s="514"/>
      <c r="B325" s="523"/>
      <c r="C325" s="526"/>
      <c r="D325" s="511"/>
      <c r="E325" s="511"/>
      <c r="F325" s="511"/>
      <c r="G325" s="511"/>
    </row>
    <row r="326" spans="1:8">
      <c r="A326" s="514"/>
      <c r="B326" s="523"/>
      <c r="C326" s="526"/>
      <c r="D326" s="511"/>
      <c r="E326" s="511"/>
      <c r="F326" s="511"/>
      <c r="G326" s="511"/>
    </row>
    <row r="327" spans="1:8">
      <c r="A327" s="514"/>
      <c r="B327" s="523"/>
      <c r="C327" s="526"/>
      <c r="D327" s="511"/>
      <c r="E327" s="511"/>
      <c r="F327" s="511"/>
      <c r="G327" s="511"/>
    </row>
    <row r="328" spans="1:8" ht="111" customHeight="1">
      <c r="A328" s="515"/>
      <c r="B328" s="524"/>
      <c r="C328" s="527"/>
      <c r="D328" s="511"/>
      <c r="E328" s="511"/>
      <c r="F328" s="511"/>
      <c r="G328" s="511"/>
    </row>
    <row r="329" spans="1:8">
      <c r="A329" s="513">
        <v>35</v>
      </c>
      <c r="B329" s="513" t="s">
        <v>76</v>
      </c>
      <c r="C329" s="525" t="s">
        <v>77</v>
      </c>
      <c r="D329" s="511"/>
      <c r="E329" s="511"/>
      <c r="F329" s="511"/>
      <c r="G329" s="511"/>
      <c r="H329" s="512"/>
    </row>
    <row r="330" spans="1:8">
      <c r="A330" s="514"/>
      <c r="B330" s="514"/>
      <c r="C330" s="526"/>
      <c r="D330" s="511"/>
      <c r="E330" s="511"/>
      <c r="F330" s="511"/>
      <c r="G330" s="511"/>
      <c r="H330" s="512"/>
    </row>
    <row r="331" spans="1:8">
      <c r="A331" s="514"/>
      <c r="B331" s="514"/>
      <c r="C331" s="526"/>
      <c r="D331" s="511"/>
      <c r="E331" s="511"/>
      <c r="F331" s="511"/>
      <c r="G331" s="511"/>
      <c r="H331" s="512"/>
    </row>
    <row r="332" spans="1:8">
      <c r="A332" s="514"/>
      <c r="B332" s="514"/>
      <c r="C332" s="526"/>
      <c r="D332" s="511"/>
      <c r="E332" s="511"/>
      <c r="F332" s="511"/>
      <c r="G332" s="511"/>
      <c r="H332" s="512"/>
    </row>
    <row r="333" spans="1:8">
      <c r="A333" s="514"/>
      <c r="B333" s="514"/>
      <c r="C333" s="526"/>
      <c r="D333" s="511"/>
      <c r="E333" s="511"/>
      <c r="F333" s="511"/>
      <c r="G333" s="511"/>
      <c r="H333" s="512"/>
    </row>
    <row r="334" spans="1:8">
      <c r="A334" s="514"/>
      <c r="B334" s="514"/>
      <c r="C334" s="526"/>
      <c r="D334" s="511"/>
      <c r="E334" s="511"/>
      <c r="F334" s="511"/>
      <c r="G334" s="511"/>
      <c r="H334" s="512"/>
    </row>
    <row r="335" spans="1:8">
      <c r="A335" s="514"/>
      <c r="B335" s="514"/>
      <c r="C335" s="526"/>
      <c r="D335" s="511"/>
      <c r="E335" s="511"/>
      <c r="F335" s="511"/>
      <c r="G335" s="511"/>
      <c r="H335" s="512"/>
    </row>
    <row r="336" spans="1:8">
      <c r="A336" s="514"/>
      <c r="B336" s="514"/>
      <c r="C336" s="526"/>
      <c r="D336" s="511"/>
      <c r="E336" s="511"/>
      <c r="F336" s="511"/>
      <c r="G336" s="511"/>
      <c r="H336" s="512"/>
    </row>
    <row r="337" spans="1:8">
      <c r="A337" s="514"/>
      <c r="B337" s="514"/>
      <c r="C337" s="526"/>
      <c r="D337" s="511"/>
      <c r="E337" s="511"/>
      <c r="F337" s="511"/>
      <c r="G337" s="511"/>
      <c r="H337" s="512"/>
    </row>
    <row r="338" spans="1:8">
      <c r="A338" s="514"/>
      <c r="B338" s="514"/>
      <c r="C338" s="526"/>
      <c r="D338" s="511"/>
      <c r="E338" s="511"/>
      <c r="F338" s="511"/>
      <c r="G338" s="511"/>
      <c r="H338" s="512"/>
    </row>
    <row r="339" spans="1:8">
      <c r="A339" s="515"/>
      <c r="B339" s="515"/>
      <c r="C339" s="527"/>
      <c r="D339" s="511"/>
      <c r="E339" s="511"/>
      <c r="F339" s="511"/>
      <c r="G339" s="511"/>
      <c r="H339" s="512"/>
    </row>
    <row r="340" spans="1:8">
      <c r="A340" s="513">
        <v>36</v>
      </c>
      <c r="B340" s="513" t="s">
        <v>78</v>
      </c>
      <c r="C340" s="525" t="s">
        <v>79</v>
      </c>
      <c r="D340" s="511"/>
      <c r="E340" s="511"/>
      <c r="F340" s="511"/>
      <c r="G340" s="511"/>
      <c r="H340" s="512"/>
    </row>
    <row r="341" spans="1:8">
      <c r="A341" s="514"/>
      <c r="B341" s="514"/>
      <c r="C341" s="526"/>
      <c r="D341" s="511"/>
      <c r="E341" s="511"/>
      <c r="F341" s="511"/>
      <c r="G341" s="511"/>
      <c r="H341" s="512"/>
    </row>
    <row r="342" spans="1:8">
      <c r="A342" s="514"/>
      <c r="B342" s="514"/>
      <c r="C342" s="526"/>
      <c r="D342" s="511"/>
      <c r="E342" s="511"/>
      <c r="F342" s="511"/>
      <c r="G342" s="511"/>
      <c r="H342" s="512"/>
    </row>
    <row r="343" spans="1:8">
      <c r="A343" s="514"/>
      <c r="B343" s="514"/>
      <c r="C343" s="526"/>
      <c r="D343" s="511"/>
      <c r="E343" s="511"/>
      <c r="F343" s="511"/>
      <c r="G343" s="511"/>
      <c r="H343" s="512"/>
    </row>
    <row r="344" spans="1:8">
      <c r="A344" s="514"/>
      <c r="B344" s="514"/>
      <c r="C344" s="526"/>
      <c r="D344" s="511"/>
      <c r="E344" s="511"/>
      <c r="F344" s="511"/>
      <c r="G344" s="511"/>
      <c r="H344" s="512"/>
    </row>
    <row r="345" spans="1:8">
      <c r="A345" s="514"/>
      <c r="B345" s="514"/>
      <c r="C345" s="526"/>
      <c r="D345" s="511"/>
      <c r="E345" s="511"/>
      <c r="F345" s="511"/>
      <c r="G345" s="511"/>
      <c r="H345" s="512"/>
    </row>
    <row r="346" spans="1:8">
      <c r="A346" s="514"/>
      <c r="B346" s="514"/>
      <c r="C346" s="526"/>
      <c r="D346" s="511"/>
      <c r="E346" s="511"/>
      <c r="F346" s="511"/>
      <c r="G346" s="511"/>
      <c r="H346" s="512"/>
    </row>
    <row r="347" spans="1:8">
      <c r="A347" s="514"/>
      <c r="B347" s="514"/>
      <c r="C347" s="526"/>
      <c r="D347" s="511"/>
      <c r="E347" s="511"/>
      <c r="F347" s="511"/>
      <c r="G347" s="511"/>
      <c r="H347" s="512"/>
    </row>
    <row r="348" spans="1:8">
      <c r="A348" s="514"/>
      <c r="B348" s="514"/>
      <c r="C348" s="526"/>
      <c r="D348" s="511"/>
      <c r="E348" s="511"/>
      <c r="F348" s="511"/>
      <c r="G348" s="511"/>
      <c r="H348" s="512"/>
    </row>
    <row r="349" spans="1:8">
      <c r="A349" s="514"/>
      <c r="B349" s="514"/>
      <c r="C349" s="526"/>
      <c r="D349" s="511"/>
      <c r="E349" s="511"/>
      <c r="F349" s="511"/>
      <c r="G349" s="511"/>
      <c r="H349" s="512"/>
    </row>
    <row r="350" spans="1:8" ht="81" customHeight="1">
      <c r="A350" s="515"/>
      <c r="B350" s="515"/>
      <c r="C350" s="527"/>
      <c r="D350" s="511"/>
      <c r="E350" s="511"/>
      <c r="F350" s="511"/>
      <c r="G350" s="511"/>
      <c r="H350" s="512"/>
    </row>
    <row r="351" spans="1:8">
      <c r="A351" s="513">
        <v>37</v>
      </c>
      <c r="B351" s="513" t="s">
        <v>80</v>
      </c>
      <c r="C351" s="525" t="s">
        <v>81</v>
      </c>
      <c r="D351" s="511"/>
      <c r="E351" s="511"/>
      <c r="F351" s="511"/>
      <c r="G351" s="511"/>
    </row>
    <row r="352" spans="1:8">
      <c r="A352" s="514"/>
      <c r="B352" s="514"/>
      <c r="C352" s="526"/>
      <c r="D352" s="511"/>
      <c r="E352" s="511"/>
      <c r="F352" s="511"/>
      <c r="G352" s="511"/>
    </row>
    <row r="353" spans="1:7">
      <c r="A353" s="514"/>
      <c r="B353" s="514"/>
      <c r="C353" s="526"/>
      <c r="D353" s="511"/>
      <c r="E353" s="511"/>
      <c r="F353" s="511"/>
      <c r="G353" s="511"/>
    </row>
    <row r="354" spans="1:7">
      <c r="A354" s="514"/>
      <c r="B354" s="514"/>
      <c r="C354" s="526"/>
      <c r="D354" s="511"/>
      <c r="E354" s="511"/>
      <c r="F354" s="511"/>
      <c r="G354" s="511"/>
    </row>
    <row r="355" spans="1:7">
      <c r="A355" s="514"/>
      <c r="B355" s="514"/>
      <c r="C355" s="526"/>
      <c r="D355" s="511"/>
      <c r="E355" s="511"/>
      <c r="F355" s="511"/>
      <c r="G355" s="511"/>
    </row>
    <row r="356" spans="1:7">
      <c r="A356" s="514"/>
      <c r="B356" s="514"/>
      <c r="C356" s="526"/>
      <c r="D356" s="511"/>
      <c r="E356" s="511"/>
      <c r="F356" s="511"/>
      <c r="G356" s="511"/>
    </row>
    <row r="357" spans="1:7">
      <c r="A357" s="514"/>
      <c r="B357" s="514"/>
      <c r="C357" s="526"/>
      <c r="D357" s="511"/>
      <c r="E357" s="511"/>
      <c r="F357" s="511"/>
      <c r="G357" s="511"/>
    </row>
    <row r="358" spans="1:7">
      <c r="A358" s="514"/>
      <c r="B358" s="514"/>
      <c r="C358" s="526"/>
      <c r="D358" s="511"/>
      <c r="E358" s="511"/>
      <c r="F358" s="511"/>
      <c r="G358" s="511"/>
    </row>
    <row r="359" spans="1:7" ht="81.75" customHeight="1">
      <c r="A359" s="515"/>
      <c r="B359" s="515"/>
      <c r="C359" s="527"/>
      <c r="D359" s="511"/>
      <c r="E359" s="511"/>
      <c r="F359" s="511"/>
      <c r="G359" s="511"/>
    </row>
    <row r="360" spans="1:7">
      <c r="A360" s="513">
        <v>38</v>
      </c>
      <c r="B360" s="513" t="s">
        <v>82</v>
      </c>
      <c r="C360" s="525" t="s">
        <v>83</v>
      </c>
      <c r="D360" s="511"/>
      <c r="E360" s="511"/>
      <c r="F360" s="511"/>
      <c r="G360" s="511"/>
    </row>
    <row r="361" spans="1:7">
      <c r="A361" s="514"/>
      <c r="B361" s="514"/>
      <c r="C361" s="526"/>
      <c r="D361" s="511"/>
      <c r="E361" s="511"/>
      <c r="F361" s="511"/>
      <c r="G361" s="511"/>
    </row>
    <row r="362" spans="1:7">
      <c r="A362" s="514"/>
      <c r="B362" s="514"/>
      <c r="C362" s="526"/>
      <c r="D362" s="511"/>
      <c r="E362" s="511"/>
      <c r="F362" s="511"/>
      <c r="G362" s="511"/>
    </row>
    <row r="363" spans="1:7">
      <c r="A363" s="514"/>
      <c r="B363" s="514"/>
      <c r="C363" s="526"/>
      <c r="D363" s="511"/>
      <c r="E363" s="511"/>
      <c r="F363" s="511"/>
      <c r="G363" s="511"/>
    </row>
    <row r="364" spans="1:7">
      <c r="A364" s="514"/>
      <c r="B364" s="514"/>
      <c r="C364" s="526"/>
      <c r="D364" s="511"/>
      <c r="E364" s="511"/>
      <c r="F364" s="511"/>
      <c r="G364" s="511"/>
    </row>
    <row r="365" spans="1:7">
      <c r="A365" s="514"/>
      <c r="B365" s="514"/>
      <c r="C365" s="526"/>
      <c r="D365" s="511"/>
      <c r="E365" s="511"/>
      <c r="F365" s="511"/>
      <c r="G365" s="511"/>
    </row>
    <row r="366" spans="1:7">
      <c r="A366" s="514"/>
      <c r="B366" s="514"/>
      <c r="C366" s="526"/>
      <c r="D366" s="511"/>
      <c r="E366" s="511"/>
      <c r="F366" s="511"/>
      <c r="G366" s="511"/>
    </row>
    <row r="367" spans="1:7">
      <c r="A367" s="514"/>
      <c r="B367" s="514"/>
      <c r="C367" s="526"/>
      <c r="D367" s="511"/>
      <c r="E367" s="511"/>
      <c r="F367" s="511"/>
      <c r="G367" s="511"/>
    </row>
    <row r="368" spans="1:7">
      <c r="A368" s="514"/>
      <c r="B368" s="514"/>
      <c r="C368" s="526"/>
      <c r="D368" s="511"/>
      <c r="E368" s="511"/>
      <c r="F368" s="511"/>
      <c r="G368" s="511"/>
    </row>
    <row r="369" spans="1:7">
      <c r="A369" s="514"/>
      <c r="B369" s="514"/>
      <c r="C369" s="526"/>
      <c r="D369" s="511"/>
      <c r="E369" s="511"/>
      <c r="F369" s="511"/>
      <c r="G369" s="511"/>
    </row>
    <row r="370" spans="1:7">
      <c r="A370" s="514"/>
      <c r="B370" s="514"/>
      <c r="C370" s="526"/>
      <c r="D370" s="511"/>
      <c r="E370" s="511"/>
      <c r="F370" s="511"/>
      <c r="G370" s="511"/>
    </row>
    <row r="371" spans="1:7">
      <c r="A371" s="514"/>
      <c r="B371" s="514"/>
      <c r="C371" s="526"/>
      <c r="D371" s="511"/>
      <c r="E371" s="511"/>
      <c r="F371" s="511"/>
      <c r="G371" s="511"/>
    </row>
    <row r="372" spans="1:7">
      <c r="A372" s="514"/>
      <c r="B372" s="514"/>
      <c r="C372" s="526"/>
      <c r="D372" s="511"/>
      <c r="E372" s="511"/>
      <c r="F372" s="511"/>
      <c r="G372" s="511"/>
    </row>
    <row r="373" spans="1:7">
      <c r="A373" s="514"/>
      <c r="B373" s="514"/>
      <c r="C373" s="526"/>
      <c r="D373" s="511"/>
      <c r="E373" s="511"/>
      <c r="F373" s="511"/>
      <c r="G373" s="511"/>
    </row>
    <row r="374" spans="1:7">
      <c r="A374" s="514"/>
      <c r="B374" s="514"/>
      <c r="C374" s="526"/>
      <c r="D374" s="511"/>
      <c r="E374" s="511"/>
      <c r="F374" s="511"/>
      <c r="G374" s="511"/>
    </row>
    <row r="375" spans="1:7">
      <c r="A375" s="514"/>
      <c r="B375" s="514"/>
      <c r="C375" s="526"/>
      <c r="D375" s="511"/>
      <c r="E375" s="511"/>
      <c r="F375" s="511"/>
      <c r="G375" s="511"/>
    </row>
    <row r="376" spans="1:7">
      <c r="A376" s="514"/>
      <c r="B376" s="514"/>
      <c r="C376" s="526"/>
      <c r="D376" s="511"/>
      <c r="E376" s="511"/>
      <c r="F376" s="511"/>
      <c r="G376" s="511"/>
    </row>
    <row r="377" spans="1:7">
      <c r="A377" s="514"/>
      <c r="B377" s="514"/>
      <c r="C377" s="526"/>
      <c r="D377" s="511"/>
      <c r="E377" s="511"/>
      <c r="F377" s="511"/>
      <c r="G377" s="511"/>
    </row>
    <row r="378" spans="1:7">
      <c r="A378" s="514"/>
      <c r="B378" s="514"/>
      <c r="C378" s="526"/>
      <c r="D378" s="511"/>
      <c r="E378" s="511"/>
      <c r="F378" s="511"/>
      <c r="G378" s="511"/>
    </row>
    <row r="379" spans="1:7">
      <c r="A379" s="514"/>
      <c r="B379" s="514"/>
      <c r="C379" s="526"/>
      <c r="D379" s="511"/>
      <c r="E379" s="511"/>
      <c r="F379" s="511"/>
      <c r="G379" s="511"/>
    </row>
    <row r="380" spans="1:7">
      <c r="A380" s="514"/>
      <c r="B380" s="514"/>
      <c r="C380" s="526"/>
      <c r="D380" s="511"/>
      <c r="E380" s="511"/>
      <c r="F380" s="511"/>
      <c r="G380" s="511"/>
    </row>
    <row r="381" spans="1:7">
      <c r="A381" s="514"/>
      <c r="B381" s="514"/>
      <c r="C381" s="526"/>
      <c r="D381" s="511"/>
      <c r="E381" s="511"/>
      <c r="F381" s="511"/>
      <c r="G381" s="511"/>
    </row>
    <row r="382" spans="1:7">
      <c r="A382" s="514"/>
      <c r="B382" s="514"/>
      <c r="C382" s="526"/>
      <c r="D382" s="511"/>
      <c r="E382" s="511"/>
      <c r="F382" s="511"/>
      <c r="G382" s="511"/>
    </row>
    <row r="383" spans="1:7" ht="37.5" customHeight="1">
      <c r="A383" s="515"/>
      <c r="B383" s="515"/>
      <c r="C383" s="527"/>
      <c r="D383" s="511"/>
      <c r="E383" s="511"/>
      <c r="F383" s="511"/>
      <c r="G383" s="511"/>
    </row>
    <row r="384" spans="1:7">
      <c r="A384" s="513">
        <v>39</v>
      </c>
      <c r="B384" s="513" t="s">
        <v>84</v>
      </c>
      <c r="C384" s="525" t="s">
        <v>85</v>
      </c>
      <c r="D384" s="511"/>
      <c r="E384" s="511"/>
      <c r="F384" s="511"/>
      <c r="G384" s="511"/>
    </row>
    <row r="385" spans="1:7">
      <c r="A385" s="514"/>
      <c r="B385" s="514"/>
      <c r="C385" s="526"/>
      <c r="D385" s="511"/>
      <c r="E385" s="511"/>
      <c r="F385" s="511"/>
      <c r="G385" s="511"/>
    </row>
    <row r="386" spans="1:7">
      <c r="A386" s="514"/>
      <c r="B386" s="514"/>
      <c r="C386" s="526"/>
      <c r="D386" s="511"/>
      <c r="E386" s="511"/>
      <c r="F386" s="511"/>
      <c r="G386" s="511"/>
    </row>
    <row r="387" spans="1:7">
      <c r="A387" s="514"/>
      <c r="B387" s="514"/>
      <c r="C387" s="526"/>
      <c r="D387" s="511"/>
      <c r="E387" s="511"/>
      <c r="F387" s="511"/>
      <c r="G387" s="511"/>
    </row>
    <row r="388" spans="1:7">
      <c r="A388" s="514"/>
      <c r="B388" s="514"/>
      <c r="C388" s="526"/>
      <c r="D388" s="511"/>
      <c r="E388" s="511"/>
      <c r="F388" s="511"/>
      <c r="G388" s="511"/>
    </row>
    <row r="389" spans="1:7" ht="93.75" customHeight="1">
      <c r="A389" s="515"/>
      <c r="B389" s="515"/>
      <c r="C389" s="527"/>
      <c r="D389" s="511"/>
      <c r="E389" s="511"/>
      <c r="F389" s="511"/>
      <c r="G389" s="511"/>
    </row>
    <row r="390" spans="1:7">
      <c r="A390" s="513">
        <v>40</v>
      </c>
      <c r="B390" s="513" t="s">
        <v>86</v>
      </c>
      <c r="C390" s="528" t="s">
        <v>87</v>
      </c>
      <c r="D390" s="511"/>
      <c r="E390" s="511"/>
      <c r="F390" s="511"/>
      <c r="G390" s="511"/>
    </row>
    <row r="391" spans="1:7">
      <c r="A391" s="514"/>
      <c r="B391" s="514"/>
      <c r="C391" s="529"/>
      <c r="D391" s="511"/>
      <c r="E391" s="511"/>
      <c r="F391" s="511"/>
      <c r="G391" s="511"/>
    </row>
    <row r="392" spans="1:7" ht="36" customHeight="1">
      <c r="A392" s="515"/>
      <c r="B392" s="515"/>
      <c r="C392" s="530"/>
      <c r="D392" s="511"/>
      <c r="E392" s="511"/>
      <c r="F392" s="511"/>
      <c r="G392" s="511"/>
    </row>
    <row r="393" spans="1:7">
      <c r="A393" s="513">
        <v>41</v>
      </c>
      <c r="B393" s="513" t="s">
        <v>88</v>
      </c>
      <c r="C393" s="528" t="s">
        <v>89</v>
      </c>
      <c r="D393" s="511"/>
      <c r="E393" s="511"/>
      <c r="F393" s="511"/>
      <c r="G393" s="511"/>
    </row>
    <row r="394" spans="1:7">
      <c r="A394" s="514"/>
      <c r="B394" s="514"/>
      <c r="C394" s="529"/>
      <c r="D394" s="511"/>
      <c r="E394" s="511"/>
      <c r="F394" s="511"/>
      <c r="G394" s="511"/>
    </row>
    <row r="395" spans="1:7">
      <c r="A395" s="514"/>
      <c r="B395" s="514"/>
      <c r="C395" s="529"/>
      <c r="D395" s="511"/>
      <c r="E395" s="511"/>
      <c r="F395" s="511"/>
      <c r="G395" s="511"/>
    </row>
    <row r="396" spans="1:7" ht="46.5" customHeight="1">
      <c r="A396" s="515"/>
      <c r="B396" s="515"/>
      <c r="C396" s="530"/>
      <c r="D396" s="511"/>
      <c r="E396" s="511"/>
      <c r="F396" s="511"/>
      <c r="G396" s="511"/>
    </row>
    <row r="397" spans="1:7">
      <c r="A397" s="513">
        <v>42</v>
      </c>
      <c r="B397" s="513" t="s">
        <v>90</v>
      </c>
      <c r="C397" s="525" t="s">
        <v>91</v>
      </c>
      <c r="D397" s="511"/>
      <c r="E397" s="511"/>
      <c r="F397" s="511"/>
      <c r="G397" s="511"/>
    </row>
    <row r="398" spans="1:7">
      <c r="A398" s="514"/>
      <c r="B398" s="514"/>
      <c r="C398" s="526"/>
      <c r="D398" s="511"/>
      <c r="E398" s="511"/>
      <c r="F398" s="511"/>
      <c r="G398" s="511"/>
    </row>
    <row r="399" spans="1:7">
      <c r="A399" s="514"/>
      <c r="B399" s="514"/>
      <c r="C399" s="526"/>
      <c r="D399" s="511"/>
      <c r="E399" s="511"/>
      <c r="F399" s="511"/>
      <c r="G399" s="511"/>
    </row>
    <row r="400" spans="1:7">
      <c r="A400" s="514"/>
      <c r="B400" s="514"/>
      <c r="C400" s="526"/>
      <c r="D400" s="511"/>
      <c r="E400" s="511"/>
      <c r="F400" s="511"/>
      <c r="G400" s="511"/>
    </row>
    <row r="401" spans="1:7">
      <c r="A401" s="514"/>
      <c r="B401" s="514"/>
      <c r="C401" s="526"/>
      <c r="D401" s="511"/>
      <c r="E401" s="511"/>
      <c r="F401" s="511"/>
      <c r="G401" s="511"/>
    </row>
    <row r="402" spans="1:7">
      <c r="A402" s="514"/>
      <c r="B402" s="514"/>
      <c r="C402" s="526"/>
      <c r="D402" s="511"/>
      <c r="E402" s="511"/>
      <c r="F402" s="511"/>
      <c r="G402" s="511"/>
    </row>
    <row r="403" spans="1:7" ht="125.25" customHeight="1">
      <c r="A403" s="515"/>
      <c r="B403" s="515"/>
      <c r="C403" s="527"/>
      <c r="D403" s="511"/>
      <c r="E403" s="511"/>
      <c r="F403" s="511"/>
      <c r="G403" s="511"/>
    </row>
    <row r="404" spans="1:7">
      <c r="A404" s="513">
        <v>43</v>
      </c>
      <c r="B404" s="513" t="s">
        <v>92</v>
      </c>
      <c r="C404" s="528" t="s">
        <v>93</v>
      </c>
      <c r="D404" s="511"/>
      <c r="E404" s="511"/>
      <c r="F404" s="511"/>
      <c r="G404" s="511"/>
    </row>
    <row r="405" spans="1:7">
      <c r="A405" s="514"/>
      <c r="B405" s="514"/>
      <c r="C405" s="529"/>
      <c r="D405" s="511"/>
      <c r="E405" s="511"/>
      <c r="F405" s="511"/>
      <c r="G405" s="511"/>
    </row>
    <row r="406" spans="1:7">
      <c r="A406" s="514"/>
      <c r="B406" s="514"/>
      <c r="C406" s="529"/>
      <c r="D406" s="511"/>
      <c r="E406" s="511"/>
      <c r="F406" s="511"/>
      <c r="G406" s="511"/>
    </row>
    <row r="407" spans="1:7">
      <c r="A407" s="514"/>
      <c r="B407" s="514"/>
      <c r="C407" s="529"/>
      <c r="D407" s="511"/>
      <c r="E407" s="511"/>
      <c r="F407" s="511"/>
      <c r="G407" s="511"/>
    </row>
    <row r="408" spans="1:7" ht="61.5" customHeight="1">
      <c r="A408" s="515"/>
      <c r="B408" s="515"/>
      <c r="C408" s="529"/>
      <c r="D408" s="511"/>
      <c r="E408" s="511"/>
      <c r="F408" s="511"/>
      <c r="G408" s="511"/>
    </row>
    <row r="409" spans="1:7">
      <c r="A409" s="513">
        <v>44</v>
      </c>
      <c r="B409" s="513" t="s">
        <v>94</v>
      </c>
      <c r="C409" s="528" t="s">
        <v>95</v>
      </c>
      <c r="D409" s="511"/>
      <c r="E409" s="511"/>
      <c r="F409" s="511"/>
      <c r="G409" s="511"/>
    </row>
    <row r="410" spans="1:7">
      <c r="A410" s="514"/>
      <c r="B410" s="514"/>
      <c r="C410" s="529"/>
      <c r="D410" s="511"/>
      <c r="E410" s="511"/>
      <c r="F410" s="511"/>
      <c r="G410" s="511"/>
    </row>
    <row r="411" spans="1:7">
      <c r="A411" s="514"/>
      <c r="B411" s="514"/>
      <c r="C411" s="529"/>
      <c r="D411" s="511"/>
      <c r="E411" s="511"/>
      <c r="F411" s="511"/>
      <c r="G411" s="511"/>
    </row>
    <row r="412" spans="1:7">
      <c r="A412" s="514"/>
      <c r="B412" s="514"/>
      <c r="C412" s="529"/>
      <c r="D412" s="511"/>
      <c r="E412" s="511"/>
      <c r="F412" s="511"/>
      <c r="G412" s="511"/>
    </row>
    <row r="413" spans="1:7">
      <c r="A413" s="515"/>
      <c r="B413" s="515"/>
      <c r="C413" s="530"/>
      <c r="D413" s="511"/>
      <c r="E413" s="511"/>
      <c r="F413" s="511"/>
      <c r="G413" s="511"/>
    </row>
    <row r="414" spans="1:7">
      <c r="A414" s="513">
        <v>45</v>
      </c>
      <c r="B414" s="513" t="s">
        <v>96</v>
      </c>
      <c r="C414" s="525" t="s">
        <v>97</v>
      </c>
      <c r="D414" s="511"/>
      <c r="E414" s="511"/>
      <c r="F414" s="511"/>
      <c r="G414" s="511"/>
    </row>
    <row r="415" spans="1:7">
      <c r="A415" s="514"/>
      <c r="B415" s="514"/>
      <c r="C415" s="526"/>
      <c r="D415" s="511"/>
      <c r="E415" s="511"/>
      <c r="F415" s="511"/>
      <c r="G415" s="511"/>
    </row>
    <row r="416" spans="1:7">
      <c r="A416" s="514"/>
      <c r="B416" s="514"/>
      <c r="C416" s="526"/>
      <c r="D416" s="511"/>
      <c r="E416" s="511"/>
      <c r="F416" s="511"/>
      <c r="G416" s="511"/>
    </row>
    <row r="417" spans="1:7">
      <c r="A417" s="514"/>
      <c r="B417" s="514"/>
      <c r="C417" s="526"/>
      <c r="D417" s="511"/>
      <c r="E417" s="511"/>
      <c r="F417" s="511"/>
      <c r="G417" s="511"/>
    </row>
    <row r="418" spans="1:7">
      <c r="A418" s="514"/>
      <c r="B418" s="514"/>
      <c r="C418" s="526"/>
      <c r="D418" s="511"/>
      <c r="E418" s="511"/>
      <c r="F418" s="511"/>
      <c r="G418" s="511"/>
    </row>
    <row r="419" spans="1:7" ht="63.75" customHeight="1">
      <c r="A419" s="515"/>
      <c r="B419" s="515"/>
      <c r="C419" s="527"/>
      <c r="D419" s="511"/>
      <c r="E419" s="511"/>
      <c r="F419" s="511"/>
      <c r="G419" s="511"/>
    </row>
    <row r="420" spans="1:7">
      <c r="A420" s="513">
        <v>46</v>
      </c>
      <c r="B420" s="513" t="s">
        <v>98</v>
      </c>
      <c r="C420" s="525" t="s">
        <v>99</v>
      </c>
      <c r="D420" s="511"/>
      <c r="E420" s="511"/>
      <c r="F420" s="511"/>
      <c r="G420" s="511"/>
    </row>
    <row r="421" spans="1:7">
      <c r="A421" s="514"/>
      <c r="B421" s="514"/>
      <c r="C421" s="526"/>
      <c r="D421" s="511"/>
      <c r="E421" s="511"/>
      <c r="F421" s="511"/>
      <c r="G421" s="511"/>
    </row>
    <row r="422" spans="1:7">
      <c r="A422" s="514"/>
      <c r="B422" s="514"/>
      <c r="C422" s="526"/>
      <c r="D422" s="511"/>
      <c r="E422" s="511"/>
      <c r="F422" s="511"/>
      <c r="G422" s="511"/>
    </row>
    <row r="423" spans="1:7">
      <c r="A423" s="514"/>
      <c r="B423" s="514"/>
      <c r="C423" s="526"/>
      <c r="D423" s="511"/>
      <c r="E423" s="511"/>
      <c r="F423" s="511"/>
      <c r="G423" s="511"/>
    </row>
    <row r="424" spans="1:7">
      <c r="A424" s="514"/>
      <c r="B424" s="514"/>
      <c r="C424" s="526"/>
      <c r="D424" s="511"/>
      <c r="E424" s="511"/>
      <c r="F424" s="511"/>
      <c r="G424" s="511"/>
    </row>
    <row r="425" spans="1:7">
      <c r="A425" s="514"/>
      <c r="B425" s="514"/>
      <c r="C425" s="526"/>
      <c r="D425" s="511"/>
      <c r="E425" s="511"/>
      <c r="F425" s="511"/>
      <c r="G425" s="511"/>
    </row>
    <row r="426" spans="1:7" ht="69" customHeight="1">
      <c r="A426" s="515"/>
      <c r="B426" s="515"/>
      <c r="C426" s="527"/>
      <c r="D426" s="511"/>
      <c r="E426" s="511"/>
      <c r="F426" s="511"/>
      <c r="G426" s="511"/>
    </row>
    <row r="427" spans="1:7">
      <c r="A427" s="513">
        <v>47</v>
      </c>
      <c r="B427" s="513" t="s">
        <v>100</v>
      </c>
      <c r="C427" s="525" t="s">
        <v>101</v>
      </c>
      <c r="D427" s="511"/>
      <c r="E427" s="511"/>
      <c r="F427" s="511"/>
      <c r="G427" s="511"/>
    </row>
    <row r="428" spans="1:7">
      <c r="A428" s="514"/>
      <c r="B428" s="514"/>
      <c r="C428" s="526"/>
      <c r="D428" s="511"/>
      <c r="E428" s="511"/>
      <c r="F428" s="511"/>
      <c r="G428" s="511"/>
    </row>
    <row r="429" spans="1:7">
      <c r="A429" s="514"/>
      <c r="B429" s="514"/>
      <c r="C429" s="526"/>
      <c r="D429" s="511"/>
      <c r="E429" s="511"/>
      <c r="F429" s="511"/>
      <c r="G429" s="511"/>
    </row>
    <row r="430" spans="1:7">
      <c r="A430" s="514"/>
      <c r="B430" s="514"/>
      <c r="C430" s="526"/>
      <c r="D430" s="511"/>
      <c r="E430" s="511"/>
      <c r="F430" s="511"/>
      <c r="G430" s="511"/>
    </row>
    <row r="431" spans="1:7">
      <c r="A431" s="514"/>
      <c r="B431" s="514"/>
      <c r="C431" s="526"/>
      <c r="D431" s="511"/>
      <c r="E431" s="511"/>
      <c r="F431" s="511"/>
      <c r="G431" s="511"/>
    </row>
    <row r="432" spans="1:7" ht="66.75" customHeight="1">
      <c r="A432" s="515"/>
      <c r="B432" s="515"/>
      <c r="C432" s="527"/>
      <c r="D432" s="511"/>
      <c r="E432" s="511"/>
      <c r="F432" s="511"/>
      <c r="G432" s="511"/>
    </row>
    <row r="433" spans="1:7">
      <c r="A433" s="513">
        <v>48</v>
      </c>
      <c r="B433" s="513" t="s">
        <v>102</v>
      </c>
      <c r="C433" s="525" t="s">
        <v>103</v>
      </c>
      <c r="D433" s="511"/>
      <c r="E433" s="511"/>
      <c r="F433" s="511"/>
      <c r="G433" s="511"/>
    </row>
    <row r="434" spans="1:7">
      <c r="A434" s="514"/>
      <c r="B434" s="514"/>
      <c r="C434" s="526"/>
      <c r="D434" s="511"/>
      <c r="E434" s="511"/>
      <c r="F434" s="511"/>
      <c r="G434" s="511"/>
    </row>
    <row r="435" spans="1:7">
      <c r="A435" s="514"/>
      <c r="B435" s="514"/>
      <c r="C435" s="526"/>
      <c r="D435" s="511"/>
      <c r="E435" s="511"/>
      <c r="F435" s="511"/>
      <c r="G435" s="511"/>
    </row>
    <row r="436" spans="1:7">
      <c r="A436" s="514"/>
      <c r="B436" s="514"/>
      <c r="C436" s="526"/>
      <c r="D436" s="511"/>
      <c r="E436" s="511"/>
      <c r="F436" s="511"/>
      <c r="G436" s="511"/>
    </row>
    <row r="437" spans="1:7">
      <c r="A437" s="514"/>
      <c r="B437" s="514"/>
      <c r="C437" s="526"/>
      <c r="D437" s="511"/>
      <c r="E437" s="511"/>
      <c r="F437" s="511"/>
      <c r="G437" s="511"/>
    </row>
    <row r="438" spans="1:7">
      <c r="A438" s="514"/>
      <c r="B438" s="514"/>
      <c r="C438" s="526"/>
      <c r="D438" s="511"/>
      <c r="E438" s="511"/>
      <c r="F438" s="511"/>
      <c r="G438" s="511"/>
    </row>
    <row r="439" spans="1:7">
      <c r="A439" s="514"/>
      <c r="B439" s="514"/>
      <c r="C439" s="526"/>
      <c r="D439" s="511"/>
      <c r="E439" s="511"/>
      <c r="F439" s="511"/>
      <c r="G439" s="511"/>
    </row>
    <row r="440" spans="1:7">
      <c r="A440" s="514"/>
      <c r="B440" s="514"/>
      <c r="C440" s="526"/>
      <c r="D440" s="511"/>
      <c r="E440" s="511"/>
      <c r="F440" s="511"/>
      <c r="G440" s="511"/>
    </row>
    <row r="441" spans="1:7">
      <c r="A441" s="514"/>
      <c r="B441" s="514"/>
      <c r="C441" s="526"/>
      <c r="D441" s="511"/>
      <c r="E441" s="511"/>
      <c r="F441" s="511"/>
      <c r="G441" s="511"/>
    </row>
    <row r="442" spans="1:7">
      <c r="A442" s="514"/>
      <c r="B442" s="514"/>
      <c r="C442" s="526"/>
      <c r="D442" s="511"/>
      <c r="E442" s="511"/>
      <c r="F442" s="511"/>
      <c r="G442" s="511"/>
    </row>
    <row r="443" spans="1:7" ht="32.25" customHeight="1">
      <c r="A443" s="515"/>
      <c r="B443" s="515"/>
      <c r="C443" s="527"/>
      <c r="D443" s="511"/>
      <c r="E443" s="511"/>
      <c r="F443" s="511"/>
      <c r="G443" s="511"/>
    </row>
    <row r="444" spans="1:7">
      <c r="A444" s="513">
        <v>49</v>
      </c>
      <c r="B444" s="513" t="s">
        <v>104</v>
      </c>
      <c r="C444" s="525" t="s">
        <v>105</v>
      </c>
      <c r="D444" s="511"/>
      <c r="E444" s="511"/>
      <c r="F444" s="511"/>
      <c r="G444" s="511"/>
    </row>
    <row r="445" spans="1:7">
      <c r="A445" s="514"/>
      <c r="B445" s="514"/>
      <c r="C445" s="526"/>
      <c r="D445" s="511"/>
      <c r="E445" s="511"/>
      <c r="F445" s="511"/>
      <c r="G445" s="511"/>
    </row>
    <row r="446" spans="1:7">
      <c r="A446" s="514"/>
      <c r="B446" s="514"/>
      <c r="C446" s="526"/>
      <c r="D446" s="511"/>
      <c r="E446" s="511"/>
      <c r="F446" s="511"/>
      <c r="G446" s="511"/>
    </row>
    <row r="447" spans="1:7">
      <c r="A447" s="514"/>
      <c r="B447" s="514"/>
      <c r="C447" s="526"/>
      <c r="D447" s="511"/>
      <c r="E447" s="511"/>
      <c r="F447" s="511"/>
      <c r="G447" s="511"/>
    </row>
    <row r="448" spans="1:7">
      <c r="A448" s="514"/>
      <c r="B448" s="514"/>
      <c r="C448" s="526"/>
      <c r="D448" s="511"/>
      <c r="E448" s="511"/>
      <c r="F448" s="511"/>
      <c r="G448" s="511"/>
    </row>
    <row r="449" spans="1:7">
      <c r="A449" s="514"/>
      <c r="B449" s="514"/>
      <c r="C449" s="526"/>
      <c r="D449" s="511"/>
      <c r="E449" s="511"/>
      <c r="F449" s="511"/>
      <c r="G449" s="511"/>
    </row>
    <row r="450" spans="1:7">
      <c r="A450" s="514"/>
      <c r="B450" s="514"/>
      <c r="C450" s="526"/>
      <c r="D450" s="511"/>
      <c r="E450" s="511"/>
      <c r="F450" s="511"/>
      <c r="G450" s="511"/>
    </row>
    <row r="451" spans="1:7">
      <c r="A451" s="514"/>
      <c r="B451" s="514"/>
      <c r="C451" s="526"/>
      <c r="D451" s="511"/>
      <c r="E451" s="511"/>
      <c r="F451" s="511"/>
      <c r="G451" s="511"/>
    </row>
    <row r="452" spans="1:7" ht="79.5" customHeight="1">
      <c r="A452" s="515"/>
      <c r="B452" s="515"/>
      <c r="C452" s="527"/>
      <c r="D452" s="511"/>
      <c r="E452" s="511"/>
      <c r="F452" s="511"/>
      <c r="G452" s="511"/>
    </row>
    <row r="453" spans="1:7" ht="45">
      <c r="A453" s="2">
        <v>50</v>
      </c>
      <c r="B453" s="2" t="s">
        <v>106</v>
      </c>
      <c r="C453" s="4" t="s">
        <v>107</v>
      </c>
      <c r="D453" s="5"/>
      <c r="E453" s="5"/>
      <c r="F453" s="5"/>
      <c r="G453" s="5"/>
    </row>
    <row r="454" spans="1:7">
      <c r="G454">
        <f>SUM(G5:G453)</f>
        <v>255498.85</v>
      </c>
    </row>
  </sheetData>
  <mergeCells count="332">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 ref="D161:D168"/>
    <mergeCell ref="E161:E168"/>
    <mergeCell ref="F161:F168"/>
    <mergeCell ref="G161:G168"/>
    <mergeCell ref="D127:D137"/>
    <mergeCell ref="E127:E137"/>
    <mergeCell ref="F127:F137"/>
    <mergeCell ref="G127:G137"/>
    <mergeCell ref="D138:D148"/>
    <mergeCell ref="E138:E148"/>
    <mergeCell ref="F138:F148"/>
    <mergeCell ref="G138:G148"/>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B397:B403"/>
    <mergeCell ref="C397:C403"/>
    <mergeCell ref="A404:A408"/>
    <mergeCell ref="B404:B408"/>
    <mergeCell ref="C404:C408"/>
    <mergeCell ref="A390:A392"/>
    <mergeCell ref="B390:B392"/>
    <mergeCell ref="C390:C392"/>
    <mergeCell ref="A393:A396"/>
    <mergeCell ref="B393:B396"/>
    <mergeCell ref="C393:C396"/>
    <mergeCell ref="A360:A383"/>
    <mergeCell ref="B360:B383"/>
    <mergeCell ref="C360:C383"/>
    <mergeCell ref="A384:A389"/>
    <mergeCell ref="B384:B389"/>
    <mergeCell ref="C384:C389"/>
    <mergeCell ref="A340:A350"/>
    <mergeCell ref="B340:B350"/>
    <mergeCell ref="C340:C350"/>
    <mergeCell ref="A351:A359"/>
    <mergeCell ref="B351:B359"/>
    <mergeCell ref="C351:C35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290:A296"/>
    <mergeCell ref="B290:B296"/>
    <mergeCell ref="C290:C296"/>
    <mergeCell ref="A297:A306"/>
    <mergeCell ref="B297:B306"/>
    <mergeCell ref="C297:C306"/>
    <mergeCell ref="A273:A280"/>
    <mergeCell ref="B273:B280"/>
    <mergeCell ref="C273:C280"/>
    <mergeCell ref="A281:A289"/>
    <mergeCell ref="B281:B289"/>
    <mergeCell ref="C281:C289"/>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02:A214"/>
    <mergeCell ref="B202:B214"/>
    <mergeCell ref="C202:C214"/>
    <mergeCell ref="A215:A230"/>
    <mergeCell ref="B215:B230"/>
    <mergeCell ref="C215:C230"/>
    <mergeCell ref="A169:A176"/>
    <mergeCell ref="B169:B176"/>
    <mergeCell ref="C169:C176"/>
    <mergeCell ref="A177:A201"/>
    <mergeCell ref="B177:B201"/>
    <mergeCell ref="C177:C201"/>
    <mergeCell ref="A149:A160"/>
    <mergeCell ref="B149:B160"/>
    <mergeCell ref="C149:C160"/>
    <mergeCell ref="A161:A168"/>
    <mergeCell ref="B161:B168"/>
    <mergeCell ref="C161:C168"/>
    <mergeCell ref="A127:A137"/>
    <mergeCell ref="B127:B137"/>
    <mergeCell ref="C127:C137"/>
    <mergeCell ref="A138:A148"/>
    <mergeCell ref="B138:B148"/>
    <mergeCell ref="C138:C148"/>
    <mergeCell ref="A108:A113"/>
    <mergeCell ref="B108:B113"/>
    <mergeCell ref="C108:C113"/>
    <mergeCell ref="A114:A126"/>
    <mergeCell ref="B114:B126"/>
    <mergeCell ref="C114:C126"/>
    <mergeCell ref="A94:A100"/>
    <mergeCell ref="B94:B100"/>
    <mergeCell ref="C94:C100"/>
    <mergeCell ref="A101:A107"/>
    <mergeCell ref="B101:B107"/>
    <mergeCell ref="C101:C107"/>
    <mergeCell ref="A67:A78"/>
    <mergeCell ref="B67:B78"/>
    <mergeCell ref="C67:C78"/>
    <mergeCell ref="A79:A93"/>
    <mergeCell ref="B79:B93"/>
    <mergeCell ref="C79:C93"/>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E231:E244"/>
    <mergeCell ref="F231:F244"/>
    <mergeCell ref="G231:G244"/>
    <mergeCell ref="D256:D263"/>
    <mergeCell ref="E256:E263"/>
    <mergeCell ref="F256:F263"/>
    <mergeCell ref="G256:G263"/>
    <mergeCell ref="D264:D272"/>
    <mergeCell ref="E264:E272"/>
    <mergeCell ref="F264:F272"/>
    <mergeCell ref="G264:G272"/>
    <mergeCell ref="D273:D280"/>
    <mergeCell ref="E273:E280"/>
    <mergeCell ref="F273:F280"/>
    <mergeCell ref="G273:G280"/>
    <mergeCell ref="D281:D289"/>
    <mergeCell ref="E281:E289"/>
    <mergeCell ref="F281:F289"/>
    <mergeCell ref="G281:G289"/>
    <mergeCell ref="D290:D296"/>
    <mergeCell ref="E290:E296"/>
    <mergeCell ref="F290:F296"/>
    <mergeCell ref="G290:G296"/>
    <mergeCell ref="D297:D306"/>
    <mergeCell ref="E297:E306"/>
    <mergeCell ref="F297:F306"/>
    <mergeCell ref="G297:G306"/>
    <mergeCell ref="D307:D311"/>
    <mergeCell ref="E307:E311"/>
    <mergeCell ref="F307:F311"/>
    <mergeCell ref="G307:G311"/>
    <mergeCell ref="D312:D318"/>
    <mergeCell ref="E312:E318"/>
    <mergeCell ref="F312:F318"/>
    <mergeCell ref="G312:G318"/>
    <mergeCell ref="D319:D328"/>
    <mergeCell ref="E319:E328"/>
    <mergeCell ref="F319:F328"/>
    <mergeCell ref="G319:G328"/>
    <mergeCell ref="D329:D339"/>
    <mergeCell ref="E329:E339"/>
    <mergeCell ref="F329:F339"/>
    <mergeCell ref="G329:G339"/>
    <mergeCell ref="H329:H339"/>
    <mergeCell ref="D340:D350"/>
    <mergeCell ref="E340:E350"/>
    <mergeCell ref="F340:F350"/>
    <mergeCell ref="G340:G350"/>
    <mergeCell ref="H340:H350"/>
    <mergeCell ref="G351:G359"/>
    <mergeCell ref="F351:F359"/>
    <mergeCell ref="E351:E359"/>
    <mergeCell ref="D351:D359"/>
    <mergeCell ref="F360:F383"/>
    <mergeCell ref="G360:G383"/>
    <mergeCell ref="D384:D389"/>
    <mergeCell ref="E384:E389"/>
    <mergeCell ref="F384:F389"/>
    <mergeCell ref="G384:G389"/>
    <mergeCell ref="D390:D392"/>
    <mergeCell ref="E390:E392"/>
    <mergeCell ref="F390:F392"/>
    <mergeCell ref="G390:G392"/>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G243"/>
  <sheetViews>
    <sheetView topLeftCell="A220" workbookViewId="0">
      <selection activeCell="G239" sqref="G239"/>
    </sheetView>
  </sheetViews>
  <sheetFormatPr defaultRowHeight="15"/>
  <cols>
    <col min="1" max="1" width="6.140625" customWidth="1"/>
    <col min="2" max="2" width="9.85546875" customWidth="1"/>
    <col min="3" max="3" width="42.85546875" customWidth="1"/>
    <col min="4" max="4" width="11.42578125" customWidth="1"/>
    <col min="5" max="5" width="9.85546875" customWidth="1"/>
    <col min="6" max="6" width="10.28515625" customWidth="1"/>
    <col min="7" max="7" width="12.85546875" customWidth="1"/>
  </cols>
  <sheetData>
    <row r="1" spans="1:7" ht="15.75" customHeight="1">
      <c r="A1" s="365" t="s">
        <v>342</v>
      </c>
      <c r="B1" s="365"/>
      <c r="C1" s="365"/>
      <c r="D1" s="365"/>
      <c r="E1" s="365"/>
      <c r="F1" s="365"/>
      <c r="G1" s="365"/>
    </row>
    <row r="2" spans="1:7" ht="15.75" customHeight="1">
      <c r="A2" s="364" t="s">
        <v>0</v>
      </c>
      <c r="B2" s="364"/>
      <c r="C2" s="364"/>
      <c r="D2" s="364"/>
      <c r="E2" s="364"/>
      <c r="F2" s="364"/>
      <c r="G2" s="364"/>
    </row>
    <row r="3" spans="1:7">
      <c r="C3" s="10"/>
    </row>
    <row r="4" spans="1:7" ht="25.5">
      <c r="A4" s="25" t="s">
        <v>1</v>
      </c>
      <c r="B4" s="366" t="s">
        <v>2</v>
      </c>
      <c r="C4" s="30" t="s">
        <v>3</v>
      </c>
      <c r="D4" s="366" t="s">
        <v>5</v>
      </c>
      <c r="E4" s="366" t="s">
        <v>6</v>
      </c>
      <c r="F4" s="25" t="s">
        <v>7</v>
      </c>
      <c r="G4" s="25" t="s">
        <v>8</v>
      </c>
    </row>
    <row r="5" spans="1:7" ht="125.25" customHeight="1">
      <c r="A5" s="367">
        <v>1</v>
      </c>
      <c r="B5" s="367" t="s">
        <v>9</v>
      </c>
      <c r="C5" s="368" t="s">
        <v>10</v>
      </c>
      <c r="D5" s="369">
        <f>'Chittara Causeway'!$O$5</f>
        <v>5</v>
      </c>
      <c r="E5" s="370" t="s">
        <v>119</v>
      </c>
      <c r="F5" s="370">
        <v>1203.77</v>
      </c>
      <c r="G5" s="370">
        <f>D5*F5</f>
        <v>6018.85</v>
      </c>
    </row>
    <row r="6" spans="1:7" ht="63.75">
      <c r="A6" s="367">
        <v>2</v>
      </c>
      <c r="B6" s="367" t="s">
        <v>11</v>
      </c>
      <c r="C6" s="368" t="s">
        <v>12</v>
      </c>
      <c r="D6" s="371">
        <f>'Chittara Causeway'!$O$18</f>
        <v>9000</v>
      </c>
      <c r="E6" s="370" t="s">
        <v>120</v>
      </c>
      <c r="F6" s="370">
        <v>27.72</v>
      </c>
      <c r="G6" s="370">
        <f>D6*F6</f>
        <v>249480</v>
      </c>
    </row>
    <row r="7" spans="1:7" ht="15" customHeight="1">
      <c r="A7" s="382">
        <v>3</v>
      </c>
      <c r="B7" s="382" t="s">
        <v>15</v>
      </c>
      <c r="C7" s="544" t="s">
        <v>159</v>
      </c>
      <c r="D7" s="547">
        <f>'Chittara Causeway'!$O$27</f>
        <v>6</v>
      </c>
      <c r="E7" s="534"/>
      <c r="F7" s="534"/>
      <c r="G7" s="534">
        <v>0</v>
      </c>
    </row>
    <row r="8" spans="1:7" ht="15" customHeight="1">
      <c r="A8" s="383"/>
      <c r="B8" s="383"/>
      <c r="C8" s="545"/>
      <c r="D8" s="534"/>
      <c r="E8" s="534"/>
      <c r="F8" s="534"/>
      <c r="G8" s="534"/>
    </row>
    <row r="9" spans="1:7" ht="15" customHeight="1">
      <c r="A9" s="383"/>
      <c r="B9" s="383"/>
      <c r="C9" s="545"/>
      <c r="D9" s="534"/>
      <c r="E9" s="534"/>
      <c r="F9" s="534"/>
      <c r="G9" s="534"/>
    </row>
    <row r="10" spans="1:7" ht="15" customHeight="1">
      <c r="A10" s="383"/>
      <c r="B10" s="383"/>
      <c r="C10" s="545"/>
      <c r="D10" s="534"/>
      <c r="E10" s="534"/>
      <c r="F10" s="534"/>
      <c r="G10" s="534"/>
    </row>
    <row r="11" spans="1:7" ht="13.5" customHeight="1">
      <c r="A11" s="383"/>
      <c r="B11" s="383"/>
      <c r="C11" s="545"/>
      <c r="D11" s="534"/>
      <c r="E11" s="534"/>
      <c r="F11" s="534"/>
      <c r="G11" s="534"/>
    </row>
    <row r="12" spans="1:7" ht="15" hidden="1" customHeight="1">
      <c r="A12" s="383"/>
      <c r="B12" s="383"/>
      <c r="C12" s="545"/>
      <c r="D12" s="534"/>
      <c r="E12" s="534"/>
      <c r="F12" s="534"/>
      <c r="G12" s="534"/>
    </row>
    <row r="13" spans="1:7" ht="15" hidden="1" customHeight="1">
      <c r="A13" s="383"/>
      <c r="B13" s="383"/>
      <c r="C13" s="545"/>
      <c r="D13" s="534"/>
      <c r="E13" s="534"/>
      <c r="F13" s="534"/>
      <c r="G13" s="534"/>
    </row>
    <row r="14" spans="1:7">
      <c r="A14" s="382">
        <v>4</v>
      </c>
      <c r="B14" s="382" t="s">
        <v>17</v>
      </c>
      <c r="C14" s="544" t="s">
        <v>18</v>
      </c>
      <c r="D14" s="541">
        <f>'Chittara Causeway'!$O$61</f>
        <v>3029.3987500000003</v>
      </c>
      <c r="E14" s="534" t="s">
        <v>121</v>
      </c>
      <c r="F14" s="534">
        <v>246.71</v>
      </c>
      <c r="G14" s="534">
        <f>F14*D14</f>
        <v>747382.96561250009</v>
      </c>
    </row>
    <row r="15" spans="1:7">
      <c r="A15" s="383"/>
      <c r="B15" s="383"/>
      <c r="C15" s="545"/>
      <c r="D15" s="534"/>
      <c r="E15" s="534"/>
      <c r="F15" s="534"/>
      <c r="G15" s="534"/>
    </row>
    <row r="16" spans="1:7">
      <c r="A16" s="383"/>
      <c r="B16" s="383"/>
      <c r="C16" s="545"/>
      <c r="D16" s="534"/>
      <c r="E16" s="534"/>
      <c r="F16" s="534"/>
      <c r="G16" s="534"/>
    </row>
    <row r="17" spans="1:7">
      <c r="A17" s="383"/>
      <c r="B17" s="383"/>
      <c r="C17" s="545"/>
      <c r="D17" s="534"/>
      <c r="E17" s="534"/>
      <c r="F17" s="534"/>
      <c r="G17" s="534"/>
    </row>
    <row r="18" spans="1:7">
      <c r="A18" s="383"/>
      <c r="B18" s="383"/>
      <c r="C18" s="545"/>
      <c r="D18" s="534"/>
      <c r="E18" s="534"/>
      <c r="F18" s="534"/>
      <c r="G18" s="534"/>
    </row>
    <row r="19" spans="1:7">
      <c r="A19" s="383"/>
      <c r="B19" s="383"/>
      <c r="C19" s="545"/>
      <c r="D19" s="534"/>
      <c r="E19" s="534"/>
      <c r="F19" s="534"/>
      <c r="G19" s="534"/>
    </row>
    <row r="20" spans="1:7">
      <c r="A20" s="383"/>
      <c r="B20" s="383"/>
      <c r="C20" s="545"/>
      <c r="D20" s="534"/>
      <c r="E20" s="534"/>
      <c r="F20" s="534"/>
      <c r="G20" s="534"/>
    </row>
    <row r="21" spans="1:7" ht="17.100000000000001" customHeight="1">
      <c r="A21" s="384"/>
      <c r="B21" s="384"/>
      <c r="C21" s="546"/>
      <c r="D21" s="534"/>
      <c r="E21" s="534"/>
      <c r="F21" s="534"/>
      <c r="G21" s="534"/>
    </row>
    <row r="22" spans="1:7" ht="17.100000000000001" customHeight="1">
      <c r="A22" s="382">
        <v>5</v>
      </c>
      <c r="B22" s="382" t="s">
        <v>19</v>
      </c>
      <c r="C22" s="544" t="s">
        <v>334</v>
      </c>
      <c r="D22" s="541">
        <f>'Chittara Causeway'!$O$62</f>
        <v>289.2</v>
      </c>
      <c r="E22" s="534" t="s">
        <v>120</v>
      </c>
      <c r="F22" s="534">
        <v>837.15</v>
      </c>
      <c r="G22" s="534">
        <f>F22*D22</f>
        <v>242103.77999999997</v>
      </c>
    </row>
    <row r="23" spans="1:7">
      <c r="A23" s="383"/>
      <c r="B23" s="383"/>
      <c r="C23" s="545"/>
      <c r="D23" s="534"/>
      <c r="E23" s="534"/>
      <c r="F23" s="534"/>
      <c r="G23" s="534"/>
    </row>
    <row r="24" spans="1:7">
      <c r="A24" s="383"/>
      <c r="B24" s="383"/>
      <c r="C24" s="545"/>
      <c r="D24" s="534"/>
      <c r="E24" s="534"/>
      <c r="F24" s="534"/>
      <c r="G24" s="534"/>
    </row>
    <row r="25" spans="1:7">
      <c r="A25" s="383"/>
      <c r="B25" s="383"/>
      <c r="C25" s="545"/>
      <c r="D25" s="534"/>
      <c r="E25" s="534"/>
      <c r="F25" s="534"/>
      <c r="G25" s="534"/>
    </row>
    <row r="26" spans="1:7">
      <c r="A26" s="383"/>
      <c r="B26" s="383"/>
      <c r="C26" s="545"/>
      <c r="D26" s="534"/>
      <c r="E26" s="534"/>
      <c r="F26" s="534"/>
      <c r="G26" s="534"/>
    </row>
    <row r="27" spans="1:7">
      <c r="A27" s="383"/>
      <c r="B27" s="383"/>
      <c r="C27" s="545"/>
      <c r="D27" s="534"/>
      <c r="E27" s="534"/>
      <c r="F27" s="534"/>
      <c r="G27" s="534"/>
    </row>
    <row r="28" spans="1:7" ht="17.100000000000001" customHeight="1">
      <c r="A28" s="383"/>
      <c r="B28" s="383"/>
      <c r="C28" s="545"/>
      <c r="D28" s="534"/>
      <c r="E28" s="534"/>
      <c r="F28" s="534"/>
      <c r="G28" s="534"/>
    </row>
    <row r="29" spans="1:7" ht="17.100000000000001" customHeight="1">
      <c r="A29" s="382">
        <v>6</v>
      </c>
      <c r="B29" s="382" t="s">
        <v>21</v>
      </c>
      <c r="C29" s="544" t="s">
        <v>22</v>
      </c>
      <c r="D29" s="541">
        <f>'Chittara Causeway'!$O$69</f>
        <v>50971.286175454494</v>
      </c>
      <c r="E29" s="534" t="s">
        <v>121</v>
      </c>
      <c r="F29" s="534">
        <v>6.13</v>
      </c>
      <c r="G29" s="534">
        <f>F29*D29</f>
        <v>312453.98425553605</v>
      </c>
    </row>
    <row r="30" spans="1:7">
      <c r="A30" s="383"/>
      <c r="B30" s="383"/>
      <c r="C30" s="545"/>
      <c r="D30" s="534"/>
      <c r="E30" s="534"/>
      <c r="F30" s="534"/>
      <c r="G30" s="534"/>
    </row>
    <row r="31" spans="1:7">
      <c r="A31" s="383"/>
      <c r="B31" s="383"/>
      <c r="C31" s="545"/>
      <c r="D31" s="534"/>
      <c r="E31" s="534"/>
      <c r="F31" s="534"/>
      <c r="G31" s="534"/>
    </row>
    <row r="32" spans="1:7">
      <c r="A32" s="383"/>
      <c r="B32" s="383"/>
      <c r="C32" s="545"/>
      <c r="D32" s="534"/>
      <c r="E32" s="534"/>
      <c r="F32" s="534"/>
      <c r="G32" s="534"/>
    </row>
    <row r="33" spans="1:7">
      <c r="A33" s="383"/>
      <c r="B33" s="383"/>
      <c r="C33" s="545"/>
      <c r="D33" s="534"/>
      <c r="E33" s="534"/>
      <c r="F33" s="534"/>
      <c r="G33" s="534"/>
    </row>
    <row r="34" spans="1:7">
      <c r="A34" s="383"/>
      <c r="B34" s="383"/>
      <c r="C34" s="545"/>
      <c r="D34" s="534"/>
      <c r="E34" s="534"/>
      <c r="F34" s="534"/>
      <c r="G34" s="534"/>
    </row>
    <row r="35" spans="1:7" ht="17.100000000000001" customHeight="1">
      <c r="A35" s="384"/>
      <c r="B35" s="384"/>
      <c r="C35" s="546"/>
      <c r="D35" s="534"/>
      <c r="E35" s="534"/>
      <c r="F35" s="534"/>
      <c r="G35" s="534"/>
    </row>
    <row r="36" spans="1:7" ht="17.100000000000001" customHeight="1">
      <c r="A36" s="382">
        <v>7</v>
      </c>
      <c r="B36" s="382" t="s">
        <v>23</v>
      </c>
      <c r="C36" s="544" t="s">
        <v>24</v>
      </c>
      <c r="D36" s="534">
        <f>'Chittara Causeway'!$O$73</f>
        <v>12.887999999999998</v>
      </c>
      <c r="E36" s="534" t="s">
        <v>122</v>
      </c>
      <c r="F36" s="534">
        <v>145120.53</v>
      </c>
      <c r="G36" s="534">
        <f>F36*D36</f>
        <v>1870313.3906399996</v>
      </c>
    </row>
    <row r="37" spans="1:7">
      <c r="A37" s="383"/>
      <c r="B37" s="383"/>
      <c r="C37" s="545"/>
      <c r="D37" s="534"/>
      <c r="E37" s="534"/>
      <c r="F37" s="534"/>
      <c r="G37" s="534"/>
    </row>
    <row r="38" spans="1:7" ht="17.100000000000001" customHeight="1">
      <c r="A38" s="384"/>
      <c r="B38" s="384"/>
      <c r="C38" s="546"/>
      <c r="D38" s="534"/>
      <c r="E38" s="534"/>
      <c r="F38" s="534"/>
      <c r="G38" s="534"/>
    </row>
    <row r="39" spans="1:7" ht="17.100000000000001" customHeight="1">
      <c r="A39" s="382">
        <v>8</v>
      </c>
      <c r="B39" s="382" t="s">
        <v>25</v>
      </c>
      <c r="C39" s="544" t="s">
        <v>26</v>
      </c>
      <c r="D39" s="541">
        <f>'Chittara Causeway'!$O$84</f>
        <v>61.2</v>
      </c>
      <c r="E39" s="534" t="s">
        <v>111</v>
      </c>
      <c r="F39" s="534">
        <v>39.159999999999997</v>
      </c>
      <c r="G39" s="534">
        <f>F39*D39</f>
        <v>2396.5920000000001</v>
      </c>
    </row>
    <row r="40" spans="1:7">
      <c r="A40" s="383"/>
      <c r="B40" s="383"/>
      <c r="C40" s="545"/>
      <c r="D40" s="534"/>
      <c r="E40" s="534"/>
      <c r="F40" s="534"/>
      <c r="G40" s="534"/>
    </row>
    <row r="41" spans="1:7">
      <c r="A41" s="383"/>
      <c r="B41" s="383"/>
      <c r="C41" s="545"/>
      <c r="D41" s="534"/>
      <c r="E41" s="534"/>
      <c r="F41" s="534"/>
      <c r="G41" s="534"/>
    </row>
    <row r="42" spans="1:7" ht="21.75" customHeight="1">
      <c r="A42" s="384"/>
      <c r="B42" s="384"/>
      <c r="C42" s="546"/>
      <c r="D42" s="534"/>
      <c r="E42" s="534"/>
      <c r="F42" s="534"/>
      <c r="G42" s="537"/>
    </row>
    <row r="43" spans="1:7">
      <c r="A43" s="382">
        <v>9</v>
      </c>
      <c r="B43" s="382" t="s">
        <v>27</v>
      </c>
      <c r="C43" s="544" t="s">
        <v>28</v>
      </c>
      <c r="D43" s="541">
        <f>'Chittara Causeway'!$O$89</f>
        <v>10</v>
      </c>
      <c r="E43" s="534" t="s">
        <v>119</v>
      </c>
      <c r="F43" s="560">
        <v>17211.169999999998</v>
      </c>
      <c r="G43" s="534">
        <f>D43*F43</f>
        <v>172111.69999999998</v>
      </c>
    </row>
    <row r="44" spans="1:7">
      <c r="A44" s="383"/>
      <c r="B44" s="383"/>
      <c r="C44" s="545"/>
      <c r="D44" s="534"/>
      <c r="E44" s="534"/>
      <c r="F44" s="560"/>
      <c r="G44" s="534"/>
    </row>
    <row r="45" spans="1:7">
      <c r="A45" s="383"/>
      <c r="B45" s="383"/>
      <c r="C45" s="545"/>
      <c r="D45" s="534"/>
      <c r="E45" s="534"/>
      <c r="F45" s="560"/>
      <c r="G45" s="534"/>
    </row>
    <row r="46" spans="1:7">
      <c r="A46" s="383"/>
      <c r="B46" s="383"/>
      <c r="C46" s="545"/>
      <c r="D46" s="534"/>
      <c r="E46" s="534"/>
      <c r="F46" s="560"/>
      <c r="G46" s="534"/>
    </row>
    <row r="47" spans="1:7">
      <c r="A47" s="383"/>
      <c r="B47" s="383"/>
      <c r="C47" s="545"/>
      <c r="D47" s="534"/>
      <c r="E47" s="534"/>
      <c r="F47" s="560"/>
      <c r="G47" s="534"/>
    </row>
    <row r="48" spans="1:7">
      <c r="A48" s="383"/>
      <c r="B48" s="383"/>
      <c r="C48" s="545"/>
      <c r="D48" s="534"/>
      <c r="E48" s="534"/>
      <c r="F48" s="560"/>
      <c r="G48" s="534"/>
    </row>
    <row r="49" spans="1:7">
      <c r="A49" s="383"/>
      <c r="B49" s="383"/>
      <c r="C49" s="545"/>
      <c r="D49" s="534"/>
      <c r="E49" s="534"/>
      <c r="F49" s="560"/>
      <c r="G49" s="534"/>
    </row>
    <row r="50" spans="1:7">
      <c r="A50" s="383"/>
      <c r="B50" s="383"/>
      <c r="C50" s="545"/>
      <c r="D50" s="534"/>
      <c r="E50" s="534"/>
      <c r="F50" s="560"/>
      <c r="G50" s="534"/>
    </row>
    <row r="51" spans="1:7">
      <c r="A51" s="383"/>
      <c r="B51" s="383"/>
      <c r="C51" s="545"/>
      <c r="D51" s="534"/>
      <c r="E51" s="534"/>
      <c r="F51" s="560"/>
      <c r="G51" s="534"/>
    </row>
    <row r="52" spans="1:7" ht="17.100000000000001" customHeight="1">
      <c r="A52" s="384"/>
      <c r="B52" s="384"/>
      <c r="C52" s="546"/>
      <c r="D52" s="534"/>
      <c r="E52" s="534"/>
      <c r="F52" s="560"/>
      <c r="G52" s="534"/>
    </row>
    <row r="53" spans="1:7" ht="17.100000000000001" customHeight="1">
      <c r="A53" s="382">
        <v>10</v>
      </c>
      <c r="B53" s="382" t="s">
        <v>29</v>
      </c>
      <c r="C53" s="544" t="s">
        <v>30</v>
      </c>
      <c r="D53" s="541">
        <f>'Chittara Causeway'!$O$97</f>
        <v>94.5</v>
      </c>
      <c r="E53" s="534" t="s">
        <v>120</v>
      </c>
      <c r="F53" s="534">
        <v>1250.75</v>
      </c>
      <c r="G53" s="534">
        <f>D53*F53</f>
        <v>118195.875</v>
      </c>
    </row>
    <row r="54" spans="1:7" ht="17.100000000000001" customHeight="1">
      <c r="A54" s="383"/>
      <c r="B54" s="383"/>
      <c r="C54" s="545"/>
      <c r="D54" s="534"/>
      <c r="E54" s="534"/>
      <c r="F54" s="534"/>
      <c r="G54" s="534"/>
    </row>
    <row r="55" spans="1:7">
      <c r="A55" s="383"/>
      <c r="B55" s="383"/>
      <c r="C55" s="545"/>
      <c r="D55" s="534"/>
      <c r="E55" s="534"/>
      <c r="F55" s="534"/>
      <c r="G55" s="534"/>
    </row>
    <row r="56" spans="1:7">
      <c r="A56" s="383"/>
      <c r="B56" s="383"/>
      <c r="C56" s="545"/>
      <c r="D56" s="534"/>
      <c r="E56" s="534"/>
      <c r="F56" s="534"/>
      <c r="G56" s="534"/>
    </row>
    <row r="57" spans="1:7">
      <c r="A57" s="383"/>
      <c r="B57" s="383"/>
      <c r="C57" s="545"/>
      <c r="D57" s="534"/>
      <c r="E57" s="534"/>
      <c r="F57" s="534"/>
      <c r="G57" s="534"/>
    </row>
    <row r="58" spans="1:7">
      <c r="A58" s="383"/>
      <c r="B58" s="383"/>
      <c r="C58" s="545"/>
      <c r="D58" s="534"/>
      <c r="E58" s="534"/>
      <c r="F58" s="534"/>
      <c r="G58" s="534"/>
    </row>
    <row r="59" spans="1:7">
      <c r="A59" s="383"/>
      <c r="B59" s="383"/>
      <c r="C59" s="545"/>
      <c r="D59" s="534"/>
      <c r="E59" s="534"/>
      <c r="F59" s="534"/>
      <c r="G59" s="534"/>
    </row>
    <row r="60" spans="1:7" ht="22.5" customHeight="1">
      <c r="A60" s="383"/>
      <c r="B60" s="383"/>
      <c r="C60" s="545"/>
      <c r="D60" s="534"/>
      <c r="E60" s="534"/>
      <c r="F60" s="534"/>
      <c r="G60" s="534"/>
    </row>
    <row r="61" spans="1:7" ht="17.100000000000001" customHeight="1">
      <c r="A61" s="382">
        <v>11</v>
      </c>
      <c r="B61" s="382" t="s">
        <v>31</v>
      </c>
      <c r="C61" s="548" t="s">
        <v>32</v>
      </c>
      <c r="D61" s="541">
        <f>'Chittara Causeway'!$O$103</f>
        <v>367.20000000000005</v>
      </c>
      <c r="E61" s="534" t="s">
        <v>120</v>
      </c>
      <c r="F61" s="534">
        <v>293.33</v>
      </c>
      <c r="G61" s="537">
        <f>F61*D61</f>
        <v>107710.77600000001</v>
      </c>
    </row>
    <row r="62" spans="1:7">
      <c r="A62" s="383"/>
      <c r="B62" s="383"/>
      <c r="C62" s="549"/>
      <c r="D62" s="534"/>
      <c r="E62" s="534"/>
      <c r="F62" s="534"/>
      <c r="G62" s="543"/>
    </row>
    <row r="63" spans="1:7">
      <c r="A63" s="383"/>
      <c r="B63" s="383"/>
      <c r="C63" s="549"/>
      <c r="D63" s="534"/>
      <c r="E63" s="534"/>
      <c r="F63" s="534"/>
      <c r="G63" s="543"/>
    </row>
    <row r="64" spans="1:7" ht="17.100000000000001" customHeight="1">
      <c r="A64" s="384"/>
      <c r="B64" s="384"/>
      <c r="C64" s="550"/>
      <c r="D64" s="534"/>
      <c r="E64" s="534"/>
      <c r="F64" s="534"/>
      <c r="G64" s="538"/>
    </row>
    <row r="65" spans="1:7" ht="17.100000000000001" customHeight="1">
      <c r="A65" s="382">
        <v>12</v>
      </c>
      <c r="B65" s="382" t="s">
        <v>35</v>
      </c>
      <c r="C65" s="544" t="s">
        <v>36</v>
      </c>
      <c r="D65" s="541">
        <f>'Chittara Causeway'!$O$110</f>
        <v>45.900000000000006</v>
      </c>
      <c r="E65" s="534" t="s">
        <v>120</v>
      </c>
      <c r="F65" s="534">
        <v>461.8</v>
      </c>
      <c r="G65" s="537">
        <f>F65*D65</f>
        <v>21196.620000000003</v>
      </c>
    </row>
    <row r="66" spans="1:7">
      <c r="A66" s="383"/>
      <c r="B66" s="383"/>
      <c r="C66" s="545"/>
      <c r="D66" s="534"/>
      <c r="E66" s="534"/>
      <c r="F66" s="534"/>
      <c r="G66" s="543"/>
    </row>
    <row r="67" spans="1:7">
      <c r="A67" s="383"/>
      <c r="B67" s="383"/>
      <c r="C67" s="545"/>
      <c r="D67" s="534"/>
      <c r="E67" s="534"/>
      <c r="F67" s="534"/>
      <c r="G67" s="543"/>
    </row>
    <row r="68" spans="1:7" ht="17.100000000000001" customHeight="1">
      <c r="A68" s="384"/>
      <c r="B68" s="384"/>
      <c r="C68" s="546"/>
      <c r="D68" s="534"/>
      <c r="E68" s="534"/>
      <c r="F68" s="534"/>
      <c r="G68" s="538"/>
    </row>
    <row r="69" spans="1:7" ht="17.100000000000001" customHeight="1">
      <c r="A69" s="551">
        <v>13</v>
      </c>
      <c r="B69" s="382" t="s">
        <v>37</v>
      </c>
      <c r="C69" s="544" t="s">
        <v>264</v>
      </c>
      <c r="D69" s="542">
        <f>'Chittara Causeway'!$O$111</f>
        <v>271.69</v>
      </c>
      <c r="E69" s="537" t="s">
        <v>109</v>
      </c>
      <c r="F69" s="537">
        <v>31.22</v>
      </c>
      <c r="G69" s="537">
        <f>F69*D69</f>
        <v>8482.1617999999999</v>
      </c>
    </row>
    <row r="70" spans="1:7" ht="15" customHeight="1">
      <c r="A70" s="383"/>
      <c r="B70" s="383"/>
      <c r="C70" s="545"/>
      <c r="D70" s="543"/>
      <c r="E70" s="543"/>
      <c r="F70" s="543"/>
      <c r="G70" s="543"/>
    </row>
    <row r="71" spans="1:7" ht="15" customHeight="1">
      <c r="A71" s="383"/>
      <c r="B71" s="383"/>
      <c r="C71" s="545"/>
      <c r="D71" s="543"/>
      <c r="E71" s="543"/>
      <c r="F71" s="543"/>
      <c r="G71" s="543"/>
    </row>
    <row r="72" spans="1:7" ht="17.100000000000001" customHeight="1">
      <c r="A72" s="383"/>
      <c r="B72" s="383"/>
      <c r="C72" s="545"/>
      <c r="D72" s="543"/>
      <c r="E72" s="543"/>
      <c r="F72" s="543"/>
      <c r="G72" s="538"/>
    </row>
    <row r="73" spans="1:7" ht="17.100000000000001" customHeight="1">
      <c r="A73" s="382">
        <v>16</v>
      </c>
      <c r="B73" s="382" t="s">
        <v>39</v>
      </c>
      <c r="C73" s="544" t="s">
        <v>40</v>
      </c>
      <c r="D73" s="541">
        <f>'Chittara Causeway'!$O$121</f>
        <v>31.126124999999998</v>
      </c>
      <c r="E73" s="534" t="s">
        <v>121</v>
      </c>
      <c r="F73" s="534">
        <v>10954.48</v>
      </c>
      <c r="G73" s="537">
        <f>F73*D73</f>
        <v>340970.51378999994</v>
      </c>
    </row>
    <row r="74" spans="1:7">
      <c r="A74" s="383"/>
      <c r="B74" s="383"/>
      <c r="C74" s="545"/>
      <c r="D74" s="534"/>
      <c r="E74" s="534"/>
      <c r="F74" s="534"/>
      <c r="G74" s="543"/>
    </row>
    <row r="75" spans="1:7">
      <c r="A75" s="383"/>
      <c r="B75" s="383"/>
      <c r="C75" s="545"/>
      <c r="D75" s="534"/>
      <c r="E75" s="534"/>
      <c r="F75" s="534"/>
      <c r="G75" s="543"/>
    </row>
    <row r="76" spans="1:7">
      <c r="A76" s="383"/>
      <c r="B76" s="383"/>
      <c r="C76" s="545"/>
      <c r="D76" s="534"/>
      <c r="E76" s="534"/>
      <c r="F76" s="534"/>
      <c r="G76" s="543"/>
    </row>
    <row r="77" spans="1:7">
      <c r="A77" s="383"/>
      <c r="B77" s="383"/>
      <c r="C77" s="545"/>
      <c r="D77" s="534"/>
      <c r="E77" s="534"/>
      <c r="F77" s="534"/>
      <c r="G77" s="543"/>
    </row>
    <row r="78" spans="1:7">
      <c r="A78" s="383"/>
      <c r="B78" s="383"/>
      <c r="C78" s="545"/>
      <c r="D78" s="534"/>
      <c r="E78" s="534"/>
      <c r="F78" s="534"/>
      <c r="G78" s="543"/>
    </row>
    <row r="79" spans="1:7">
      <c r="A79" s="383"/>
      <c r="B79" s="383"/>
      <c r="C79" s="545"/>
      <c r="D79" s="534"/>
      <c r="E79" s="534"/>
      <c r="F79" s="534"/>
      <c r="G79" s="543"/>
    </row>
    <row r="80" spans="1:7" ht="17.100000000000001" customHeight="1">
      <c r="A80" s="384"/>
      <c r="B80" s="384"/>
      <c r="C80" s="546"/>
      <c r="D80" s="534"/>
      <c r="E80" s="534"/>
      <c r="F80" s="534"/>
      <c r="G80" s="538"/>
    </row>
    <row r="81" spans="1:7" ht="17.100000000000001" customHeight="1">
      <c r="A81" s="382">
        <v>17</v>
      </c>
      <c r="B81" s="382" t="s">
        <v>41</v>
      </c>
      <c r="C81" s="544" t="s">
        <v>42</v>
      </c>
      <c r="D81" s="534">
        <f>'Chittara Causeway'!$O$138</f>
        <v>1.62</v>
      </c>
      <c r="E81" s="534" t="s">
        <v>121</v>
      </c>
      <c r="F81" s="534">
        <v>10601.19</v>
      </c>
      <c r="G81" s="542">
        <f>F81*D81</f>
        <v>17173.927800000001</v>
      </c>
    </row>
    <row r="82" spans="1:7">
      <c r="A82" s="383"/>
      <c r="B82" s="383"/>
      <c r="C82" s="545"/>
      <c r="D82" s="534"/>
      <c r="E82" s="534"/>
      <c r="F82" s="534"/>
      <c r="G82" s="566"/>
    </row>
    <row r="83" spans="1:7">
      <c r="A83" s="383"/>
      <c r="B83" s="383"/>
      <c r="C83" s="545"/>
      <c r="D83" s="534"/>
      <c r="E83" s="534"/>
      <c r="F83" s="534"/>
      <c r="G83" s="566"/>
    </row>
    <row r="84" spans="1:7">
      <c r="A84" s="383"/>
      <c r="B84" s="383"/>
      <c r="C84" s="545"/>
      <c r="D84" s="534"/>
      <c r="E84" s="534"/>
      <c r="F84" s="534"/>
      <c r="G84" s="566"/>
    </row>
    <row r="85" spans="1:7">
      <c r="A85" s="383"/>
      <c r="B85" s="383"/>
      <c r="C85" s="545"/>
      <c r="D85" s="534"/>
      <c r="E85" s="534"/>
      <c r="F85" s="534"/>
      <c r="G85" s="566"/>
    </row>
    <row r="86" spans="1:7">
      <c r="A86" s="383"/>
      <c r="B86" s="383"/>
      <c r="C86" s="545"/>
      <c r="D86" s="534"/>
      <c r="E86" s="534"/>
      <c r="F86" s="534"/>
      <c r="G86" s="566"/>
    </row>
    <row r="87" spans="1:7">
      <c r="A87" s="383"/>
      <c r="B87" s="383"/>
      <c r="C87" s="545"/>
      <c r="D87" s="534"/>
      <c r="E87" s="534"/>
      <c r="F87" s="534"/>
      <c r="G87" s="566"/>
    </row>
    <row r="88" spans="1:7" ht="17.100000000000001" customHeight="1">
      <c r="A88" s="384"/>
      <c r="B88" s="384"/>
      <c r="C88" s="546"/>
      <c r="D88" s="534"/>
      <c r="E88" s="534"/>
      <c r="F88" s="534"/>
      <c r="G88" s="565"/>
    </row>
    <row r="89" spans="1:7" ht="17.100000000000001" customHeight="1">
      <c r="A89" s="423">
        <v>18</v>
      </c>
      <c r="B89" s="423" t="s">
        <v>43</v>
      </c>
      <c r="C89" s="544" t="s">
        <v>44</v>
      </c>
      <c r="D89" s="561">
        <f>'Chittara Causeway'!$O$146</f>
        <v>177.70790500000004</v>
      </c>
      <c r="E89" s="534" t="s">
        <v>121</v>
      </c>
      <c r="F89" s="534">
        <v>11674.49</v>
      </c>
      <c r="G89" s="537">
        <f>F89*D89</f>
        <v>2074649.1598434504</v>
      </c>
    </row>
    <row r="90" spans="1:7">
      <c r="A90" s="424"/>
      <c r="B90" s="424"/>
      <c r="C90" s="545"/>
      <c r="D90" s="561"/>
      <c r="E90" s="534"/>
      <c r="F90" s="534"/>
      <c r="G90" s="543"/>
    </row>
    <row r="91" spans="1:7">
      <c r="A91" s="424"/>
      <c r="B91" s="424"/>
      <c r="C91" s="545"/>
      <c r="D91" s="561"/>
      <c r="E91" s="534"/>
      <c r="F91" s="534"/>
      <c r="G91" s="543"/>
    </row>
    <row r="92" spans="1:7">
      <c r="A92" s="424"/>
      <c r="B92" s="424"/>
      <c r="C92" s="545"/>
      <c r="D92" s="561"/>
      <c r="E92" s="534"/>
      <c r="F92" s="534"/>
      <c r="G92" s="543"/>
    </row>
    <row r="93" spans="1:7">
      <c r="A93" s="424"/>
      <c r="B93" s="424"/>
      <c r="C93" s="545"/>
      <c r="D93" s="561"/>
      <c r="E93" s="534"/>
      <c r="F93" s="534"/>
      <c r="G93" s="543"/>
    </row>
    <row r="94" spans="1:7">
      <c r="A94" s="424"/>
      <c r="B94" s="424"/>
      <c r="C94" s="545"/>
      <c r="D94" s="561"/>
      <c r="E94" s="534"/>
      <c r="F94" s="534"/>
      <c r="G94" s="543"/>
    </row>
    <row r="95" spans="1:7">
      <c r="A95" s="424"/>
      <c r="B95" s="424"/>
      <c r="C95" s="545"/>
      <c r="D95" s="561"/>
      <c r="E95" s="534"/>
      <c r="F95" s="534"/>
      <c r="G95" s="543"/>
    </row>
    <row r="96" spans="1:7">
      <c r="A96" s="424"/>
      <c r="B96" s="424"/>
      <c r="C96" s="545"/>
      <c r="D96" s="561"/>
      <c r="E96" s="534"/>
      <c r="F96" s="534"/>
      <c r="G96" s="543"/>
    </row>
    <row r="97" spans="1:7">
      <c r="A97" s="424"/>
      <c r="B97" s="424"/>
      <c r="C97" s="545"/>
      <c r="D97" s="561"/>
      <c r="E97" s="534"/>
      <c r="F97" s="534"/>
      <c r="G97" s="543"/>
    </row>
    <row r="98" spans="1:7" ht="17.100000000000001" customHeight="1">
      <c r="A98" s="552"/>
      <c r="B98" s="552"/>
      <c r="C98" s="546"/>
      <c r="D98" s="561"/>
      <c r="E98" s="534"/>
      <c r="F98" s="534"/>
      <c r="G98" s="538"/>
    </row>
    <row r="99" spans="1:7" ht="17.100000000000001" customHeight="1">
      <c r="A99" s="382">
        <v>19</v>
      </c>
      <c r="B99" s="382" t="s">
        <v>45</v>
      </c>
      <c r="C99" s="544" t="s">
        <v>46</v>
      </c>
      <c r="D99" s="541">
        <f>'Chittara Causeway'!$O$291</f>
        <v>15857.835944999999</v>
      </c>
      <c r="E99" s="534" t="s">
        <v>123</v>
      </c>
      <c r="F99" s="534">
        <v>77.34</v>
      </c>
      <c r="G99" s="534">
        <f>F99*D99</f>
        <v>1226445.0319862999</v>
      </c>
    </row>
    <row r="100" spans="1:7">
      <c r="A100" s="383"/>
      <c r="B100" s="383"/>
      <c r="C100" s="545"/>
      <c r="D100" s="534"/>
      <c r="E100" s="534"/>
      <c r="F100" s="534"/>
      <c r="G100" s="534"/>
    </row>
    <row r="101" spans="1:7">
      <c r="A101" s="383"/>
      <c r="B101" s="383"/>
      <c r="C101" s="545"/>
      <c r="D101" s="534"/>
      <c r="E101" s="534"/>
      <c r="F101" s="534"/>
      <c r="G101" s="534"/>
    </row>
    <row r="102" spans="1:7">
      <c r="A102" s="383"/>
      <c r="B102" s="383"/>
      <c r="C102" s="545"/>
      <c r="D102" s="534"/>
      <c r="E102" s="534"/>
      <c r="F102" s="534"/>
      <c r="G102" s="534"/>
    </row>
    <row r="103" spans="1:7">
      <c r="A103" s="383"/>
      <c r="B103" s="383"/>
      <c r="C103" s="545"/>
      <c r="D103" s="534"/>
      <c r="E103" s="534"/>
      <c r="F103" s="534"/>
      <c r="G103" s="534"/>
    </row>
    <row r="104" spans="1:7">
      <c r="A104" s="383"/>
      <c r="B104" s="383"/>
      <c r="C104" s="545"/>
      <c r="D104" s="534"/>
      <c r="E104" s="534"/>
      <c r="F104" s="534"/>
      <c r="G104" s="534"/>
    </row>
    <row r="105" spans="1:7" ht="17.100000000000001" customHeight="1">
      <c r="A105" s="384"/>
      <c r="B105" s="384"/>
      <c r="C105" s="546"/>
      <c r="D105" s="534"/>
      <c r="E105" s="534"/>
      <c r="F105" s="534"/>
      <c r="G105" s="534"/>
    </row>
    <row r="106" spans="1:7" ht="17.100000000000001" customHeight="1">
      <c r="A106" s="382">
        <v>21</v>
      </c>
      <c r="B106" s="382" t="s">
        <v>49</v>
      </c>
      <c r="C106" s="544" t="s">
        <v>335</v>
      </c>
      <c r="D106" s="534"/>
      <c r="E106" s="534"/>
      <c r="F106" s="534"/>
      <c r="G106" s="534"/>
    </row>
    <row r="107" spans="1:7">
      <c r="A107" s="383"/>
      <c r="B107" s="383"/>
      <c r="C107" s="545"/>
      <c r="D107" s="534"/>
      <c r="E107" s="534"/>
      <c r="F107" s="534"/>
      <c r="G107" s="534"/>
    </row>
    <row r="108" spans="1:7">
      <c r="A108" s="383"/>
      <c r="B108" s="383"/>
      <c r="C108" s="545"/>
      <c r="D108" s="534"/>
      <c r="E108" s="534"/>
      <c r="F108" s="534"/>
      <c r="G108" s="534"/>
    </row>
    <row r="109" spans="1:7">
      <c r="A109" s="383"/>
      <c r="B109" s="383"/>
      <c r="C109" s="545"/>
      <c r="D109" s="534"/>
      <c r="E109" s="534"/>
      <c r="F109" s="534"/>
      <c r="G109" s="534"/>
    </row>
    <row r="110" spans="1:7">
      <c r="A110" s="383"/>
      <c r="B110" s="383"/>
      <c r="C110" s="545"/>
      <c r="D110" s="534"/>
      <c r="E110" s="534"/>
      <c r="F110" s="534"/>
      <c r="G110" s="534"/>
    </row>
    <row r="111" spans="1:7">
      <c r="A111" s="383"/>
      <c r="B111" s="383"/>
      <c r="C111" s="545"/>
      <c r="D111" s="534"/>
      <c r="E111" s="534"/>
      <c r="F111" s="534"/>
      <c r="G111" s="534"/>
    </row>
    <row r="112" spans="1:7">
      <c r="A112" s="383"/>
      <c r="B112" s="383"/>
      <c r="C112" s="545"/>
      <c r="D112" s="534"/>
      <c r="E112" s="534"/>
      <c r="F112" s="534"/>
      <c r="G112" s="534"/>
    </row>
    <row r="113" spans="1:7">
      <c r="A113" s="383"/>
      <c r="B113" s="383"/>
      <c r="C113" s="545"/>
      <c r="D113" s="534"/>
      <c r="E113" s="534"/>
      <c r="F113" s="534"/>
      <c r="G113" s="534"/>
    </row>
    <row r="114" spans="1:7" ht="17.100000000000001" customHeight="1">
      <c r="A114" s="384"/>
      <c r="B114" s="384"/>
      <c r="C114" s="546"/>
      <c r="D114" s="534"/>
      <c r="E114" s="534"/>
      <c r="F114" s="534"/>
      <c r="G114" s="534"/>
    </row>
    <row r="115" spans="1:7" ht="17.100000000000001" customHeight="1">
      <c r="A115" s="383">
        <v>22</v>
      </c>
      <c r="B115" s="383" t="s">
        <v>51</v>
      </c>
      <c r="C115" s="476" t="s">
        <v>336</v>
      </c>
      <c r="D115" s="562">
        <f>'Chittara Causeway'!$O$300</f>
        <v>185.32999999999998</v>
      </c>
      <c r="E115" s="563" t="s">
        <v>120</v>
      </c>
      <c r="F115" s="563">
        <v>735.35</v>
      </c>
      <c r="G115" s="563">
        <f>F115*D115</f>
        <v>136282.4155</v>
      </c>
    </row>
    <row r="116" spans="1:7" ht="17.100000000000001" customHeight="1">
      <c r="A116" s="383"/>
      <c r="B116" s="383"/>
      <c r="C116" s="477"/>
      <c r="D116" s="563"/>
      <c r="E116" s="563"/>
      <c r="F116" s="563"/>
      <c r="G116" s="563"/>
    </row>
    <row r="117" spans="1:7" ht="17.100000000000001" customHeight="1">
      <c r="A117" s="383"/>
      <c r="B117" s="383"/>
      <c r="C117" s="477"/>
      <c r="D117" s="563"/>
      <c r="E117" s="563"/>
      <c r="F117" s="563"/>
      <c r="G117" s="563"/>
    </row>
    <row r="118" spans="1:7" ht="17.100000000000001" customHeight="1">
      <c r="A118" s="382">
        <v>23</v>
      </c>
      <c r="B118" s="382" t="s">
        <v>53</v>
      </c>
      <c r="C118" s="544" t="s">
        <v>337</v>
      </c>
      <c r="D118" s="562">
        <f>'Chittara Causeway'!$O$321</f>
        <v>424.57000000000005</v>
      </c>
      <c r="E118" s="563" t="s">
        <v>120</v>
      </c>
      <c r="F118" s="563">
        <v>909.69</v>
      </c>
      <c r="G118" s="563">
        <f>F118*D118</f>
        <v>386227.08330000006</v>
      </c>
    </row>
    <row r="119" spans="1:7" ht="17.100000000000001" customHeight="1">
      <c r="A119" s="383"/>
      <c r="B119" s="383"/>
      <c r="C119" s="545"/>
      <c r="D119" s="563"/>
      <c r="E119" s="563"/>
      <c r="F119" s="563"/>
      <c r="G119" s="563"/>
    </row>
    <row r="120" spans="1:7" ht="17.100000000000001" customHeight="1">
      <c r="A120" s="382">
        <v>26</v>
      </c>
      <c r="B120" s="382" t="s">
        <v>58</v>
      </c>
      <c r="C120" s="544" t="s">
        <v>338</v>
      </c>
      <c r="D120" s="541">
        <f>'Chittara Causeway'!$O$342</f>
        <v>174.70064749999997</v>
      </c>
      <c r="E120" s="534" t="s">
        <v>121</v>
      </c>
      <c r="F120" s="534">
        <v>1420.06</v>
      </c>
      <c r="G120" s="534">
        <f>F120*D120</f>
        <v>248085.40148884995</v>
      </c>
    </row>
    <row r="121" spans="1:7" ht="17.100000000000001" customHeight="1">
      <c r="A121" s="383"/>
      <c r="B121" s="383"/>
      <c r="C121" s="545"/>
      <c r="D121" s="534"/>
      <c r="E121" s="534"/>
      <c r="F121" s="534"/>
      <c r="G121" s="534"/>
    </row>
    <row r="122" spans="1:7" ht="17.100000000000001" customHeight="1">
      <c r="A122" s="383"/>
      <c r="B122" s="383"/>
      <c r="C122" s="545"/>
      <c r="D122" s="534"/>
      <c r="E122" s="534"/>
      <c r="F122" s="534"/>
      <c r="G122" s="534"/>
    </row>
    <row r="123" spans="1:7" ht="17.100000000000001" customHeight="1">
      <c r="A123" s="383"/>
      <c r="B123" s="383"/>
      <c r="C123" s="545"/>
      <c r="D123" s="534"/>
      <c r="E123" s="534"/>
      <c r="F123" s="534"/>
      <c r="G123" s="534"/>
    </row>
    <row r="124" spans="1:7" ht="17.100000000000001" customHeight="1">
      <c r="A124" s="383"/>
      <c r="B124" s="383"/>
      <c r="C124" s="545"/>
      <c r="D124" s="534"/>
      <c r="E124" s="534"/>
      <c r="F124" s="534"/>
      <c r="G124" s="534"/>
    </row>
    <row r="125" spans="1:7" ht="17.100000000000001" customHeight="1">
      <c r="A125" s="383"/>
      <c r="B125" s="383"/>
      <c r="C125" s="545"/>
      <c r="D125" s="534"/>
      <c r="E125" s="534"/>
      <c r="F125" s="534"/>
      <c r="G125" s="534"/>
    </row>
    <row r="126" spans="1:7" ht="17.100000000000001" customHeight="1">
      <c r="A126" s="383"/>
      <c r="B126" s="383"/>
      <c r="C126" s="545"/>
      <c r="D126" s="534"/>
      <c r="E126" s="534"/>
      <c r="F126" s="534"/>
      <c r="G126" s="534"/>
    </row>
    <row r="127" spans="1:7" ht="17.100000000000001" customHeight="1">
      <c r="A127" s="382">
        <v>27</v>
      </c>
      <c r="B127" s="382" t="s">
        <v>60</v>
      </c>
      <c r="C127" s="544" t="s">
        <v>188</v>
      </c>
      <c r="D127" s="534"/>
      <c r="E127" s="534"/>
      <c r="F127" s="534"/>
      <c r="G127" s="534"/>
    </row>
    <row r="128" spans="1:7" ht="17.100000000000001" customHeight="1">
      <c r="A128" s="383"/>
      <c r="B128" s="383"/>
      <c r="C128" s="545"/>
      <c r="D128" s="534"/>
      <c r="E128" s="534"/>
      <c r="F128" s="534"/>
      <c r="G128" s="534"/>
    </row>
    <row r="129" spans="1:7" ht="17.100000000000001" customHeight="1">
      <c r="A129" s="383"/>
      <c r="B129" s="383"/>
      <c r="C129" s="545"/>
      <c r="D129" s="534"/>
      <c r="E129" s="534"/>
      <c r="F129" s="534"/>
      <c r="G129" s="534"/>
    </row>
    <row r="130" spans="1:7" ht="17.100000000000001" customHeight="1">
      <c r="A130" s="383"/>
      <c r="B130" s="383"/>
      <c r="C130" s="545"/>
      <c r="D130" s="534"/>
      <c r="E130" s="534"/>
      <c r="F130" s="534"/>
      <c r="G130" s="534"/>
    </row>
    <row r="131" spans="1:7" ht="17.100000000000001" customHeight="1">
      <c r="A131" s="383"/>
      <c r="B131" s="383"/>
      <c r="C131" s="545"/>
      <c r="D131" s="534"/>
      <c r="E131" s="534"/>
      <c r="F131" s="534"/>
      <c r="G131" s="534"/>
    </row>
    <row r="132" spans="1:7" ht="17.100000000000001" customHeight="1">
      <c r="A132" s="384"/>
      <c r="B132" s="384"/>
      <c r="C132" s="546"/>
      <c r="D132" s="534"/>
      <c r="E132" s="534"/>
      <c r="F132" s="534"/>
      <c r="G132" s="534"/>
    </row>
    <row r="133" spans="1:7" ht="17.100000000000001" customHeight="1">
      <c r="A133" s="382" t="s">
        <v>232</v>
      </c>
      <c r="B133" s="382" t="s">
        <v>62</v>
      </c>
      <c r="C133" s="544" t="s">
        <v>184</v>
      </c>
      <c r="D133" s="562">
        <f>'Chittara Causeway'!$O$363</f>
        <v>20.772000000000002</v>
      </c>
      <c r="E133" s="563" t="s">
        <v>121</v>
      </c>
      <c r="F133" s="563">
        <v>3730.47</v>
      </c>
      <c r="G133" s="563">
        <f>F133*D133</f>
        <v>77489.322840000008</v>
      </c>
    </row>
    <row r="134" spans="1:7" ht="17.100000000000001" customHeight="1">
      <c r="A134" s="383"/>
      <c r="B134" s="383"/>
      <c r="C134" s="545"/>
      <c r="D134" s="563"/>
      <c r="E134" s="563"/>
      <c r="F134" s="563"/>
      <c r="G134" s="563"/>
    </row>
    <row r="135" spans="1:7" ht="17.100000000000001" customHeight="1">
      <c r="A135" s="383"/>
      <c r="B135" s="383"/>
      <c r="C135" s="545"/>
      <c r="D135" s="563"/>
      <c r="E135" s="563"/>
      <c r="F135" s="563"/>
      <c r="G135" s="563"/>
    </row>
    <row r="136" spans="1:7">
      <c r="A136" s="382" t="s">
        <v>233</v>
      </c>
      <c r="B136" s="382" t="s">
        <v>64</v>
      </c>
      <c r="C136" s="544" t="s">
        <v>185</v>
      </c>
      <c r="D136" s="562">
        <f>'Chittara Causeway'!$O$368</f>
        <v>20.772000000000002</v>
      </c>
      <c r="E136" s="563" t="s">
        <v>121</v>
      </c>
      <c r="F136" s="563">
        <v>4076.09</v>
      </c>
      <c r="G136" s="563">
        <f>F136*D136</f>
        <v>84668.541480000014</v>
      </c>
    </row>
    <row r="137" spans="1:7">
      <c r="A137" s="383"/>
      <c r="B137" s="383"/>
      <c r="C137" s="545"/>
      <c r="D137" s="563"/>
      <c r="E137" s="563"/>
      <c r="F137" s="563"/>
      <c r="G137" s="563"/>
    </row>
    <row r="138" spans="1:7">
      <c r="A138" s="383"/>
      <c r="B138" s="383"/>
      <c r="C138" s="545"/>
      <c r="D138" s="563"/>
      <c r="E138" s="563"/>
      <c r="F138" s="563"/>
      <c r="G138" s="563"/>
    </row>
    <row r="139" spans="1:7">
      <c r="A139" s="382">
        <v>31</v>
      </c>
      <c r="B139" s="382" t="s">
        <v>340</v>
      </c>
      <c r="C139" s="555" t="s">
        <v>341</v>
      </c>
      <c r="D139" s="534"/>
      <c r="E139" s="534"/>
      <c r="F139" s="534"/>
      <c r="G139" s="534"/>
    </row>
    <row r="140" spans="1:7">
      <c r="A140" s="383"/>
      <c r="B140" s="383"/>
      <c r="C140" s="553"/>
      <c r="D140" s="534"/>
      <c r="E140" s="534"/>
      <c r="F140" s="534"/>
      <c r="G140" s="534"/>
    </row>
    <row r="141" spans="1:7">
      <c r="A141" s="383"/>
      <c r="B141" s="383"/>
      <c r="C141" s="553"/>
      <c r="D141" s="534"/>
      <c r="E141" s="534"/>
      <c r="F141" s="534"/>
      <c r="G141" s="534"/>
    </row>
    <row r="142" spans="1:7">
      <c r="A142" s="383"/>
      <c r="B142" s="383"/>
      <c r="C142" s="553"/>
      <c r="D142" s="534"/>
      <c r="E142" s="534"/>
      <c r="F142" s="534"/>
      <c r="G142" s="534"/>
    </row>
    <row r="143" spans="1:7">
      <c r="A143" s="383"/>
      <c r="B143" s="383"/>
      <c r="C143" s="553"/>
      <c r="D143" s="534"/>
      <c r="E143" s="534"/>
      <c r="F143" s="534"/>
      <c r="G143" s="534"/>
    </row>
    <row r="144" spans="1:7">
      <c r="A144" s="383"/>
      <c r="B144" s="383"/>
      <c r="C144" s="553"/>
      <c r="D144" s="534"/>
      <c r="E144" s="534"/>
      <c r="F144" s="534"/>
      <c r="G144" s="534"/>
    </row>
    <row r="145" spans="1:7">
      <c r="A145" s="383"/>
      <c r="B145" s="383"/>
      <c r="C145" s="553"/>
      <c r="D145" s="534"/>
      <c r="E145" s="534"/>
      <c r="F145" s="534"/>
      <c r="G145" s="534"/>
    </row>
    <row r="146" spans="1:7">
      <c r="A146" s="383"/>
      <c r="B146" s="383"/>
      <c r="C146" s="553"/>
      <c r="D146" s="534"/>
      <c r="E146" s="534"/>
      <c r="F146" s="534"/>
      <c r="G146" s="534"/>
    </row>
    <row r="147" spans="1:7">
      <c r="A147" s="383"/>
      <c r="B147" s="383"/>
      <c r="C147" s="553"/>
      <c r="D147" s="534"/>
      <c r="E147" s="534"/>
      <c r="F147" s="534"/>
      <c r="G147" s="534"/>
    </row>
    <row r="148" spans="1:7" ht="17.100000000000001" customHeight="1">
      <c r="A148" s="382" t="s">
        <v>232</v>
      </c>
      <c r="B148" s="382" t="s">
        <v>181</v>
      </c>
      <c r="C148" s="539" t="s">
        <v>339</v>
      </c>
      <c r="D148" s="535">
        <f>'Chittara Causeway'!$O$372</f>
        <v>5287.4888888888891</v>
      </c>
      <c r="E148" s="537" t="s">
        <v>345</v>
      </c>
      <c r="F148" s="537">
        <v>317.01</v>
      </c>
      <c r="G148" s="537">
        <f>F148*D148</f>
        <v>1676186.8526666667</v>
      </c>
    </row>
    <row r="149" spans="1:7" ht="17.100000000000001" customHeight="1">
      <c r="A149" s="384"/>
      <c r="B149" s="384"/>
      <c r="C149" s="540"/>
      <c r="D149" s="536"/>
      <c r="E149" s="538"/>
      <c r="F149" s="538"/>
      <c r="G149" s="538"/>
    </row>
    <row r="150" spans="1:7" ht="17.100000000000001" customHeight="1">
      <c r="A150" s="382"/>
      <c r="B150" s="382"/>
      <c r="C150" s="539" t="s">
        <v>218</v>
      </c>
      <c r="D150" s="535">
        <f>'Chittara Causeway'!$O$393</f>
        <v>1502.4546874999996</v>
      </c>
      <c r="E150" s="537" t="s">
        <v>345</v>
      </c>
      <c r="F150" s="537">
        <v>381.46</v>
      </c>
      <c r="G150" s="537">
        <f>F150*D150</f>
        <v>573126.36509374983</v>
      </c>
    </row>
    <row r="151" spans="1:7" ht="15.75" customHeight="1">
      <c r="A151" s="384"/>
      <c r="B151" s="384"/>
      <c r="C151" s="540"/>
      <c r="D151" s="536"/>
      <c r="E151" s="538"/>
      <c r="F151" s="538"/>
      <c r="G151" s="538"/>
    </row>
    <row r="152" spans="1:7">
      <c r="A152" s="383">
        <v>32</v>
      </c>
      <c r="B152" s="383" t="s">
        <v>70</v>
      </c>
      <c r="C152" s="553" t="s">
        <v>71</v>
      </c>
      <c r="D152" s="541">
        <f>'Chittara Causeway'!$O$397</f>
        <v>214.88002499999999</v>
      </c>
      <c r="E152" s="534" t="s">
        <v>121</v>
      </c>
      <c r="F152" s="534">
        <v>1145.8800000000001</v>
      </c>
      <c r="G152" s="534">
        <f>F152*D152</f>
        <v>246226.72304700001</v>
      </c>
    </row>
    <row r="153" spans="1:7">
      <c r="A153" s="383"/>
      <c r="B153" s="383"/>
      <c r="C153" s="553"/>
      <c r="D153" s="534"/>
      <c r="E153" s="534"/>
      <c r="F153" s="534"/>
      <c r="G153" s="534"/>
    </row>
    <row r="154" spans="1:7">
      <c r="A154" s="383"/>
      <c r="B154" s="383"/>
      <c r="C154" s="553"/>
      <c r="D154" s="534"/>
      <c r="E154" s="534"/>
      <c r="F154" s="534"/>
      <c r="G154" s="534"/>
    </row>
    <row r="155" spans="1:7">
      <c r="A155" s="383"/>
      <c r="B155" s="383"/>
      <c r="C155" s="553"/>
      <c r="D155" s="534"/>
      <c r="E155" s="534"/>
      <c r="F155" s="534"/>
      <c r="G155" s="534"/>
    </row>
    <row r="156" spans="1:7">
      <c r="A156" s="384"/>
      <c r="B156" s="384"/>
      <c r="C156" s="554"/>
      <c r="D156" s="534"/>
      <c r="E156" s="534"/>
      <c r="F156" s="534"/>
      <c r="G156" s="534"/>
    </row>
    <row r="157" spans="1:7" ht="15.75" customHeight="1">
      <c r="A157" s="382"/>
      <c r="B157" s="382" t="s">
        <v>225</v>
      </c>
      <c r="C157" s="556" t="s">
        <v>344</v>
      </c>
      <c r="D157" s="379">
        <f>'Chittara Causeway'!$O$404</f>
        <v>280.52499999999998</v>
      </c>
      <c r="E157" s="374" t="s">
        <v>109</v>
      </c>
      <c r="F157" s="374">
        <v>158.66</v>
      </c>
      <c r="G157" s="377"/>
    </row>
    <row r="158" spans="1:7" ht="15.75" customHeight="1">
      <c r="A158" s="383"/>
      <c r="B158" s="383"/>
      <c r="C158" s="556"/>
      <c r="D158" s="375"/>
      <c r="E158" s="375"/>
      <c r="F158" s="375"/>
      <c r="G158" s="378"/>
    </row>
    <row r="159" spans="1:7" ht="15.75" customHeight="1">
      <c r="A159" s="383"/>
      <c r="B159" s="383"/>
      <c r="C159" s="556"/>
      <c r="D159" s="375"/>
      <c r="E159" s="375"/>
      <c r="F159" s="375"/>
      <c r="G159" s="378"/>
    </row>
    <row r="160" spans="1:7" ht="15.75" customHeight="1">
      <c r="A160" s="383"/>
      <c r="B160" s="383"/>
      <c r="C160" s="556"/>
      <c r="D160" s="375"/>
      <c r="E160" s="375"/>
      <c r="F160" s="375"/>
      <c r="G160" s="378"/>
    </row>
    <row r="161" spans="1:7" ht="15.75" customHeight="1">
      <c r="A161" s="383"/>
      <c r="B161" s="383"/>
      <c r="C161" s="556"/>
      <c r="D161" s="375"/>
      <c r="E161" s="375"/>
      <c r="F161" s="375"/>
      <c r="G161" s="378"/>
    </row>
    <row r="162" spans="1:7" ht="15.75" customHeight="1">
      <c r="A162" s="383"/>
      <c r="B162" s="383"/>
      <c r="C162" s="556"/>
      <c r="D162" s="375"/>
      <c r="E162" s="375"/>
      <c r="F162" s="375"/>
      <c r="G162" s="378"/>
    </row>
    <row r="163" spans="1:7" ht="15.75" customHeight="1">
      <c r="A163" s="383"/>
      <c r="B163" s="383"/>
      <c r="C163" s="556"/>
      <c r="D163" s="375"/>
      <c r="E163" s="375"/>
      <c r="F163" s="375"/>
      <c r="G163" s="378"/>
    </row>
    <row r="164" spans="1:7" ht="15.75" customHeight="1">
      <c r="A164" s="383"/>
      <c r="B164" s="383"/>
      <c r="C164" s="556"/>
      <c r="D164" s="375"/>
      <c r="E164" s="375"/>
      <c r="F164" s="375"/>
      <c r="G164" s="378"/>
    </row>
    <row r="165" spans="1:7" ht="15.75" customHeight="1">
      <c r="A165" s="383"/>
      <c r="B165" s="383"/>
      <c r="C165" s="556"/>
      <c r="D165" s="375"/>
      <c r="E165" s="375"/>
      <c r="F165" s="375"/>
      <c r="G165" s="378"/>
    </row>
    <row r="166" spans="1:7" ht="15.75" customHeight="1">
      <c r="A166" s="383"/>
      <c r="B166" s="383"/>
      <c r="C166" s="556"/>
      <c r="D166" s="375"/>
      <c r="E166" s="375"/>
      <c r="F166" s="375"/>
      <c r="G166" s="378"/>
    </row>
    <row r="167" spans="1:7" ht="15.75" customHeight="1">
      <c r="A167" s="383"/>
      <c r="B167" s="383"/>
      <c r="C167" s="556"/>
      <c r="D167" s="375"/>
      <c r="E167" s="375"/>
      <c r="F167" s="375"/>
      <c r="G167" s="378"/>
    </row>
    <row r="168" spans="1:7" ht="15.75" customHeight="1">
      <c r="A168" s="383"/>
      <c r="B168" s="383"/>
      <c r="C168" s="556"/>
      <c r="D168" s="375"/>
      <c r="E168" s="375"/>
      <c r="F168" s="375"/>
      <c r="G168" s="378"/>
    </row>
    <row r="169" spans="1:7" ht="15.75" customHeight="1">
      <c r="A169" s="383"/>
      <c r="B169" s="383"/>
      <c r="C169" s="556"/>
      <c r="D169" s="375"/>
      <c r="E169" s="375"/>
      <c r="F169" s="375"/>
      <c r="G169" s="378"/>
    </row>
    <row r="170" spans="1:7" ht="15.75" customHeight="1">
      <c r="A170" s="383"/>
      <c r="B170" s="383"/>
      <c r="C170" s="556"/>
      <c r="D170" s="375"/>
      <c r="E170" s="375"/>
      <c r="F170" s="375"/>
      <c r="G170" s="378"/>
    </row>
    <row r="171" spans="1:7" ht="15.75" customHeight="1">
      <c r="A171" s="383"/>
      <c r="B171" s="383"/>
      <c r="C171" s="556"/>
      <c r="D171" s="375"/>
      <c r="E171" s="375"/>
      <c r="F171" s="375"/>
      <c r="G171" s="378"/>
    </row>
    <row r="172" spans="1:7" ht="15.75" customHeight="1">
      <c r="A172" s="383"/>
      <c r="B172" s="383"/>
      <c r="C172" s="556"/>
      <c r="D172" s="375"/>
      <c r="E172" s="375"/>
      <c r="F172" s="375"/>
      <c r="G172" s="378"/>
    </row>
    <row r="173" spans="1:7" ht="15.75" customHeight="1">
      <c r="A173" s="383"/>
      <c r="B173" s="383"/>
      <c r="C173" s="556"/>
      <c r="D173" s="375"/>
      <c r="E173" s="375"/>
      <c r="F173" s="375"/>
      <c r="G173" s="378"/>
    </row>
    <row r="174" spans="1:7" ht="15.75" customHeight="1">
      <c r="A174" s="383"/>
      <c r="B174" s="383"/>
      <c r="C174" s="556"/>
      <c r="D174" s="375"/>
      <c r="E174" s="375"/>
      <c r="F174" s="375"/>
      <c r="G174" s="378"/>
    </row>
    <row r="175" spans="1:7" ht="15.75" customHeight="1">
      <c r="A175" s="383"/>
      <c r="B175" s="383"/>
      <c r="C175" s="556"/>
      <c r="D175" s="379">
        <f>'Chittara Causeway'!$O$404</f>
        <v>280.52499999999998</v>
      </c>
      <c r="E175" s="374" t="s">
        <v>109</v>
      </c>
      <c r="F175" s="374">
        <v>158.66</v>
      </c>
      <c r="G175" s="377">
        <f>F175*D175</f>
        <v>44508.096499999992</v>
      </c>
    </row>
    <row r="176" spans="1:7">
      <c r="A176" s="382">
        <v>38</v>
      </c>
      <c r="B176" s="382" t="s">
        <v>82</v>
      </c>
      <c r="C176" s="555" t="s">
        <v>343</v>
      </c>
      <c r="D176" s="541">
        <f>'Chittara Causeway'!$O$420</f>
        <v>2948</v>
      </c>
      <c r="E176" s="534" t="s">
        <v>121</v>
      </c>
      <c r="F176" s="534">
        <v>187.79</v>
      </c>
      <c r="G176" s="537">
        <f>F176*D176</f>
        <v>553604.91999999993</v>
      </c>
    </row>
    <row r="177" spans="1:7">
      <c r="A177" s="383"/>
      <c r="B177" s="383"/>
      <c r="C177" s="553"/>
      <c r="D177" s="541"/>
      <c r="E177" s="534"/>
      <c r="F177" s="534"/>
      <c r="G177" s="543"/>
    </row>
    <row r="178" spans="1:7">
      <c r="A178" s="383"/>
      <c r="B178" s="383"/>
      <c r="C178" s="553"/>
      <c r="D178" s="541"/>
      <c r="E178" s="534"/>
      <c r="F178" s="534"/>
      <c r="G178" s="543"/>
    </row>
    <row r="179" spans="1:7">
      <c r="A179" s="383"/>
      <c r="B179" s="383"/>
      <c r="C179" s="553"/>
      <c r="D179" s="541"/>
      <c r="E179" s="534"/>
      <c r="F179" s="534"/>
      <c r="G179" s="543"/>
    </row>
    <row r="180" spans="1:7">
      <c r="A180" s="383"/>
      <c r="B180" s="383"/>
      <c r="C180" s="553"/>
      <c r="D180" s="541"/>
      <c r="E180" s="534"/>
      <c r="F180" s="534"/>
      <c r="G180" s="543"/>
    </row>
    <row r="181" spans="1:7">
      <c r="A181" s="383"/>
      <c r="B181" s="383"/>
      <c r="C181" s="553"/>
      <c r="D181" s="541"/>
      <c r="E181" s="534"/>
      <c r="F181" s="534"/>
      <c r="G181" s="543"/>
    </row>
    <row r="182" spans="1:7">
      <c r="A182" s="383"/>
      <c r="B182" s="383"/>
      <c r="C182" s="553"/>
      <c r="D182" s="541"/>
      <c r="E182" s="534"/>
      <c r="F182" s="534"/>
      <c r="G182" s="543"/>
    </row>
    <row r="183" spans="1:7">
      <c r="A183" s="383"/>
      <c r="B183" s="383"/>
      <c r="C183" s="553"/>
      <c r="D183" s="541"/>
      <c r="E183" s="534"/>
      <c r="F183" s="534"/>
      <c r="G183" s="543"/>
    </row>
    <row r="184" spans="1:7">
      <c r="A184" s="383"/>
      <c r="B184" s="383"/>
      <c r="C184" s="553"/>
      <c r="D184" s="541"/>
      <c r="E184" s="534"/>
      <c r="F184" s="534"/>
      <c r="G184" s="543"/>
    </row>
    <row r="185" spans="1:7">
      <c r="A185" s="383"/>
      <c r="B185" s="383"/>
      <c r="C185" s="553"/>
      <c r="D185" s="541"/>
      <c r="E185" s="534"/>
      <c r="F185" s="534"/>
      <c r="G185" s="543"/>
    </row>
    <row r="186" spans="1:7">
      <c r="A186" s="383"/>
      <c r="B186" s="383"/>
      <c r="C186" s="553"/>
      <c r="D186" s="541"/>
      <c r="E186" s="534"/>
      <c r="F186" s="534"/>
      <c r="G186" s="543"/>
    </row>
    <row r="187" spans="1:7">
      <c r="A187" s="383"/>
      <c r="B187" s="383"/>
      <c r="C187" s="553"/>
      <c r="D187" s="541"/>
      <c r="E187" s="534"/>
      <c r="F187" s="534"/>
      <c r="G187" s="543"/>
    </row>
    <row r="188" spans="1:7">
      <c r="A188" s="383"/>
      <c r="B188" s="383"/>
      <c r="C188" s="553"/>
      <c r="D188" s="541"/>
      <c r="E188" s="534"/>
      <c r="F188" s="534"/>
      <c r="G188" s="543"/>
    </row>
    <row r="189" spans="1:7" ht="17.100000000000001" customHeight="1">
      <c r="A189" s="384"/>
      <c r="B189" s="384"/>
      <c r="C189" s="554"/>
      <c r="D189" s="541"/>
      <c r="E189" s="534"/>
      <c r="F189" s="534"/>
      <c r="G189" s="538"/>
    </row>
    <row r="190" spans="1:7" ht="17.100000000000001" customHeight="1">
      <c r="A190" s="382">
        <v>39</v>
      </c>
      <c r="B190" s="382" t="s">
        <v>84</v>
      </c>
      <c r="C190" s="555" t="s">
        <v>85</v>
      </c>
      <c r="D190" s="541">
        <f>'Chittara Causeway'!$O$432</f>
        <v>6110</v>
      </c>
      <c r="E190" s="534" t="s">
        <v>119</v>
      </c>
      <c r="F190" s="534">
        <v>142.47</v>
      </c>
      <c r="G190" s="541">
        <f>F190*D190</f>
        <v>870491.7</v>
      </c>
    </row>
    <row r="191" spans="1:7">
      <c r="A191" s="383"/>
      <c r="B191" s="383"/>
      <c r="C191" s="553"/>
      <c r="D191" s="534"/>
      <c r="E191" s="534"/>
      <c r="F191" s="534"/>
      <c r="G191" s="541"/>
    </row>
    <row r="192" spans="1:7">
      <c r="A192" s="383"/>
      <c r="B192" s="383"/>
      <c r="C192" s="553"/>
      <c r="D192" s="534"/>
      <c r="E192" s="534"/>
      <c r="F192" s="534"/>
      <c r="G192" s="541"/>
    </row>
    <row r="193" spans="1:7">
      <c r="A193" s="383"/>
      <c r="B193" s="383"/>
      <c r="C193" s="553"/>
      <c r="D193" s="534"/>
      <c r="E193" s="534"/>
      <c r="F193" s="534"/>
      <c r="G193" s="541"/>
    </row>
    <row r="194" spans="1:7">
      <c r="A194" s="383"/>
      <c r="B194" s="383"/>
      <c r="C194" s="553"/>
      <c r="D194" s="534"/>
      <c r="E194" s="534"/>
      <c r="F194" s="534"/>
      <c r="G194" s="541"/>
    </row>
    <row r="195" spans="1:7" ht="17.100000000000001" customHeight="1">
      <c r="A195" s="384"/>
      <c r="B195" s="384"/>
      <c r="C195" s="554"/>
      <c r="D195" s="534"/>
      <c r="E195" s="534"/>
      <c r="F195" s="534"/>
      <c r="G195" s="541"/>
    </row>
    <row r="196" spans="1:7">
      <c r="A196" s="382">
        <v>40</v>
      </c>
      <c r="B196" s="382" t="s">
        <v>86</v>
      </c>
      <c r="C196" s="557" t="s">
        <v>87</v>
      </c>
      <c r="D196" s="541">
        <f>'Chittara Causeway'!$O$440</f>
        <v>6110</v>
      </c>
      <c r="E196" s="534" t="s">
        <v>124</v>
      </c>
      <c r="F196" s="534">
        <v>10.99</v>
      </c>
      <c r="G196" s="541">
        <f>F196*D196</f>
        <v>67148.899999999994</v>
      </c>
    </row>
    <row r="197" spans="1:7">
      <c r="A197" s="383"/>
      <c r="B197" s="383"/>
      <c r="C197" s="558"/>
      <c r="D197" s="534"/>
      <c r="E197" s="534"/>
      <c r="F197" s="534"/>
      <c r="G197" s="541"/>
    </row>
    <row r="198" spans="1:7">
      <c r="A198" s="384"/>
      <c r="B198" s="384"/>
      <c r="C198" s="559"/>
      <c r="D198" s="534"/>
      <c r="E198" s="534"/>
      <c r="F198" s="534"/>
      <c r="G198" s="541"/>
    </row>
    <row r="199" spans="1:7">
      <c r="A199" s="382">
        <v>42</v>
      </c>
      <c r="B199" s="382" t="s">
        <v>90</v>
      </c>
      <c r="C199" s="555" t="s">
        <v>91</v>
      </c>
      <c r="D199" s="541">
        <f>'Chittara Causeway'!$O$443</f>
        <v>2602.6012499999988</v>
      </c>
      <c r="E199" s="534" t="s">
        <v>121</v>
      </c>
      <c r="F199" s="534">
        <v>142.41999999999999</v>
      </c>
      <c r="G199" s="534">
        <f>F199*D199</f>
        <v>370662.47002499981</v>
      </c>
    </row>
    <row r="200" spans="1:7">
      <c r="A200" s="383"/>
      <c r="B200" s="383"/>
      <c r="C200" s="553"/>
      <c r="D200" s="534"/>
      <c r="E200" s="534"/>
      <c r="F200" s="534"/>
      <c r="G200" s="534"/>
    </row>
    <row r="201" spans="1:7">
      <c r="A201" s="383"/>
      <c r="B201" s="383"/>
      <c r="C201" s="553"/>
      <c r="D201" s="534"/>
      <c r="E201" s="534"/>
      <c r="F201" s="534"/>
      <c r="G201" s="534"/>
    </row>
    <row r="202" spans="1:7">
      <c r="A202" s="383"/>
      <c r="B202" s="383"/>
      <c r="C202" s="553"/>
      <c r="D202" s="534"/>
      <c r="E202" s="534"/>
      <c r="F202" s="534"/>
      <c r="G202" s="534"/>
    </row>
    <row r="203" spans="1:7">
      <c r="A203" s="383"/>
      <c r="B203" s="383"/>
      <c r="C203" s="553"/>
      <c r="D203" s="534"/>
      <c r="E203" s="534"/>
      <c r="F203" s="534"/>
      <c r="G203" s="534"/>
    </row>
    <row r="204" spans="1:7">
      <c r="A204" s="383"/>
      <c r="B204" s="383"/>
      <c r="C204" s="553"/>
      <c r="D204" s="534"/>
      <c r="E204" s="534"/>
      <c r="F204" s="534"/>
      <c r="G204" s="534"/>
    </row>
    <row r="205" spans="1:7">
      <c r="A205" s="383"/>
      <c r="B205" s="383"/>
      <c r="C205" s="553"/>
      <c r="D205" s="534"/>
      <c r="E205" s="534"/>
      <c r="F205" s="534"/>
      <c r="G205" s="534"/>
    </row>
    <row r="206" spans="1:7">
      <c r="A206" s="384"/>
      <c r="B206" s="384"/>
      <c r="C206" s="554"/>
      <c r="D206" s="537"/>
      <c r="E206" s="537"/>
      <c r="F206" s="537"/>
      <c r="G206" s="537"/>
    </row>
    <row r="207" spans="1:7">
      <c r="A207" s="382">
        <v>41</v>
      </c>
      <c r="B207" s="382" t="s">
        <v>88</v>
      </c>
      <c r="C207" s="557" t="s">
        <v>89</v>
      </c>
      <c r="D207" s="541">
        <f>'Chittara Causeway'!$O$453</f>
        <v>2602.6012499999988</v>
      </c>
      <c r="E207" s="534" t="s">
        <v>124</v>
      </c>
      <c r="F207" s="534">
        <v>29.14</v>
      </c>
      <c r="G207" s="541">
        <f>F207*D207</f>
        <v>75839.800424999965</v>
      </c>
    </row>
    <row r="208" spans="1:7">
      <c r="A208" s="383"/>
      <c r="B208" s="383"/>
      <c r="C208" s="558"/>
      <c r="D208" s="534"/>
      <c r="E208" s="534"/>
      <c r="F208" s="534"/>
      <c r="G208" s="541"/>
    </row>
    <row r="209" spans="1:7">
      <c r="A209" s="383"/>
      <c r="B209" s="383"/>
      <c r="C209" s="558"/>
      <c r="D209" s="534"/>
      <c r="E209" s="534"/>
      <c r="F209" s="534"/>
      <c r="G209" s="541"/>
    </row>
    <row r="210" spans="1:7">
      <c r="A210" s="384"/>
      <c r="B210" s="384"/>
      <c r="C210" s="559"/>
      <c r="D210" s="534"/>
      <c r="E210" s="534"/>
      <c r="F210" s="534"/>
      <c r="G210" s="541"/>
    </row>
    <row r="211" spans="1:7">
      <c r="A211" s="382">
        <v>43</v>
      </c>
      <c r="B211" s="382" t="s">
        <v>92</v>
      </c>
      <c r="C211" s="557" t="s">
        <v>93</v>
      </c>
      <c r="D211" s="565">
        <f>'Chittara Causeway'!$O$454</f>
        <v>4.2</v>
      </c>
      <c r="E211" s="538" t="s">
        <v>111</v>
      </c>
      <c r="F211" s="538">
        <v>77.73</v>
      </c>
      <c r="G211" s="538">
        <f>F211*D211</f>
        <v>326.46600000000001</v>
      </c>
    </row>
    <row r="212" spans="1:7">
      <c r="A212" s="383"/>
      <c r="B212" s="383"/>
      <c r="C212" s="558"/>
      <c r="D212" s="534"/>
      <c r="E212" s="534"/>
      <c r="F212" s="534"/>
      <c r="G212" s="534"/>
    </row>
    <row r="213" spans="1:7">
      <c r="A213" s="383"/>
      <c r="B213" s="383"/>
      <c r="C213" s="558"/>
      <c r="D213" s="534"/>
      <c r="E213" s="534"/>
      <c r="F213" s="534"/>
      <c r="G213" s="534"/>
    </row>
    <row r="214" spans="1:7">
      <c r="A214" s="383"/>
      <c r="B214" s="383"/>
      <c r="C214" s="558"/>
      <c r="D214" s="534"/>
      <c r="E214" s="534"/>
      <c r="F214" s="534"/>
      <c r="G214" s="534"/>
    </row>
    <row r="215" spans="1:7">
      <c r="A215" s="384"/>
      <c r="B215" s="384"/>
      <c r="C215" s="558"/>
      <c r="D215" s="534"/>
      <c r="E215" s="534"/>
      <c r="F215" s="534"/>
      <c r="G215" s="534"/>
    </row>
    <row r="216" spans="1:7">
      <c r="A216" s="382">
        <v>44</v>
      </c>
      <c r="B216" s="382" t="s">
        <v>94</v>
      </c>
      <c r="C216" s="557" t="s">
        <v>95</v>
      </c>
      <c r="D216" s="541">
        <f>'Chittara Causeway'!$O$460</f>
        <v>1456.3942399999994</v>
      </c>
      <c r="E216" s="534" t="s">
        <v>121</v>
      </c>
      <c r="F216" s="534">
        <v>142.47</v>
      </c>
      <c r="G216" s="534">
        <f>F216*D216</f>
        <v>207492.48737279992</v>
      </c>
    </row>
    <row r="217" spans="1:7">
      <c r="A217" s="383"/>
      <c r="B217" s="383"/>
      <c r="C217" s="558"/>
      <c r="D217" s="534"/>
      <c r="E217" s="534"/>
      <c r="F217" s="534"/>
      <c r="G217" s="534"/>
    </row>
    <row r="218" spans="1:7">
      <c r="A218" s="383"/>
      <c r="B218" s="383"/>
      <c r="C218" s="558"/>
      <c r="D218" s="534"/>
      <c r="E218" s="534"/>
      <c r="F218" s="534"/>
      <c r="G218" s="534"/>
    </row>
    <row r="219" spans="1:7">
      <c r="A219" s="383"/>
      <c r="B219" s="383"/>
      <c r="C219" s="558"/>
      <c r="D219" s="534"/>
      <c r="E219" s="534"/>
      <c r="F219" s="534"/>
      <c r="G219" s="534"/>
    </row>
    <row r="220" spans="1:7">
      <c r="A220" s="384"/>
      <c r="B220" s="384"/>
      <c r="C220" s="559"/>
      <c r="D220" s="534"/>
      <c r="E220" s="534"/>
      <c r="F220" s="534"/>
      <c r="G220" s="534"/>
    </row>
    <row r="221" spans="1:7">
      <c r="A221" s="382">
        <v>45</v>
      </c>
      <c r="B221" s="382" t="s">
        <v>96</v>
      </c>
      <c r="C221" s="555" t="s">
        <v>97</v>
      </c>
      <c r="D221" s="541">
        <f>'Chittara Causeway'!$O$478</f>
        <v>503.38027999999997</v>
      </c>
      <c r="E221" s="534" t="s">
        <v>121</v>
      </c>
      <c r="F221" s="534">
        <v>757.75</v>
      </c>
      <c r="G221" s="534">
        <f>F221*D221</f>
        <v>381436.40716999996</v>
      </c>
    </row>
    <row r="222" spans="1:7">
      <c r="A222" s="383"/>
      <c r="B222" s="383"/>
      <c r="C222" s="553"/>
      <c r="D222" s="534"/>
      <c r="E222" s="534"/>
      <c r="F222" s="534"/>
      <c r="G222" s="534"/>
    </row>
    <row r="223" spans="1:7">
      <c r="A223" s="383"/>
      <c r="B223" s="383"/>
      <c r="C223" s="553"/>
      <c r="D223" s="534"/>
      <c r="E223" s="534"/>
      <c r="F223" s="534"/>
      <c r="G223" s="534"/>
    </row>
    <row r="224" spans="1:7">
      <c r="A224" s="383"/>
      <c r="B224" s="383"/>
      <c r="C224" s="553"/>
      <c r="D224" s="534"/>
      <c r="E224" s="534"/>
      <c r="F224" s="534"/>
      <c r="G224" s="534"/>
    </row>
    <row r="225" spans="1:7">
      <c r="A225" s="383"/>
      <c r="B225" s="383"/>
      <c r="C225" s="553"/>
      <c r="D225" s="534"/>
      <c r="E225" s="534"/>
      <c r="F225" s="534"/>
      <c r="G225" s="534"/>
    </row>
    <row r="226" spans="1:7">
      <c r="A226" s="384"/>
      <c r="B226" s="384"/>
      <c r="C226" s="554"/>
      <c r="D226" s="534"/>
      <c r="E226" s="534"/>
      <c r="F226" s="534"/>
      <c r="G226" s="534"/>
    </row>
    <row r="227" spans="1:7">
      <c r="A227" s="382">
        <v>46</v>
      </c>
      <c r="B227" s="382" t="s">
        <v>98</v>
      </c>
      <c r="C227" s="555" t="s">
        <v>99</v>
      </c>
      <c r="D227" s="541">
        <f>'Chittara Causeway'!$O$486</f>
        <v>603.43679999999995</v>
      </c>
      <c r="E227" s="534" t="s">
        <v>121</v>
      </c>
      <c r="F227" s="534">
        <v>159.49</v>
      </c>
      <c r="G227" s="534">
        <f>F227*D227</f>
        <v>96242.135232000001</v>
      </c>
    </row>
    <row r="228" spans="1:7">
      <c r="A228" s="383"/>
      <c r="B228" s="383"/>
      <c r="C228" s="553"/>
      <c r="D228" s="534"/>
      <c r="E228" s="534"/>
      <c r="F228" s="534"/>
      <c r="G228" s="534"/>
    </row>
    <row r="229" spans="1:7">
      <c r="A229" s="383"/>
      <c r="B229" s="383"/>
      <c r="C229" s="553"/>
      <c r="D229" s="534"/>
      <c r="E229" s="534"/>
      <c r="F229" s="534"/>
      <c r="G229" s="534"/>
    </row>
    <row r="230" spans="1:7">
      <c r="A230" s="383"/>
      <c r="B230" s="383"/>
      <c r="C230" s="553"/>
      <c r="D230" s="534"/>
      <c r="E230" s="534"/>
      <c r="F230" s="534"/>
      <c r="G230" s="534"/>
    </row>
    <row r="231" spans="1:7">
      <c r="A231" s="383"/>
      <c r="B231" s="383"/>
      <c r="C231" s="553"/>
      <c r="D231" s="534"/>
      <c r="E231" s="534"/>
      <c r="F231" s="534"/>
      <c r="G231" s="534"/>
    </row>
    <row r="232" spans="1:7">
      <c r="A232" s="384"/>
      <c r="B232" s="384"/>
      <c r="C232" s="554"/>
      <c r="D232" s="534"/>
      <c r="E232" s="534"/>
      <c r="F232" s="534"/>
      <c r="G232" s="534"/>
    </row>
    <row r="233" spans="1:7">
      <c r="A233" s="382">
        <v>48</v>
      </c>
      <c r="B233" s="382" t="s">
        <v>102</v>
      </c>
      <c r="C233" s="555" t="s">
        <v>103</v>
      </c>
      <c r="D233" s="541">
        <f>'Chittara Causeway'!$O$489</f>
        <v>1189</v>
      </c>
      <c r="E233" s="534" t="s">
        <v>120</v>
      </c>
      <c r="F233" s="534">
        <v>26.17</v>
      </c>
      <c r="G233" s="534">
        <f>F233*D233</f>
        <v>31116.13</v>
      </c>
    </row>
    <row r="234" spans="1:7">
      <c r="A234" s="383"/>
      <c r="B234" s="383"/>
      <c r="C234" s="553"/>
      <c r="D234" s="534"/>
      <c r="E234" s="534"/>
      <c r="F234" s="534"/>
      <c r="G234" s="534"/>
    </row>
    <row r="235" spans="1:7">
      <c r="A235" s="383"/>
      <c r="B235" s="383"/>
      <c r="C235" s="553"/>
      <c r="D235" s="534"/>
      <c r="E235" s="534"/>
      <c r="F235" s="534"/>
      <c r="G235" s="534"/>
    </row>
    <row r="236" spans="1:7">
      <c r="A236" s="383"/>
      <c r="B236" s="383"/>
      <c r="C236" s="553"/>
      <c r="D236" s="534"/>
      <c r="E236" s="534"/>
      <c r="F236" s="534"/>
      <c r="G236" s="534"/>
    </row>
    <row r="237" spans="1:7">
      <c r="A237" s="383"/>
      <c r="B237" s="383"/>
      <c r="C237" s="553"/>
      <c r="D237" s="534"/>
      <c r="E237" s="534"/>
      <c r="F237" s="534"/>
      <c r="G237" s="534"/>
    </row>
    <row r="238" spans="1:7">
      <c r="A238" s="384"/>
      <c r="B238" s="384"/>
      <c r="C238" s="554"/>
      <c r="D238" s="534"/>
      <c r="E238" s="534"/>
      <c r="F238" s="534"/>
      <c r="G238" s="534"/>
    </row>
    <row r="239" spans="1:7" ht="25.5">
      <c r="A239" s="367">
        <v>50</v>
      </c>
      <c r="B239" s="367" t="s">
        <v>106</v>
      </c>
      <c r="C239" s="372" t="s">
        <v>107</v>
      </c>
      <c r="D239" s="370"/>
      <c r="E239" s="370"/>
      <c r="F239" s="370"/>
      <c r="G239" s="370">
        <f>D239*F239</f>
        <v>0</v>
      </c>
    </row>
    <row r="240" spans="1:7">
      <c r="A240" s="373"/>
      <c r="B240" s="373"/>
      <c r="C240" s="373"/>
      <c r="D240" s="373"/>
      <c r="E240" s="564" t="s">
        <v>112</v>
      </c>
      <c r="F240" s="564"/>
      <c r="G240" s="373">
        <f>SUM(G5:G239)</f>
        <v>13644247.546868851</v>
      </c>
    </row>
    <row r="241" spans="1:7">
      <c r="A241" s="373"/>
      <c r="B241" s="373"/>
      <c r="C241" s="373"/>
      <c r="D241" s="373"/>
      <c r="E241" s="373"/>
      <c r="F241" s="373"/>
      <c r="G241" s="373"/>
    </row>
    <row r="242" spans="1:7">
      <c r="A242" s="373"/>
      <c r="B242" s="373"/>
      <c r="C242" s="373"/>
      <c r="D242" s="373"/>
      <c r="E242" s="373"/>
      <c r="F242" s="373"/>
      <c r="G242" s="373"/>
    </row>
    <row r="243" spans="1:7">
      <c r="A243" s="373"/>
      <c r="B243" s="373"/>
      <c r="C243" s="373"/>
      <c r="D243" s="373"/>
      <c r="E243" s="373"/>
      <c r="F243" s="373"/>
      <c r="G243" s="373"/>
    </row>
  </sheetData>
  <mergeCells count="256">
    <mergeCell ref="G22:G28"/>
    <mergeCell ref="G14:G21"/>
    <mergeCell ref="G99:G105"/>
    <mergeCell ref="G89:G98"/>
    <mergeCell ref="G81:G88"/>
    <mergeCell ref="G73:G80"/>
    <mergeCell ref="G69:G72"/>
    <mergeCell ref="G65:G68"/>
    <mergeCell ref="G61:G64"/>
    <mergeCell ref="G53:G60"/>
    <mergeCell ref="G43:G52"/>
    <mergeCell ref="E240:F240"/>
    <mergeCell ref="G39:G42"/>
    <mergeCell ref="G36:G38"/>
    <mergeCell ref="G29:G35"/>
    <mergeCell ref="D211:D215"/>
    <mergeCell ref="E211:E215"/>
    <mergeCell ref="F211:F215"/>
    <mergeCell ref="G211:G215"/>
    <mergeCell ref="D227:D232"/>
    <mergeCell ref="E227:E232"/>
    <mergeCell ref="F227:F232"/>
    <mergeCell ref="G227:G232"/>
    <mergeCell ref="D216:D220"/>
    <mergeCell ref="E216:E220"/>
    <mergeCell ref="F216:F220"/>
    <mergeCell ref="D221:D226"/>
    <mergeCell ref="E221:E226"/>
    <mergeCell ref="F221:F226"/>
    <mergeCell ref="G216:G220"/>
    <mergeCell ref="G221:G226"/>
    <mergeCell ref="D207:D210"/>
    <mergeCell ref="E207:E210"/>
    <mergeCell ref="F207:F210"/>
    <mergeCell ref="G207:G210"/>
    <mergeCell ref="D199:D206"/>
    <mergeCell ref="E199:E206"/>
    <mergeCell ref="F199:F206"/>
    <mergeCell ref="G199:G206"/>
    <mergeCell ref="D233:D238"/>
    <mergeCell ref="E233:E238"/>
    <mergeCell ref="F233:F238"/>
    <mergeCell ref="G233:G238"/>
    <mergeCell ref="D176:D189"/>
    <mergeCell ref="E176:E189"/>
    <mergeCell ref="F176:F189"/>
    <mergeCell ref="G176:G189"/>
    <mergeCell ref="D190:D195"/>
    <mergeCell ref="E190:E195"/>
    <mergeCell ref="F190:F195"/>
    <mergeCell ref="G190:G195"/>
    <mergeCell ref="D196:D198"/>
    <mergeCell ref="E196:E198"/>
    <mergeCell ref="F196:F198"/>
    <mergeCell ref="G196:G198"/>
    <mergeCell ref="D136:D138"/>
    <mergeCell ref="E136:E138"/>
    <mergeCell ref="F136:F138"/>
    <mergeCell ref="G136:G138"/>
    <mergeCell ref="D139:D147"/>
    <mergeCell ref="E139:E147"/>
    <mergeCell ref="F139:F147"/>
    <mergeCell ref="G139:G147"/>
    <mergeCell ref="D152:D156"/>
    <mergeCell ref="E152:E156"/>
    <mergeCell ref="F152:F156"/>
    <mergeCell ref="G152:G156"/>
    <mergeCell ref="D120:D126"/>
    <mergeCell ref="E120:E126"/>
    <mergeCell ref="F120:F126"/>
    <mergeCell ref="G120:G126"/>
    <mergeCell ref="D127:D132"/>
    <mergeCell ref="E127:E132"/>
    <mergeCell ref="F127:F132"/>
    <mergeCell ref="G127:G132"/>
    <mergeCell ref="D133:D135"/>
    <mergeCell ref="E133:E135"/>
    <mergeCell ref="F133:F135"/>
    <mergeCell ref="G133:G135"/>
    <mergeCell ref="G106:G114"/>
    <mergeCell ref="D115:D117"/>
    <mergeCell ref="E115:E117"/>
    <mergeCell ref="F115:F117"/>
    <mergeCell ref="G115:G117"/>
    <mergeCell ref="D118:D119"/>
    <mergeCell ref="E118:E119"/>
    <mergeCell ref="F118:F119"/>
    <mergeCell ref="G118:G119"/>
    <mergeCell ref="F81:F88"/>
    <mergeCell ref="D89:D98"/>
    <mergeCell ref="E89:E98"/>
    <mergeCell ref="F89:F98"/>
    <mergeCell ref="D99:D105"/>
    <mergeCell ref="E99:E105"/>
    <mergeCell ref="F99:F105"/>
    <mergeCell ref="D106:D114"/>
    <mergeCell ref="E106:E114"/>
    <mergeCell ref="F106:F114"/>
    <mergeCell ref="A233:A238"/>
    <mergeCell ref="B233:B238"/>
    <mergeCell ref="C233:C238"/>
    <mergeCell ref="A227:A232"/>
    <mergeCell ref="B227:B232"/>
    <mergeCell ref="C227:C232"/>
    <mergeCell ref="D22:D28"/>
    <mergeCell ref="E22:E28"/>
    <mergeCell ref="F22:F28"/>
    <mergeCell ref="D29:D35"/>
    <mergeCell ref="E29:E35"/>
    <mergeCell ref="F29:F35"/>
    <mergeCell ref="D36:D38"/>
    <mergeCell ref="E36:E38"/>
    <mergeCell ref="F36:F38"/>
    <mergeCell ref="D39:D42"/>
    <mergeCell ref="E39:E42"/>
    <mergeCell ref="F39:F42"/>
    <mergeCell ref="D43:D52"/>
    <mergeCell ref="E43:E52"/>
    <mergeCell ref="F43:F52"/>
    <mergeCell ref="D53:D60"/>
    <mergeCell ref="E53:E60"/>
    <mergeCell ref="F53:F60"/>
    <mergeCell ref="A216:A220"/>
    <mergeCell ref="B216:B220"/>
    <mergeCell ref="C216:C220"/>
    <mergeCell ref="A221:A226"/>
    <mergeCell ref="B221:B226"/>
    <mergeCell ref="C221:C226"/>
    <mergeCell ref="A199:A206"/>
    <mergeCell ref="B199:B206"/>
    <mergeCell ref="C199:C206"/>
    <mergeCell ref="A211:A215"/>
    <mergeCell ref="B211:B215"/>
    <mergeCell ref="C211:C215"/>
    <mergeCell ref="C157:C175"/>
    <mergeCell ref="A157:A175"/>
    <mergeCell ref="B157:B175"/>
    <mergeCell ref="A196:A198"/>
    <mergeCell ref="B196:B198"/>
    <mergeCell ref="C196:C198"/>
    <mergeCell ref="A207:A210"/>
    <mergeCell ref="B207:B210"/>
    <mergeCell ref="C207:C210"/>
    <mergeCell ref="A176:A189"/>
    <mergeCell ref="B176:B189"/>
    <mergeCell ref="C176:C189"/>
    <mergeCell ref="A190:A195"/>
    <mergeCell ref="B190:B195"/>
    <mergeCell ref="C190:C195"/>
    <mergeCell ref="A152:A156"/>
    <mergeCell ref="B152:B156"/>
    <mergeCell ref="C152:C156"/>
    <mergeCell ref="A139:A147"/>
    <mergeCell ref="B139:B147"/>
    <mergeCell ref="C139:C147"/>
    <mergeCell ref="C148:C149"/>
    <mergeCell ref="A148:A149"/>
    <mergeCell ref="B148:B149"/>
    <mergeCell ref="A150:A151"/>
    <mergeCell ref="B150:B151"/>
    <mergeCell ref="A136:A138"/>
    <mergeCell ref="B136:B138"/>
    <mergeCell ref="C136:C138"/>
    <mergeCell ref="A120:A126"/>
    <mergeCell ref="B120:B126"/>
    <mergeCell ref="C120:C126"/>
    <mergeCell ref="A127:A132"/>
    <mergeCell ref="B127:B132"/>
    <mergeCell ref="C127:C132"/>
    <mergeCell ref="A115:A117"/>
    <mergeCell ref="B115:B117"/>
    <mergeCell ref="C115:C117"/>
    <mergeCell ref="A118:A119"/>
    <mergeCell ref="B118:B119"/>
    <mergeCell ref="C118:C119"/>
    <mergeCell ref="A133:A135"/>
    <mergeCell ref="B133:B135"/>
    <mergeCell ref="C133:C135"/>
    <mergeCell ref="A106:A114"/>
    <mergeCell ref="B106:B114"/>
    <mergeCell ref="C106:C114"/>
    <mergeCell ref="A89:A98"/>
    <mergeCell ref="B89:B98"/>
    <mergeCell ref="C89:C98"/>
    <mergeCell ref="A99:A105"/>
    <mergeCell ref="B99:B105"/>
    <mergeCell ref="C99:C105"/>
    <mergeCell ref="A73:A80"/>
    <mergeCell ref="B73:B80"/>
    <mergeCell ref="C73:C80"/>
    <mergeCell ref="A81:A88"/>
    <mergeCell ref="B81:B88"/>
    <mergeCell ref="C81:C88"/>
    <mergeCell ref="A65:A68"/>
    <mergeCell ref="B65:B68"/>
    <mergeCell ref="C65:C68"/>
    <mergeCell ref="A69:A72"/>
    <mergeCell ref="B69:B72"/>
    <mergeCell ref="C69:C72"/>
    <mergeCell ref="A61:A64"/>
    <mergeCell ref="B61:B64"/>
    <mergeCell ref="C61:C64"/>
    <mergeCell ref="A43:A52"/>
    <mergeCell ref="B43:B52"/>
    <mergeCell ref="C43:C52"/>
    <mergeCell ref="A53:A60"/>
    <mergeCell ref="B53:B60"/>
    <mergeCell ref="C53:C60"/>
    <mergeCell ref="A36:A38"/>
    <mergeCell ref="B36:B38"/>
    <mergeCell ref="C36:C38"/>
    <mergeCell ref="A39:A42"/>
    <mergeCell ref="B39:B42"/>
    <mergeCell ref="C39:C42"/>
    <mergeCell ref="A22:A28"/>
    <mergeCell ref="B22:B28"/>
    <mergeCell ref="C22:C28"/>
    <mergeCell ref="A29:A35"/>
    <mergeCell ref="B29:B35"/>
    <mergeCell ref="C29:C35"/>
    <mergeCell ref="A7:A13"/>
    <mergeCell ref="B7:B13"/>
    <mergeCell ref="C7:C13"/>
    <mergeCell ref="A14:A21"/>
    <mergeCell ref="B14:B21"/>
    <mergeCell ref="C14:C21"/>
    <mergeCell ref="D7:D13"/>
    <mergeCell ref="E7:E13"/>
    <mergeCell ref="F7:F13"/>
    <mergeCell ref="D14:D21"/>
    <mergeCell ref="E14:E21"/>
    <mergeCell ref="F14:F21"/>
    <mergeCell ref="G7:G13"/>
    <mergeCell ref="D148:D149"/>
    <mergeCell ref="E148:E149"/>
    <mergeCell ref="G148:G149"/>
    <mergeCell ref="F148:F149"/>
    <mergeCell ref="C150:C151"/>
    <mergeCell ref="D150:D151"/>
    <mergeCell ref="E150:E151"/>
    <mergeCell ref="G150:G151"/>
    <mergeCell ref="F150:F151"/>
    <mergeCell ref="D61:D64"/>
    <mergeCell ref="E61:E64"/>
    <mergeCell ref="F61:F64"/>
    <mergeCell ref="D65:D68"/>
    <mergeCell ref="E65:E68"/>
    <mergeCell ref="F65:F68"/>
    <mergeCell ref="D69:D72"/>
    <mergeCell ref="E69:E72"/>
    <mergeCell ref="F69:F72"/>
    <mergeCell ref="D73:D80"/>
    <mergeCell ref="E73:E80"/>
    <mergeCell ref="F73:F80"/>
    <mergeCell ref="D81:D88"/>
    <mergeCell ref="E81:E88"/>
  </mergeCells>
  <pageMargins left="0.45" right="0.2" top="0.75" bottom="0.75" header="0.3" footer="0.3"/>
  <pageSetup orientation="portrait"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Chittara Causeway</vt:lpstr>
      <vt:lpstr>Abstract Link With Details</vt:lpstr>
      <vt:lpstr>Abstract</vt:lpstr>
      <vt:lpstr>'Chittara Causeway'!Print_Area</vt:lpstr>
      <vt:lpstr>'Chittara Causeway'!Print_Titles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2017-09-12T09:36:58Z</cp:lastPrinted>
  <dcterms:created xsi:type="dcterms:W3CDTF">2017-08-13T04:20:29Z</dcterms:created>
  <dcterms:modified xsi:type="dcterms:W3CDTF">2017-11-16T07:44:49Z</dcterms:modified>
</cp:coreProperties>
</file>