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Estimates\HFM&amp;LIP All Abstract &amp; Details\"/>
    </mc:Choice>
  </mc:AlternateContent>
  <xr:revisionPtr revIDLastSave="0" documentId="13_ncr:1_{A0523D4B-E2AD-4AAA-AC5A-7CAF34A9ACD0}" xr6:coauthVersionLast="45" xr6:coauthVersionMax="45" xr10:uidLastSave="{00000000-0000-0000-0000-000000000000}"/>
  <bookViews>
    <workbookView xWindow="-110" yWindow="-110" windowWidth="19420" windowHeight="10420" activeTab="1" xr2:uid="{00000000-000D-0000-FFFF-FFFF00000000}"/>
  </bookViews>
  <sheets>
    <sheet name="Cover Page" sheetId="9" r:id="rId1"/>
    <sheet name="Estimate" sheetId="16" r:id="rId2"/>
    <sheet name="Abstract" sheetId="15" r:id="rId3"/>
  </sheets>
  <definedNames>
    <definedName name="_xlnm.Print_Area" localSheetId="2">Abstract!$A$1:$G$31</definedName>
    <definedName name="_xlnm.Print_Area" localSheetId="0">'Cover Page'!$A$1:$AK$52</definedName>
    <definedName name="_xlnm.Print_Area" localSheetId="1">Estimate!$A$1:$AG$31</definedName>
    <definedName name="_xlnm.Print_Titles" localSheetId="2">Abstract!$3:$4</definedName>
  </definedNames>
  <calcPr calcId="18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15" l="1"/>
  <c r="V22" i="16" l="1"/>
  <c r="AF23" i="16" s="1"/>
  <c r="AR30" i="9" l="1"/>
  <c r="A2" i="16"/>
  <c r="A2" i="15" s="1"/>
  <c r="E14" i="15" l="1"/>
  <c r="G6" i="15" l="1"/>
  <c r="C6" i="15" l="1"/>
  <c r="G7" i="15" l="1"/>
  <c r="B7" i="15"/>
  <c r="C7" i="15"/>
  <c r="G5" i="15"/>
  <c r="B5" i="15"/>
  <c r="C5" i="15"/>
  <c r="A5" i="15"/>
  <c r="A5" i="16"/>
  <c r="A6" i="16" s="1"/>
  <c r="A7" i="16" s="1"/>
  <c r="A7" i="15" l="1"/>
  <c r="D13" i="15"/>
  <c r="B13" i="15"/>
  <c r="C13" i="15"/>
  <c r="C10" i="15" l="1"/>
  <c r="C9" i="15" l="1"/>
  <c r="G8" i="15" l="1"/>
  <c r="G9" i="15"/>
  <c r="G10" i="15"/>
  <c r="B8" i="15"/>
  <c r="C8" i="15"/>
  <c r="B9" i="15"/>
  <c r="B10" i="15"/>
  <c r="B6" i="15"/>
  <c r="A8" i="16"/>
  <c r="C11" i="15"/>
  <c r="A6" i="15" l="1"/>
  <c r="A9" i="16"/>
  <c r="A10" i="16" s="1"/>
  <c r="A9" i="15"/>
  <c r="A8" i="15"/>
  <c r="J14" i="16"/>
  <c r="J17" i="16" s="1"/>
  <c r="W17" i="16" l="1"/>
  <c r="AF17" i="16" s="1"/>
  <c r="AF18" i="16" s="1"/>
  <c r="E13" i="15" s="1"/>
  <c r="G13" i="15" s="1"/>
  <c r="A10" i="15"/>
  <c r="AK2" i="16" l="1"/>
  <c r="U14" i="16" l="1"/>
  <c r="U11" i="16"/>
  <c r="B14" i="15" l="1"/>
  <c r="A11" i="15"/>
  <c r="D12" i="15"/>
  <c r="C12" i="15"/>
  <c r="B12" i="15"/>
  <c r="AF14" i="16"/>
  <c r="AF15" i="16" s="1"/>
  <c r="E12" i="15" s="1"/>
  <c r="G12" i="15" s="1"/>
  <c r="A13" i="16"/>
  <c r="A16" i="16" s="1"/>
  <c r="A19" i="16" s="1"/>
  <c r="B11" i="15"/>
  <c r="AF11" i="16"/>
  <c r="AF12" i="16" s="1"/>
  <c r="E11" i="15" s="1"/>
  <c r="A13" i="15" l="1"/>
  <c r="A12" i="15"/>
  <c r="G11" i="15" l="1"/>
  <c r="AG12" i="16"/>
  <c r="A14" i="15" l="1"/>
  <c r="G14" i="15" l="1"/>
  <c r="G15" i="15" s="1"/>
</calcChain>
</file>

<file path=xl/sharedStrings.xml><?xml version="1.0" encoding="utf-8"?>
<sst xmlns="http://schemas.openxmlformats.org/spreadsheetml/2006/main" count="142" uniqueCount="69">
  <si>
    <t>Sub- Divisional Engineer</t>
  </si>
  <si>
    <t>Kishoregonj O&amp;M Sub-Division</t>
  </si>
  <si>
    <t>BWDB. Kishoregonj</t>
  </si>
  <si>
    <t>BANGLADESH WATER DEVELOPMENT BOARD</t>
  </si>
  <si>
    <t xml:space="preserve">COST ESTIMATE </t>
  </si>
  <si>
    <t>For</t>
  </si>
  <si>
    <t>Item Code</t>
  </si>
  <si>
    <t>Description of Item</t>
  </si>
  <si>
    <t>Quantity</t>
  </si>
  <si>
    <t>Amount</t>
  </si>
  <si>
    <t>nos</t>
  </si>
  <si>
    <t>cum</t>
  </si>
  <si>
    <t xml:space="preserve">Detail  estimate for </t>
  </si>
  <si>
    <t>Measurement</t>
  </si>
  <si>
    <t>(Md. Shahjahan)</t>
  </si>
  <si>
    <t>SAE/SO</t>
  </si>
  <si>
    <t>Bhairab O&amp;M Section</t>
  </si>
  <si>
    <t xml:space="preserve"> BWDB, Kishoreganj.</t>
  </si>
  <si>
    <t>=</t>
  </si>
  <si>
    <t>Total</t>
  </si>
  <si>
    <t xml:space="preserve">Total Length </t>
  </si>
  <si>
    <t>@</t>
  </si>
  <si>
    <t>Unit</t>
  </si>
  <si>
    <t>Unit Rate</t>
  </si>
  <si>
    <t>7=(5x6)</t>
  </si>
  <si>
    <t>Cum</t>
  </si>
  <si>
    <t>Item No</t>
  </si>
  <si>
    <t>Abstruct Cost for</t>
  </si>
  <si>
    <t>(Md. Zahurul Islam)</t>
  </si>
  <si>
    <t>Development Budget</t>
  </si>
  <si>
    <t>Haor Flood Management and Livelihood Improved Improvement Project(BWDB Part)</t>
  </si>
  <si>
    <t>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t>
  </si>
  <si>
    <t>04-150</t>
  </si>
  <si>
    <t>KM</t>
  </si>
  <si>
    <t>KM C/C</t>
  </si>
  <si>
    <t>+</t>
  </si>
  <si>
    <t>04-160</t>
  </si>
  <si>
    <t>Fixing in position B.M. pillars and kilometer posts of size 15cmx15cmx75cm with 40cmx40cmx10cm base, embedding 45cm below G.L. including carriage, earth cutting, backfilling, ramming, etc. complete as per direction of Engineer in charge.</t>
  </si>
  <si>
    <t>(Md. Shafiqul Islam)</t>
  </si>
  <si>
    <t>Executive Engineer</t>
  </si>
  <si>
    <t>Kishoreganj WD Division</t>
  </si>
  <si>
    <t>BWDB, Kishoreganj.</t>
  </si>
  <si>
    <t>LS</t>
  </si>
  <si>
    <t>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</si>
  <si>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 xml:space="preserve">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 </t>
  </si>
  <si>
    <t xml:space="preserve">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 </t>
  </si>
  <si>
    <t xml:space="preserve">Operate , maintain  of plant and equipment such as generator for site electrification, for the purpose stated in the Technical Specification and in the Contractor’s Method Statement and as per direction of Engineer in charge. </t>
  </si>
  <si>
    <t xml:space="preserve">Name of Division: Kishoregonj WD Division, BWDB, Kishoregonj.   </t>
  </si>
  <si>
    <t>Name of Circle: Mymensingh O&amp;M Circle, BWDB, Mymensingh.</t>
  </si>
  <si>
    <t>Name of Zone: Central Zone, BWDB, Dhaka.</t>
  </si>
  <si>
    <t>(Md.Zahurul Islam)</t>
  </si>
  <si>
    <t>Certificate</t>
  </si>
  <si>
    <t>Total=</t>
  </si>
  <si>
    <t>16-100</t>
  </si>
  <si>
    <t>Erection of bamboo profile with full bamboo posts and pegs not less than 60mm in diameter and coir strings etc. complete as per direction of Engineer in charge.</t>
  </si>
  <si>
    <t>m c/c</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</si>
  <si>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</si>
  <si>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Demobilization and clean-up of the site upon completion of the works, as per Specifications and Contractor's Method Statement and as per direction of Engineer in Charge</t>
  </si>
  <si>
    <t>Approved Rate</t>
  </si>
  <si>
    <t>Days</t>
  </si>
  <si>
    <t>Total Cost:</t>
  </si>
  <si>
    <t>Certified that The Estimate has been prepared on the basis of approved design(KISHORE-NAOGAON HAOR-RE EXCA-1529 Dated: 19.12.2016) and preliminary draft design submitted by Consultant Nippon koei Co; ltd(NK), Joint Venture with BETS-CNRS (KISHORE-NAOGAON HAOR Dated:16.11.2016), physical condition and examined on the basis of Standard schedule of rates of Mymensingh O&amp;M Circle, BWDB, Mymensingh effective for the year 2016-17. The items provided are fully appropriate and essentially required. The estimated amount of Tk 5,25,18,873.64(Taka Five core twenty five lakh eighteen thousand eight hundred seventy three point six four only) is recommended for sanctioned.</t>
  </si>
  <si>
    <t>Package No.: BWDB/Kish/HFMLIP/PW-19</t>
  </si>
  <si>
    <t>Approved Analysis Rate</t>
  </si>
  <si>
    <t>Berachapra River(KM0.00 to KM15.820=15.820KM) =</t>
  </si>
  <si>
    <t>Atoplal River(KM0.00 to KM7.113=7.113KM)=</t>
  </si>
  <si>
    <t>Re-excavation of Berachapra River (KM0.00 to KM15.820=15.820KM) and Atoplal River (KM0.00 to KM7.11=7.113KM) Total=22.933 by Dredger of Naogaon Haor Sub-Project in c/w Haor Flood Management and Livelihood Improvement Project(BWDB Part) under Kishoregange WD Division, BWDB, Kishoregonj during the FY2017-18 and FY2018-19.</t>
  </si>
  <si>
    <r>
      <t xml:space="preserve">River dredging work as per approved design and specification including mobilizing (and subsequent demobilizing) necessary dreders, ancillary equipments, floating pipes, shore pipes and other necessary suppliies, </t>
    </r>
    <r>
      <rPr>
        <b/>
        <sz val="10"/>
        <rFont val="Times New Roman"/>
        <family val="1"/>
      </rPr>
      <t>disposal of dredged material shall not be done within river and it shall be disposed to safe distance which specified in the drawing</t>
    </r>
    <r>
      <rPr>
        <sz val="10"/>
        <rFont val="Times New Roman"/>
        <family val="1"/>
      </rPr>
      <t xml:space="preserve"> by installing necessary floating and shore pipes with all other ancillary work complete as per requirement and direction of Engineer in charge.</t>
    </r>
  </si>
  <si>
    <t>(Taka Nine core twenty two lakh fifty six thousand seven hundred twenty five point five four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</si>
</sst>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5" x14ac:knownFonts="1">
    <font>
      <sz val="10"/>
      <name val="Arial"/>
    </font>
    <font>
      <sz val="10"/>
      <name val="Arial"/>
      <family val="2"/>
    </font>
    <font>
      <sz val="10"/>
      <name val="Arial"/>
      <family val="2"/>
    </font>
    <font>
      <sz val="10"/>
      <name val="Times New Roman"/>
      <family val="1"/>
    </font>
    <font>
      <b/>
      <sz val="18"/>
      <name val="Times New Roman"/>
      <family val="1"/>
    </font>
    <font>
      <b/>
      <sz val="10"/>
      <name val="Times New Roman"/>
      <family val="1"/>
    </font>
    <font>
      <b/>
      <sz val="16"/>
      <name val="Times New Roman"/>
      <family val="1"/>
    </font>
    <font>
      <b/>
      <sz val="14"/>
      <name val="Times New Roman"/>
      <family val="1"/>
    </font>
    <font>
      <sz val="14"/>
      <name val="Times New Roman"/>
      <family val="1"/>
    </font>
    <font>
      <sz val="11"/>
      <name val="Times New Roman"/>
      <family val="1"/>
    </font>
    <font>
      <sz val="15"/>
      <name val="Times New Roman"/>
      <family val="1"/>
    </font>
    <font>
      <sz val="10.5"/>
      <name val="Times New Roman"/>
      <family val="1"/>
    </font>
    <font>
      <b/>
      <sz val="12"/>
      <name val="Times New Roman"/>
      <family val="1"/>
    </font>
    <font>
      <sz val="12"/>
      <name val="Times New Roman"/>
      <family val="1"/>
    </font>
    <font>
      <b/>
      <u/>
      <sz val="13"/>
      <name val="Times New Roman"/>
      <family val="1"/>
    </font>
  </fonts>
  <fills count="3">
    <fill>
      <patternFill patternType="none"/>
    </fill>
    <fill>
      <patternFill patternType="gray125"/>
    </fill>
    <fill>
      <patternFill patternType="solid">
        <fgColor indexed="9"/>
        <bgColor indexed="64"/>
      </patternFill>
    </fill>
  </fills>
  <borders count="24">
    <border>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43" fontId="1" fillId="0" borderId="0" applyFont="0" applyFill="0" applyBorder="0" applyAlignment="0" applyProtection="0"/>
    <xf numFmtId="0" fontId="2" fillId="0" borderId="0"/>
    <xf numFmtId="0" fontId="2" fillId="0" borderId="0"/>
    <xf numFmtId="0" fontId="1" fillId="0" borderId="0"/>
    <xf numFmtId="0" fontId="2" fillId="0" borderId="0"/>
    <xf numFmtId="9" fontId="2" fillId="0" borderId="0" applyFont="0" applyFill="0" applyBorder="0" applyAlignment="0" applyProtection="0"/>
  </cellStyleXfs>
  <cellXfs count="159">
    <xf numFmtId="0" fontId="0" fillId="0" borderId="0" xfId="0"/>
    <xf numFmtId="0" fontId="3" fillId="0" borderId="0" xfId="3" applyFont="1"/>
    <xf numFmtId="0" fontId="3" fillId="0" borderId="0" xfId="3" applyFont="1" applyBorder="1" applyAlignment="1">
      <alignment horizontal="center" vertical="top"/>
    </xf>
    <xf numFmtId="0" fontId="5" fillId="0" borderId="0" xfId="3" applyFont="1" applyBorder="1" applyAlignment="1">
      <alignment horizontal="center" vertical="top"/>
    </xf>
    <xf numFmtId="0" fontId="3" fillId="0" borderId="0" xfId="3" applyFont="1" applyBorder="1" applyAlignment="1">
      <alignment horizontal="center" vertical="top" wrapText="1"/>
    </xf>
    <xf numFmtId="0" fontId="3" fillId="0" borderId="0" xfId="3" applyFont="1" applyBorder="1"/>
    <xf numFmtId="0" fontId="3" fillId="0" borderId="0" xfId="0" applyFont="1" applyBorder="1" applyAlignment="1">
      <alignment horizontal="center" vertical="top"/>
    </xf>
    <xf numFmtId="0" fontId="3" fillId="0" borderId="0" xfId="0" applyFont="1"/>
    <xf numFmtId="0" fontId="3" fillId="0" borderId="0" xfId="3" applyFont="1" applyFill="1" applyBorder="1" applyAlignment="1">
      <alignment horizontal="center" vertical="top"/>
    </xf>
    <xf numFmtId="0" fontId="3" fillId="0" borderId="0" xfId="3" applyFont="1" applyBorder="1" applyAlignment="1">
      <alignment vertical="top"/>
    </xf>
    <xf numFmtId="0" fontId="3" fillId="0" borderId="0" xfId="3" applyFont="1" applyBorder="1" applyAlignment="1">
      <alignment horizontal="left" vertical="top"/>
    </xf>
    <xf numFmtId="0" fontId="3" fillId="0" borderId="0" xfId="3" applyFont="1" applyBorder="1" applyAlignment="1">
      <alignment horizontal="center" vertical="center"/>
    </xf>
    <xf numFmtId="0" fontId="3" fillId="0" borderId="0" xfId="3" applyFont="1" applyAlignment="1">
      <alignment horizontal="center" vertical="center"/>
    </xf>
    <xf numFmtId="43" fontId="3" fillId="0" borderId="0" xfId="3" applyNumberFormat="1" applyFont="1" applyBorder="1" applyAlignment="1">
      <alignment horizontal="center" vertical="center"/>
    </xf>
    <xf numFmtId="0" fontId="3" fillId="0" borderId="0" xfId="0" applyFont="1" applyAlignment="1">
      <alignment horizontal="center"/>
    </xf>
    <xf numFmtId="0" fontId="3" fillId="0" borderId="0" xfId="5" applyFont="1" applyFill="1" applyAlignment="1">
      <alignment vertical="top"/>
    </xf>
    <xf numFmtId="0" fontId="3" fillId="0" borderId="6" xfId="5" applyFont="1" applyFill="1" applyBorder="1" applyAlignment="1">
      <alignment vertical="top"/>
    </xf>
    <xf numFmtId="0" fontId="3" fillId="0" borderId="7" xfId="5" applyFont="1" applyFill="1" applyBorder="1" applyAlignment="1">
      <alignment vertical="top"/>
    </xf>
    <xf numFmtId="0" fontId="3" fillId="0" borderId="0" xfId="5" applyFont="1" applyFill="1" applyBorder="1" applyAlignment="1">
      <alignment vertical="top"/>
    </xf>
    <xf numFmtId="0" fontId="3" fillId="0" borderId="1" xfId="5" applyFont="1" applyFill="1" applyBorder="1" applyAlignment="1">
      <alignment vertical="top"/>
    </xf>
    <xf numFmtId="2" fontId="3" fillId="0" borderId="0" xfId="5" applyNumberFormat="1" applyFont="1" applyFill="1" applyBorder="1" applyAlignment="1">
      <alignment vertical="top" wrapText="1"/>
    </xf>
    <xf numFmtId="0" fontId="3" fillId="0" borderId="0" xfId="5" applyFont="1" applyFill="1" applyAlignment="1">
      <alignment horizontal="center" vertical="top"/>
    </xf>
    <xf numFmtId="2" fontId="3" fillId="0" borderId="0" xfId="5" applyNumberFormat="1" applyFont="1" applyFill="1" applyBorder="1" applyAlignment="1">
      <alignment vertical="top"/>
    </xf>
    <xf numFmtId="2" fontId="3" fillId="0" borderId="15" xfId="5" applyNumberFormat="1" applyFont="1" applyFill="1" applyBorder="1" applyAlignment="1">
      <alignment horizontal="center" vertical="top"/>
    </xf>
    <xf numFmtId="0" fontId="3" fillId="0" borderId="14" xfId="5" applyFont="1" applyFill="1" applyBorder="1" applyAlignment="1">
      <alignment vertical="top"/>
    </xf>
    <xf numFmtId="0" fontId="3" fillId="0" borderId="4" xfId="5" applyFont="1" applyFill="1" applyBorder="1" applyAlignment="1">
      <alignment horizontal="center" vertical="center" wrapText="1"/>
    </xf>
    <xf numFmtId="0" fontId="3" fillId="0" borderId="5" xfId="5" applyFont="1" applyFill="1" applyBorder="1" applyAlignment="1">
      <alignment horizontal="center" vertical="center" wrapText="1"/>
    </xf>
    <xf numFmtId="0" fontId="3" fillId="0" borderId="0" xfId="0" applyFont="1" applyFill="1"/>
    <xf numFmtId="0" fontId="3" fillId="0" borderId="0" xfId="0" applyFont="1" applyFill="1" applyBorder="1" applyAlignment="1"/>
    <xf numFmtId="0" fontId="3" fillId="0" borderId="12" xfId="5" applyFont="1" applyFill="1" applyBorder="1" applyAlignment="1">
      <alignment vertical="top" wrapText="1"/>
    </xf>
    <xf numFmtId="0" fontId="3" fillId="0" borderId="0" xfId="0" applyFont="1" applyFill="1" applyAlignment="1">
      <alignment horizontal="center"/>
    </xf>
    <xf numFmtId="0" fontId="3" fillId="0" borderId="15" xfId="5" applyFont="1" applyFill="1" applyBorder="1" applyAlignment="1">
      <alignment horizontal="center" vertical="top"/>
    </xf>
    <xf numFmtId="0" fontId="3" fillId="0" borderId="13" xfId="5" applyFont="1" applyFill="1" applyBorder="1" applyAlignment="1">
      <alignment vertical="top"/>
    </xf>
    <xf numFmtId="0" fontId="3" fillId="0" borderId="9" xfId="5" applyFont="1" applyFill="1" applyBorder="1" applyAlignment="1">
      <alignment vertical="top" wrapText="1"/>
    </xf>
    <xf numFmtId="0" fontId="3" fillId="0" borderId="0" xfId="5" applyFont="1" applyFill="1" applyBorder="1" applyAlignment="1">
      <alignment horizontal="center" vertical="top"/>
    </xf>
    <xf numFmtId="0" fontId="8" fillId="0" borderId="0" xfId="0" applyFont="1" applyBorder="1" applyAlignment="1">
      <alignment vertical="top"/>
    </xf>
    <xf numFmtId="0" fontId="7" fillId="0" borderId="0" xfId="3" applyFont="1" applyBorder="1" applyAlignment="1">
      <alignment vertical="top"/>
    </xf>
    <xf numFmtId="0" fontId="3" fillId="0" borderId="10" xfId="5" applyFont="1" applyFill="1" applyBorder="1" applyAlignment="1">
      <alignment vertical="top"/>
    </xf>
    <xf numFmtId="0" fontId="3" fillId="0" borderId="11" xfId="5" applyFont="1" applyFill="1" applyBorder="1" applyAlignment="1">
      <alignment vertical="top"/>
    </xf>
    <xf numFmtId="0" fontId="3" fillId="0" borderId="13" xfId="5" applyFont="1" applyFill="1" applyBorder="1" applyAlignment="1">
      <alignment horizontal="left" vertical="top"/>
    </xf>
    <xf numFmtId="1" fontId="3" fillId="0" borderId="0" xfId="5" applyNumberFormat="1" applyFont="1" applyFill="1" applyBorder="1" applyAlignment="1">
      <alignment vertical="top" wrapText="1"/>
    </xf>
    <xf numFmtId="9" fontId="3" fillId="0" borderId="0" xfId="5" applyNumberFormat="1" applyFont="1" applyFill="1" applyBorder="1" applyAlignment="1">
      <alignment vertical="top" wrapText="1"/>
    </xf>
    <xf numFmtId="0" fontId="3" fillId="0" borderId="0" xfId="5" applyFont="1" applyFill="1" applyBorder="1" applyAlignment="1">
      <alignment vertical="top" wrapText="1"/>
    </xf>
    <xf numFmtId="0" fontId="3" fillId="0" borderId="1" xfId="5" applyFont="1" applyFill="1" applyBorder="1" applyAlignment="1">
      <alignment vertical="top" wrapText="1"/>
    </xf>
    <xf numFmtId="0" fontId="3" fillId="0" borderId="11"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0" xfId="0" applyFont="1" applyFill="1" applyBorder="1" applyAlignment="1">
      <alignment vertical="top"/>
    </xf>
    <xf numFmtId="0" fontId="3" fillId="0" borderId="0" xfId="0" applyFont="1" applyFill="1" applyAlignment="1"/>
    <xf numFmtId="0" fontId="3" fillId="0" borderId="0" xfId="0" applyFont="1" applyFill="1" applyBorder="1" applyAlignment="1">
      <alignment vertical="center"/>
    </xf>
    <xf numFmtId="2" fontId="3" fillId="0" borderId="0" xfId="0" applyNumberFormat="1" applyFont="1" applyFill="1" applyBorder="1" applyAlignment="1">
      <alignment horizontal="center"/>
    </xf>
    <xf numFmtId="0" fontId="3" fillId="0" borderId="0" xfId="0" applyFont="1" applyFill="1" applyBorder="1" applyAlignment="1">
      <alignment horizontal="center" vertical="center" wrapText="1"/>
    </xf>
    <xf numFmtId="2" fontId="3" fillId="0" borderId="0" xfId="0" applyNumberFormat="1" applyFont="1" applyFill="1" applyBorder="1" applyAlignment="1">
      <alignment vertical="center"/>
    </xf>
    <xf numFmtId="0" fontId="3" fillId="0" borderId="0" xfId="0" applyFont="1" applyFill="1" applyBorder="1" applyAlignment="1">
      <alignment horizontal="left" vertical="center"/>
    </xf>
    <xf numFmtId="0" fontId="12" fillId="0" borderId="4" xfId="5" applyFont="1" applyBorder="1" applyAlignment="1">
      <alignment horizontal="center" vertical="center" wrapText="1"/>
    </xf>
    <xf numFmtId="0" fontId="12" fillId="0" borderId="4" xfId="5" applyFont="1" applyBorder="1" applyAlignment="1">
      <alignment horizontal="center" vertical="top" wrapText="1"/>
    </xf>
    <xf numFmtId="2" fontId="12" fillId="0" borderId="4" xfId="5" applyNumberFormat="1" applyFont="1" applyBorder="1" applyAlignment="1">
      <alignment horizontal="center" vertical="top" wrapText="1"/>
    </xf>
    <xf numFmtId="0" fontId="12" fillId="0" borderId="4" xfId="5" applyFont="1" applyBorder="1" applyAlignment="1">
      <alignment horizontal="center" wrapText="1"/>
    </xf>
    <xf numFmtId="0" fontId="13" fillId="0" borderId="0" xfId="5" applyFont="1"/>
    <xf numFmtId="0" fontId="13" fillId="0" borderId="0" xfId="5" applyFont="1" applyAlignment="1">
      <alignment horizontal="center"/>
    </xf>
    <xf numFmtId="0" fontId="13" fillId="0" borderId="4" xfId="5" applyFont="1" applyBorder="1" applyAlignment="1">
      <alignment horizontal="center" vertical="top" wrapText="1"/>
    </xf>
    <xf numFmtId="0" fontId="13" fillId="0" borderId="4" xfId="5" applyFont="1" applyBorder="1" applyAlignment="1">
      <alignment horizontal="justify" vertical="top" wrapText="1"/>
    </xf>
    <xf numFmtId="2" fontId="13" fillId="0" borderId="4" xfId="5" applyNumberFormat="1" applyFont="1" applyBorder="1" applyAlignment="1">
      <alignment horizontal="center" vertical="top" wrapText="1"/>
    </xf>
    <xf numFmtId="0" fontId="13" fillId="0" borderId="0" xfId="5" applyFont="1" applyAlignment="1">
      <alignment horizontal="center" vertical="top"/>
    </xf>
    <xf numFmtId="0" fontId="13" fillId="0" borderId="4" xfId="5" applyFont="1" applyFill="1" applyBorder="1" applyAlignment="1">
      <alignment horizontal="center" vertical="top"/>
    </xf>
    <xf numFmtId="2" fontId="13" fillId="0" borderId="4" xfId="5" applyNumberFormat="1" applyFont="1" applyFill="1" applyBorder="1" applyAlignment="1">
      <alignment horizontal="center" vertical="top"/>
    </xf>
    <xf numFmtId="4" fontId="13" fillId="0" borderId="4" xfId="5" applyNumberFormat="1" applyFont="1" applyBorder="1" applyAlignment="1">
      <alignment horizontal="center" vertical="top" wrapText="1"/>
    </xf>
    <xf numFmtId="0" fontId="13" fillId="0" borderId="4" xfId="5" applyFont="1" applyFill="1" applyBorder="1" applyAlignment="1">
      <alignment horizontal="center" vertical="top" wrapText="1"/>
    </xf>
    <xf numFmtId="4" fontId="13" fillId="0" borderId="4" xfId="5" applyNumberFormat="1" applyFont="1" applyFill="1" applyBorder="1" applyAlignment="1">
      <alignment horizontal="center" vertical="top" wrapText="1"/>
    </xf>
    <xf numFmtId="0" fontId="13" fillId="0" borderId="0" xfId="5" applyFont="1" applyFill="1"/>
    <xf numFmtId="0" fontId="13" fillId="0" borderId="0" xfId="3" applyFont="1" applyBorder="1" applyAlignment="1">
      <alignment horizontal="center" vertical="center"/>
    </xf>
    <xf numFmtId="0" fontId="13" fillId="0" borderId="0" xfId="3" applyFont="1" applyAlignment="1">
      <alignment horizontal="center" vertical="center"/>
    </xf>
    <xf numFmtId="0" fontId="13" fillId="0" borderId="0" xfId="3" applyFont="1" applyFill="1" applyBorder="1" applyAlignment="1">
      <alignment horizontal="center" vertical="center"/>
    </xf>
    <xf numFmtId="0" fontId="13" fillId="0" borderId="0" xfId="3" applyFont="1" applyFill="1" applyBorder="1" applyAlignment="1">
      <alignment horizontal="justify" vertical="center"/>
    </xf>
    <xf numFmtId="0" fontId="13" fillId="0" borderId="0" xfId="3" applyFont="1" applyFill="1" applyBorder="1" applyAlignment="1">
      <alignment horizontal="center" vertical="top"/>
    </xf>
    <xf numFmtId="2" fontId="13" fillId="0" borderId="0" xfId="3" applyNumberFormat="1" applyFont="1" applyFill="1" applyBorder="1" applyAlignment="1">
      <alignment horizontal="center" vertical="top"/>
    </xf>
    <xf numFmtId="0" fontId="13" fillId="0" borderId="0" xfId="3" applyFont="1" applyBorder="1" applyAlignment="1">
      <alignment horizontal="justify" vertical="center"/>
    </xf>
    <xf numFmtId="0" fontId="13" fillId="0" borderId="0" xfId="3" applyFont="1" applyBorder="1" applyAlignment="1">
      <alignment horizontal="center" vertical="top"/>
    </xf>
    <xf numFmtId="2" fontId="13" fillId="0" borderId="0" xfId="3" applyNumberFormat="1" applyFont="1" applyBorder="1" applyAlignment="1">
      <alignment horizontal="center" vertical="top"/>
    </xf>
    <xf numFmtId="0" fontId="13" fillId="0" borderId="0" xfId="3" applyFont="1" applyBorder="1" applyAlignment="1">
      <alignment horizontal="right" vertical="center"/>
    </xf>
    <xf numFmtId="0" fontId="13" fillId="0" borderId="0" xfId="0" applyFont="1" applyAlignment="1">
      <alignment horizontal="justify"/>
    </xf>
    <xf numFmtId="0" fontId="13" fillId="0" borderId="0" xfId="3" applyFont="1" applyBorder="1" applyAlignment="1">
      <alignment horizontal="right" vertical="top"/>
    </xf>
    <xf numFmtId="0" fontId="13" fillId="0" borderId="0" xfId="3" applyFont="1" applyAlignment="1">
      <alignment horizontal="center" vertical="top"/>
    </xf>
    <xf numFmtId="2" fontId="13" fillId="0" borderId="0" xfId="0" applyNumberFormat="1" applyFont="1" applyAlignment="1">
      <alignment horizontal="center" vertical="top"/>
    </xf>
    <xf numFmtId="43" fontId="13" fillId="0" borderId="0" xfId="3" applyNumberFormat="1" applyFont="1" applyBorder="1" applyAlignment="1">
      <alignment horizontal="center" vertical="top"/>
    </xf>
    <xf numFmtId="0" fontId="13" fillId="2" borderId="0" xfId="3" applyFont="1" applyFill="1" applyAlignment="1">
      <alignment horizontal="center"/>
    </xf>
    <xf numFmtId="0" fontId="13" fillId="0" borderId="0" xfId="3" applyFont="1" applyAlignment="1">
      <alignment horizontal="justify"/>
    </xf>
    <xf numFmtId="0" fontId="13" fillId="2" borderId="0" xfId="3" applyFont="1" applyFill="1" applyAlignment="1">
      <alignment horizontal="center" vertical="top"/>
    </xf>
    <xf numFmtId="0" fontId="13" fillId="0" borderId="0" xfId="5" applyFont="1" applyAlignment="1">
      <alignment horizontal="justify"/>
    </xf>
    <xf numFmtId="0" fontId="13" fillId="0" borderId="0" xfId="5" applyFont="1" applyAlignment="1">
      <alignment vertical="top"/>
    </xf>
    <xf numFmtId="2" fontId="13" fillId="0" borderId="0" xfId="5" applyNumberFormat="1" applyFont="1" applyAlignment="1">
      <alignment horizontal="center" vertical="top"/>
    </xf>
    <xf numFmtId="0" fontId="13" fillId="0" borderId="0" xfId="3" applyFont="1" applyBorder="1" applyAlignment="1">
      <alignment horizontal="justify" vertical="top" wrapText="1"/>
    </xf>
    <xf numFmtId="0" fontId="3" fillId="0" borderId="0" xfId="0" applyFont="1" applyFill="1" applyBorder="1" applyAlignment="1">
      <alignment horizontal="center" vertical="top"/>
    </xf>
    <xf numFmtId="0" fontId="3" fillId="0" borderId="0" xfId="0" applyFont="1" applyFill="1" applyBorder="1" applyAlignment="1">
      <alignment horizontal="justify" vertical="top"/>
    </xf>
    <xf numFmtId="0" fontId="3" fillId="0" borderId="0" xfId="5" applyFont="1" applyFill="1" applyBorder="1" applyAlignment="1">
      <alignment horizontal="center" vertical="top" wrapText="1"/>
    </xf>
    <xf numFmtId="0" fontId="3" fillId="0" borderId="0" xfId="0" applyFont="1" applyFill="1" applyBorder="1" applyAlignment="1">
      <alignment horizontal="center" vertical="center"/>
    </xf>
    <xf numFmtId="2" fontId="3" fillId="0" borderId="0" xfId="0" applyNumberFormat="1" applyFont="1" applyFill="1" applyBorder="1" applyAlignment="1">
      <alignment horizontal="center" vertical="center"/>
    </xf>
    <xf numFmtId="0" fontId="3" fillId="0" borderId="0" xfId="5" applyFont="1" applyFill="1" applyBorder="1" applyAlignment="1">
      <alignment horizontal="right" vertical="top" wrapText="1"/>
    </xf>
    <xf numFmtId="0" fontId="3" fillId="0" borderId="10" xfId="5" applyFont="1" applyFill="1" applyBorder="1" applyAlignment="1">
      <alignment horizontal="right" vertical="top" wrapText="1"/>
    </xf>
    <xf numFmtId="0" fontId="3" fillId="0" borderId="2" xfId="5" applyFont="1" applyFill="1" applyBorder="1" applyAlignment="1">
      <alignment vertical="top" wrapText="1"/>
    </xf>
    <xf numFmtId="0" fontId="3" fillId="0" borderId="3" xfId="5" applyFont="1" applyFill="1" applyBorder="1" applyAlignment="1">
      <alignment vertical="top" wrapText="1"/>
    </xf>
    <xf numFmtId="2" fontId="12" fillId="0" borderId="4" xfId="5" applyNumberFormat="1" applyFont="1" applyBorder="1" applyAlignment="1">
      <alignment horizontal="center" vertical="center" wrapText="1"/>
    </xf>
    <xf numFmtId="0" fontId="3" fillId="0" borderId="16" xfId="3" applyFont="1" applyBorder="1" applyAlignment="1">
      <alignment horizontal="center" vertical="top"/>
    </xf>
    <xf numFmtId="0" fontId="3" fillId="0" borderId="17" xfId="3" applyFont="1" applyBorder="1" applyAlignment="1">
      <alignment horizontal="center" vertical="top"/>
    </xf>
    <xf numFmtId="0" fontId="3" fillId="0" borderId="18" xfId="3" applyFont="1" applyBorder="1" applyAlignment="1">
      <alignment horizontal="center" vertical="top"/>
    </xf>
    <xf numFmtId="0" fontId="3" fillId="0" borderId="19" xfId="3" applyFont="1" applyBorder="1" applyAlignment="1">
      <alignment horizontal="center" vertical="top"/>
    </xf>
    <xf numFmtId="0" fontId="3" fillId="0" borderId="20" xfId="3" applyFont="1" applyBorder="1" applyAlignment="1">
      <alignment horizontal="center" vertical="top"/>
    </xf>
    <xf numFmtId="0" fontId="3" fillId="0" borderId="19" xfId="0" applyFont="1" applyBorder="1" applyAlignment="1">
      <alignment horizontal="center" vertical="top"/>
    </xf>
    <xf numFmtId="0" fontId="3" fillId="0" borderId="20" xfId="0" applyFont="1" applyBorder="1" applyAlignment="1">
      <alignment horizontal="center" vertical="top"/>
    </xf>
    <xf numFmtId="0" fontId="3" fillId="0" borderId="0" xfId="5" applyFont="1" applyFill="1" applyBorder="1" applyAlignment="1">
      <alignment horizontal="right" vertical="top" wrapText="1"/>
    </xf>
    <xf numFmtId="0" fontId="3" fillId="0" borderId="1" xfId="5" applyFont="1" applyFill="1" applyBorder="1" applyAlignment="1">
      <alignment horizontal="right" vertical="top" wrapText="1"/>
    </xf>
    <xf numFmtId="0" fontId="8" fillId="0" borderId="19" xfId="6" applyFont="1" applyBorder="1" applyAlignment="1">
      <alignment horizontal="center" vertical="top"/>
    </xf>
    <xf numFmtId="0" fontId="8" fillId="0" borderId="0" xfId="6" applyFont="1" applyBorder="1" applyAlignment="1">
      <alignment horizontal="center" vertical="top"/>
    </xf>
    <xf numFmtId="0" fontId="8" fillId="0" borderId="20" xfId="6" applyFont="1" applyBorder="1" applyAlignment="1">
      <alignment horizontal="center" vertical="top"/>
    </xf>
    <xf numFmtId="0" fontId="8" fillId="0" borderId="21" xfId="6" applyFont="1" applyBorder="1" applyAlignment="1">
      <alignment horizontal="center" vertical="top"/>
    </xf>
    <xf numFmtId="0" fontId="8" fillId="0" borderId="22" xfId="6" applyFont="1" applyBorder="1" applyAlignment="1">
      <alignment horizontal="center" vertical="top"/>
    </xf>
    <xf numFmtId="0" fontId="8" fillId="0" borderId="23" xfId="6" applyFont="1" applyBorder="1" applyAlignment="1">
      <alignment horizontal="center" vertical="top"/>
    </xf>
    <xf numFmtId="0" fontId="4" fillId="0" borderId="19" xfId="3" applyFont="1" applyBorder="1" applyAlignment="1">
      <alignment horizontal="center" vertical="top"/>
    </xf>
    <xf numFmtId="0" fontId="4" fillId="0" borderId="0" xfId="3" applyFont="1" applyBorder="1" applyAlignment="1">
      <alignment horizontal="center" vertical="top"/>
    </xf>
    <xf numFmtId="0" fontId="4" fillId="0" borderId="20" xfId="3" applyFont="1" applyBorder="1" applyAlignment="1">
      <alignment horizontal="center" vertical="top"/>
    </xf>
    <xf numFmtId="0" fontId="6" fillId="0" borderId="19" xfId="3" applyFont="1" applyBorder="1" applyAlignment="1">
      <alignment horizontal="center" vertical="top"/>
    </xf>
    <xf numFmtId="0" fontId="6" fillId="0" borderId="0" xfId="3" applyFont="1" applyBorder="1" applyAlignment="1">
      <alignment horizontal="center" vertical="top"/>
    </xf>
    <xf numFmtId="0" fontId="6" fillId="0" borderId="20" xfId="3" applyFont="1" applyBorder="1" applyAlignment="1">
      <alignment horizontal="center" vertical="top"/>
    </xf>
    <xf numFmtId="0" fontId="10" fillId="0" borderId="19" xfId="0" applyFont="1" applyBorder="1" applyAlignment="1">
      <alignment horizontal="center" vertical="center"/>
    </xf>
    <xf numFmtId="0" fontId="10" fillId="0" borderId="0" xfId="0" applyFont="1" applyBorder="1" applyAlignment="1">
      <alignment horizontal="center" vertical="center"/>
    </xf>
    <xf numFmtId="0" fontId="10" fillId="0" borderId="20" xfId="0" applyFont="1" applyBorder="1" applyAlignment="1">
      <alignment horizontal="center" vertical="center"/>
    </xf>
    <xf numFmtId="0" fontId="8" fillId="0" borderId="19" xfId="3" applyFont="1" applyBorder="1" applyAlignment="1">
      <alignment horizontal="justify" vertical="top" wrapText="1"/>
    </xf>
    <xf numFmtId="0" fontId="8" fillId="0" borderId="0" xfId="3" applyFont="1" applyBorder="1" applyAlignment="1">
      <alignment horizontal="justify" vertical="top" wrapText="1"/>
    </xf>
    <xf numFmtId="0" fontId="8" fillId="0" borderId="20" xfId="3" applyFont="1" applyBorder="1" applyAlignment="1">
      <alignment horizontal="justify" vertical="top" wrapText="1"/>
    </xf>
    <xf numFmtId="0" fontId="8" fillId="0" borderId="0" xfId="0" applyFont="1" applyFill="1" applyBorder="1" applyAlignment="1">
      <alignment horizontal="center" vertical="top"/>
    </xf>
    <xf numFmtId="0" fontId="3" fillId="0" borderId="11" xfId="5" applyFont="1" applyFill="1" applyBorder="1" applyAlignment="1">
      <alignment horizontal="justify" vertical="top" wrapText="1"/>
    </xf>
    <xf numFmtId="0" fontId="3" fillId="0" borderId="6" xfId="5" applyFont="1" applyFill="1" applyBorder="1" applyAlignment="1">
      <alignment horizontal="justify" vertical="top" wrapText="1"/>
    </xf>
    <xf numFmtId="0" fontId="3" fillId="0" borderId="10" xfId="5" applyFont="1" applyFill="1" applyBorder="1" applyAlignment="1">
      <alignment horizontal="center" vertical="top" wrapText="1"/>
    </xf>
    <xf numFmtId="0" fontId="3" fillId="0" borderId="0" xfId="5" applyFont="1" applyFill="1" applyBorder="1" applyAlignment="1">
      <alignment horizontal="center" vertical="top" wrapText="1"/>
    </xf>
    <xf numFmtId="0" fontId="3" fillId="0" borderId="0" xfId="5" applyFont="1" applyFill="1" applyBorder="1" applyAlignment="1">
      <alignment horizontal="left" vertical="top" wrapText="1"/>
    </xf>
    <xf numFmtId="2" fontId="3" fillId="0" borderId="0" xfId="5" applyNumberFormat="1" applyFont="1" applyFill="1" applyBorder="1" applyAlignment="1">
      <alignment horizontal="center" vertical="top" wrapText="1"/>
    </xf>
    <xf numFmtId="0" fontId="9" fillId="0" borderId="0" xfId="5" applyFont="1" applyFill="1" applyAlignment="1">
      <alignment horizontal="center" vertical="top"/>
    </xf>
    <xf numFmtId="0" fontId="11" fillId="0" borderId="0" xfId="5" applyFont="1" applyFill="1" applyBorder="1" applyAlignment="1">
      <alignment horizontal="justify" vertical="top" wrapText="1"/>
    </xf>
    <xf numFmtId="0" fontId="3" fillId="0" borderId="4" xfId="5" applyFont="1" applyFill="1" applyBorder="1" applyAlignment="1">
      <alignment horizontal="center" vertical="center"/>
    </xf>
    <xf numFmtId="0" fontId="3" fillId="0" borderId="5" xfId="5" applyFont="1" applyFill="1" applyBorder="1" applyAlignment="1">
      <alignment horizontal="center" vertical="top" wrapText="1"/>
    </xf>
    <xf numFmtId="0" fontId="3" fillId="0" borderId="12" xfId="5" applyFont="1" applyFill="1" applyBorder="1" applyAlignment="1">
      <alignment horizontal="center" vertical="top" wrapText="1"/>
    </xf>
    <xf numFmtId="0" fontId="3" fillId="0" borderId="9" xfId="5" applyFont="1" applyFill="1" applyBorder="1" applyAlignment="1">
      <alignment horizontal="center" vertical="top" wrapText="1"/>
    </xf>
    <xf numFmtId="0" fontId="3" fillId="0" borderId="2" xfId="5" applyFont="1" applyFill="1" applyBorder="1" applyAlignment="1">
      <alignment vertical="top" wrapText="1"/>
    </xf>
    <xf numFmtId="0" fontId="3" fillId="0" borderId="3" xfId="5" applyFont="1" applyFill="1" applyBorder="1" applyAlignment="1">
      <alignment vertical="top" wrapText="1"/>
    </xf>
    <xf numFmtId="0" fontId="3" fillId="0" borderId="3" xfId="5" applyFont="1" applyFill="1" applyBorder="1" applyAlignment="1">
      <alignment horizontal="right" vertical="top" wrapText="1"/>
    </xf>
    <xf numFmtId="0" fontId="3" fillId="0" borderId="8" xfId="5" applyFont="1" applyFill="1" applyBorder="1" applyAlignment="1">
      <alignment horizontal="right" vertical="top" wrapText="1"/>
    </xf>
    <xf numFmtId="0" fontId="3" fillId="0" borderId="13" xfId="5" applyFont="1" applyFill="1" applyBorder="1" applyAlignment="1">
      <alignment horizontal="justify" vertical="top" wrapText="1"/>
    </xf>
    <xf numFmtId="0" fontId="3" fillId="0" borderId="15" xfId="5" applyFont="1" applyFill="1" applyBorder="1" applyAlignment="1">
      <alignment horizontal="justify" vertical="top" wrapText="1"/>
    </xf>
    <xf numFmtId="2" fontId="3" fillId="0" borderId="0" xfId="5" applyNumberFormat="1" applyFont="1" applyFill="1" applyBorder="1" applyAlignment="1">
      <alignment horizontal="center" vertical="center" wrapText="1"/>
    </xf>
    <xf numFmtId="0" fontId="3" fillId="0" borderId="0" xfId="5" applyFont="1" applyFill="1" applyBorder="1" applyAlignment="1">
      <alignment horizontal="right" vertical="top" wrapText="1"/>
    </xf>
    <xf numFmtId="0" fontId="3" fillId="0" borderId="11" xfId="5" applyFont="1" applyFill="1" applyBorder="1" applyAlignment="1">
      <alignment horizontal="center" vertical="top" wrapText="1"/>
    </xf>
    <xf numFmtId="0" fontId="3" fillId="0" borderId="7" xfId="5" applyFont="1" applyFill="1" applyBorder="1" applyAlignment="1">
      <alignment horizontal="justify" vertical="top" wrapText="1"/>
    </xf>
    <xf numFmtId="164" fontId="3" fillId="0" borderId="0" xfId="5" applyNumberFormat="1" applyFont="1" applyFill="1" applyBorder="1" applyAlignment="1">
      <alignment horizontal="center" vertical="center" wrapText="1"/>
    </xf>
    <xf numFmtId="0" fontId="3" fillId="0" borderId="6" xfId="5" applyFont="1" applyFill="1" applyBorder="1" applyAlignment="1">
      <alignment vertical="top" wrapText="1"/>
    </xf>
    <xf numFmtId="43" fontId="13" fillId="0" borderId="4" xfId="0" applyNumberFormat="1" applyFont="1" applyFill="1" applyBorder="1" applyAlignment="1">
      <alignment horizontal="right" vertical="top"/>
    </xf>
    <xf numFmtId="0" fontId="14" fillId="0" borderId="0" xfId="3" applyFont="1" applyBorder="1" applyAlignment="1">
      <alignment horizontal="center"/>
    </xf>
    <xf numFmtId="0" fontId="13" fillId="0" borderId="0" xfId="3" applyFont="1" applyBorder="1" applyAlignment="1">
      <alignment horizontal="justify" vertical="top" wrapText="1"/>
    </xf>
    <xf numFmtId="0" fontId="13" fillId="0" borderId="0" xfId="3" applyFont="1" applyFill="1" applyBorder="1" applyAlignment="1">
      <alignment horizontal="center" vertical="center"/>
    </xf>
    <xf numFmtId="0" fontId="8" fillId="0" borderId="0" xfId="5" applyFont="1" applyAlignment="1">
      <alignment horizontal="center"/>
    </xf>
  </cellXfs>
  <cellStyles count="8">
    <cellStyle name="Comma 2" xfId="1" xr:uid="{00000000-0005-0000-0000-000000000000}"/>
    <cellStyle name="Comma 3" xfId="2" xr:uid="{00000000-0005-0000-0000-000001000000}"/>
    <cellStyle name="Normal" xfId="0" builtinId="0"/>
    <cellStyle name="Normal 2" xfId="3" xr:uid="{00000000-0005-0000-0000-000003000000}"/>
    <cellStyle name="Normal 3" xfId="4" xr:uid="{00000000-0005-0000-0000-000004000000}"/>
    <cellStyle name="Normal 4" xfId="5" xr:uid="{00000000-0005-0000-0000-000005000000}"/>
    <cellStyle name="Normal_G-3"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2"/>
  <sheetViews>
    <sheetView view="pageBreakPreview" topLeftCell="A13" zoomScaleNormal="115" zoomScaleSheetLayoutView="100" workbookViewId="0">
      <selection activeCell="U20" sqref="U20"/>
    </sheetView>
  </sheetViews>
  <sheetFormatPr defaultColWidth="9.1796875" defaultRowHeight="13" x14ac:dyDescent="0.3"/>
  <cols>
    <col min="1" max="12" width="2.453125" style="1" customWidth="1"/>
    <col min="13" max="13" width="2.81640625" style="1" customWidth="1"/>
    <col min="14" max="15" width="2.453125" style="1" customWidth="1"/>
    <col min="16" max="16" width="4.1796875" style="1" customWidth="1"/>
    <col min="17" max="17" width="4.81640625" style="1" customWidth="1"/>
    <col min="18" max="18" width="9.26953125" style="1" customWidth="1"/>
    <col min="19" max="33" width="2.453125" style="1" customWidth="1"/>
    <col min="34" max="34" width="1.54296875" style="1" customWidth="1"/>
    <col min="35" max="35" width="2" style="1" customWidth="1"/>
    <col min="36" max="36" width="2.453125" style="1" customWidth="1"/>
    <col min="37" max="37" width="2.26953125" style="1" customWidth="1"/>
    <col min="38" max="43" width="2.453125" style="1" customWidth="1"/>
    <col min="44" max="44" width="14.26953125" style="1" customWidth="1"/>
    <col min="45" max="55" width="2.453125" style="1" customWidth="1"/>
    <col min="56" max="16384" width="9.1796875" style="1"/>
  </cols>
  <sheetData>
    <row r="1" spans="1:37" x14ac:dyDescent="0.3">
      <c r="A1" s="102"/>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4"/>
    </row>
    <row r="2" spans="1:37" x14ac:dyDescent="0.3">
      <c r="A2" s="105"/>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106"/>
    </row>
    <row r="3" spans="1:37" x14ac:dyDescent="0.3">
      <c r="A3" s="105"/>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106"/>
    </row>
    <row r="4" spans="1:37" x14ac:dyDescent="0.3">
      <c r="A4" s="10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106"/>
    </row>
    <row r="5" spans="1:37" x14ac:dyDescent="0.3">
      <c r="A5" s="10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106"/>
    </row>
    <row r="6" spans="1:37" x14ac:dyDescent="0.3">
      <c r="A6" s="10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106"/>
    </row>
    <row r="7" spans="1:37" x14ac:dyDescent="0.3">
      <c r="A7" s="10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106"/>
    </row>
    <row r="8" spans="1:37" x14ac:dyDescent="0.3">
      <c r="A8" s="10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106"/>
    </row>
    <row r="9" spans="1:37" ht="18.75" customHeight="1" x14ac:dyDescent="0.3">
      <c r="A9" s="117" t="s">
        <v>3</v>
      </c>
      <c r="B9" s="118"/>
      <c r="C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9"/>
    </row>
    <row r="10" spans="1:37" x14ac:dyDescent="0.3">
      <c r="A10" s="105"/>
      <c r="B10" s="2"/>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2"/>
      <c r="AK10" s="106"/>
    </row>
    <row r="11" spans="1:37" ht="19.5" customHeight="1" x14ac:dyDescent="0.3">
      <c r="A11" s="120" t="s">
        <v>29</v>
      </c>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21"/>
      <c r="AG11" s="121"/>
      <c r="AH11" s="121"/>
      <c r="AI11" s="121"/>
      <c r="AJ11" s="121"/>
      <c r="AK11" s="122"/>
    </row>
    <row r="12" spans="1:37" ht="17.5" x14ac:dyDescent="0.3">
      <c r="A12" s="105"/>
      <c r="B12" s="2"/>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2"/>
      <c r="AK12" s="106"/>
    </row>
    <row r="13" spans="1:37" ht="19" x14ac:dyDescent="0.3">
      <c r="A13" s="123" t="s">
        <v>30</v>
      </c>
      <c r="B13" s="124"/>
      <c r="C13" s="124"/>
      <c r="D13" s="124"/>
      <c r="E13" s="124"/>
      <c r="F13" s="124"/>
      <c r="G13" s="124"/>
      <c r="H13" s="124"/>
      <c r="I13" s="124"/>
      <c r="J13" s="124"/>
      <c r="K13" s="124"/>
      <c r="L13" s="124"/>
      <c r="M13" s="124"/>
      <c r="N13" s="124"/>
      <c r="O13" s="124"/>
      <c r="P13" s="124"/>
      <c r="Q13" s="124"/>
      <c r="R13" s="124"/>
      <c r="S13" s="124"/>
      <c r="T13" s="124"/>
      <c r="U13" s="124"/>
      <c r="V13" s="124"/>
      <c r="W13" s="124"/>
      <c r="X13" s="124"/>
      <c r="Y13" s="124"/>
      <c r="Z13" s="124"/>
      <c r="AA13" s="124"/>
      <c r="AB13" s="124"/>
      <c r="AC13" s="124"/>
      <c r="AD13" s="124"/>
      <c r="AE13" s="124"/>
      <c r="AF13" s="124"/>
      <c r="AG13" s="124"/>
      <c r="AH13" s="124"/>
      <c r="AI13" s="124"/>
      <c r="AJ13" s="124"/>
      <c r="AK13" s="125"/>
    </row>
    <row r="14" spans="1:37" ht="13.5" customHeight="1" x14ac:dyDescent="0.3">
      <c r="A14" s="105"/>
      <c r="B14" s="2"/>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2"/>
      <c r="AK14" s="106"/>
    </row>
    <row r="15" spans="1:37" ht="17.5" x14ac:dyDescent="0.3">
      <c r="A15" s="105"/>
      <c r="B15" s="2"/>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2"/>
      <c r="AK15" s="106"/>
    </row>
    <row r="16" spans="1:37" x14ac:dyDescent="0.3">
      <c r="A16" s="105"/>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106"/>
    </row>
    <row r="17" spans="1:44" x14ac:dyDescent="0.3">
      <c r="A17" s="105"/>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106"/>
    </row>
    <row r="18" spans="1:44" x14ac:dyDescent="0.3">
      <c r="A18" s="105"/>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106"/>
    </row>
    <row r="19" spans="1:44" x14ac:dyDescent="0.3">
      <c r="A19" s="105"/>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106"/>
    </row>
    <row r="20" spans="1:44" x14ac:dyDescent="0.3">
      <c r="A20" s="105"/>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106"/>
    </row>
    <row r="21" spans="1:44" x14ac:dyDescent="0.3">
      <c r="A21" s="105"/>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106"/>
    </row>
    <row r="22" spans="1:44" ht="18.75" customHeight="1" x14ac:dyDescent="0.3">
      <c r="A22" s="120" t="s">
        <v>4</v>
      </c>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2"/>
    </row>
    <row r="23" spans="1:44" ht="20" x14ac:dyDescent="0.3">
      <c r="A23" s="120" t="s">
        <v>5</v>
      </c>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c r="AB23" s="121"/>
      <c r="AC23" s="121"/>
      <c r="AD23" s="121"/>
      <c r="AE23" s="121"/>
      <c r="AF23" s="121"/>
      <c r="AG23" s="121"/>
      <c r="AH23" s="121"/>
      <c r="AI23" s="121"/>
      <c r="AJ23" s="121"/>
      <c r="AK23" s="122"/>
      <c r="AR23" s="1">
        <v>15.82</v>
      </c>
    </row>
    <row r="24" spans="1:44" ht="83.25" customHeight="1" x14ac:dyDescent="0.3">
      <c r="A24" s="126" t="s">
        <v>66</v>
      </c>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8"/>
      <c r="AR24" s="1">
        <v>7.1130000000000004</v>
      </c>
    </row>
    <row r="25" spans="1:44" ht="11.25" customHeight="1" x14ac:dyDescent="0.3">
      <c r="A25" s="105"/>
      <c r="B25" s="2"/>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2"/>
      <c r="AK25" s="106"/>
    </row>
    <row r="26" spans="1:44" x14ac:dyDescent="0.3">
      <c r="A26" s="105"/>
      <c r="B26" s="2"/>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2"/>
      <c r="AK26" s="106"/>
    </row>
    <row r="27" spans="1:44" x14ac:dyDescent="0.3">
      <c r="A27" s="105"/>
      <c r="B27" s="2"/>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2"/>
      <c r="AK27" s="106"/>
    </row>
    <row r="28" spans="1:44" x14ac:dyDescent="0.3">
      <c r="A28" s="105"/>
      <c r="B28" s="2"/>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2"/>
      <c r="AK28" s="106"/>
    </row>
    <row r="29" spans="1:44" x14ac:dyDescent="0.3">
      <c r="A29" s="105"/>
      <c r="B29" s="2"/>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2"/>
      <c r="AK29" s="106"/>
    </row>
    <row r="30" spans="1:44" s="7" customFormat="1" ht="18" x14ac:dyDescent="0.3">
      <c r="A30" s="107"/>
      <c r="B30" s="6"/>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6"/>
      <c r="AK30" s="108"/>
      <c r="AR30" s="1">
        <f>SUM(AR23:AR29)</f>
        <v>22.933</v>
      </c>
    </row>
    <row r="31" spans="1:44" x14ac:dyDescent="0.3">
      <c r="A31" s="10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106"/>
    </row>
    <row r="32" spans="1:44" x14ac:dyDescent="0.3">
      <c r="A32" s="10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106"/>
    </row>
    <row r="33" spans="1:37" x14ac:dyDescent="0.3">
      <c r="A33" s="10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106"/>
    </row>
    <row r="34" spans="1:37" x14ac:dyDescent="0.3">
      <c r="A34" s="10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106"/>
    </row>
    <row r="35" spans="1:37" s="7" customFormat="1" ht="18.75" customHeight="1" x14ac:dyDescent="0.3">
      <c r="A35" s="107"/>
      <c r="B35" s="6"/>
      <c r="C35" s="129" t="s">
        <v>62</v>
      </c>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6"/>
      <c r="AK35" s="108"/>
    </row>
    <row r="36" spans="1:37" x14ac:dyDescent="0.3">
      <c r="A36" s="10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106"/>
    </row>
    <row r="37" spans="1:37" x14ac:dyDescent="0.3">
      <c r="A37" s="10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106"/>
    </row>
    <row r="38" spans="1:37" x14ac:dyDescent="0.3">
      <c r="A38" s="10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106"/>
    </row>
    <row r="39" spans="1:37" x14ac:dyDescent="0.3">
      <c r="A39" s="10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106"/>
    </row>
    <row r="40" spans="1:37" x14ac:dyDescent="0.3">
      <c r="A40" s="10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106"/>
    </row>
    <row r="41" spans="1:37" x14ac:dyDescent="0.3">
      <c r="A41" s="10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106"/>
    </row>
    <row r="42" spans="1:37" x14ac:dyDescent="0.3">
      <c r="A42" s="10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106"/>
    </row>
    <row r="43" spans="1:37" x14ac:dyDescent="0.3">
      <c r="A43" s="10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106"/>
    </row>
    <row r="44" spans="1:37" ht="14.25" customHeight="1" x14ac:dyDescent="0.3">
      <c r="A44" s="105"/>
      <c r="B44" s="2"/>
      <c r="C44" s="2"/>
      <c r="D44" s="2"/>
      <c r="E44" s="2"/>
      <c r="F44" s="2"/>
      <c r="G44" s="2"/>
      <c r="H44" s="2"/>
      <c r="I44" s="2"/>
      <c r="J44" s="2"/>
      <c r="K44" s="2"/>
      <c r="L44" s="2"/>
      <c r="M44" s="2"/>
      <c r="N44" s="2"/>
      <c r="O44" s="2"/>
      <c r="P44" s="2"/>
      <c r="Q44" s="2"/>
      <c r="R44" s="2"/>
      <c r="S44" s="2"/>
      <c r="T44" s="2"/>
      <c r="U44" s="2"/>
      <c r="V44" s="2"/>
      <c r="W44" s="2"/>
      <c r="X44" s="2"/>
      <c r="Y44" s="2"/>
      <c r="Z44" s="2"/>
      <c r="AA44" s="2"/>
      <c r="AB44" s="8"/>
      <c r="AC44" s="2"/>
      <c r="AD44" s="2"/>
      <c r="AE44" s="2"/>
      <c r="AF44" s="2"/>
      <c r="AG44" s="2"/>
      <c r="AH44" s="2"/>
      <c r="AI44" s="2"/>
      <c r="AJ44" s="2"/>
      <c r="AK44" s="106"/>
    </row>
    <row r="45" spans="1:37" x14ac:dyDescent="0.3">
      <c r="A45" s="105"/>
      <c r="B45" s="2"/>
      <c r="C45" s="5"/>
      <c r="D45" s="5"/>
      <c r="E45" s="5"/>
      <c r="F45" s="5"/>
      <c r="G45" s="9"/>
      <c r="H45" s="9"/>
      <c r="I45" s="9"/>
      <c r="J45" s="9"/>
      <c r="K45" s="9"/>
      <c r="L45" s="9"/>
      <c r="M45" s="9"/>
      <c r="N45" s="9"/>
      <c r="O45" s="9"/>
      <c r="P45" s="9"/>
      <c r="Q45" s="9"/>
      <c r="R45" s="9"/>
      <c r="S45" s="9"/>
      <c r="T45" s="9"/>
      <c r="U45" s="9"/>
      <c r="V45" s="9"/>
      <c r="W45" s="9"/>
      <c r="X45" s="9"/>
      <c r="Y45" s="9"/>
      <c r="Z45" s="9"/>
      <c r="AA45" s="9"/>
      <c r="AB45" s="9"/>
      <c r="AC45" s="10"/>
      <c r="AD45" s="10"/>
      <c r="AE45" s="10"/>
      <c r="AF45" s="10"/>
      <c r="AG45" s="10"/>
      <c r="AH45" s="10"/>
      <c r="AI45" s="2"/>
      <c r="AJ45" s="2"/>
      <c r="AK45" s="106"/>
    </row>
    <row r="46" spans="1:37" x14ac:dyDescent="0.3">
      <c r="A46" s="105"/>
      <c r="B46" s="2"/>
      <c r="C46" s="5"/>
      <c r="D46" s="5"/>
      <c r="E46" s="5"/>
      <c r="F46" s="5"/>
      <c r="G46" s="9"/>
      <c r="H46" s="9"/>
      <c r="I46" s="9"/>
      <c r="J46" s="9"/>
      <c r="K46" s="9"/>
      <c r="L46" s="9"/>
      <c r="M46" s="9"/>
      <c r="N46" s="9"/>
      <c r="O46" s="9"/>
      <c r="P46" s="9"/>
      <c r="Q46" s="9"/>
      <c r="R46" s="9"/>
      <c r="S46" s="9"/>
      <c r="T46" s="9"/>
      <c r="U46" s="9"/>
      <c r="V46" s="9"/>
      <c r="W46" s="9"/>
      <c r="X46" s="9"/>
      <c r="Y46" s="9"/>
      <c r="Z46" s="9"/>
      <c r="AA46" s="9"/>
      <c r="AB46" s="9"/>
      <c r="AC46" s="10"/>
      <c r="AD46" s="10"/>
      <c r="AE46" s="10"/>
      <c r="AF46" s="10"/>
      <c r="AG46" s="10"/>
      <c r="AH46" s="10"/>
      <c r="AI46" s="2"/>
      <c r="AJ46" s="2"/>
      <c r="AK46" s="106"/>
    </row>
    <row r="47" spans="1:37" x14ac:dyDescent="0.3">
      <c r="A47" s="105"/>
      <c r="B47" s="2"/>
      <c r="C47" s="5"/>
      <c r="D47" s="5"/>
      <c r="E47" s="5"/>
      <c r="F47" s="5"/>
      <c r="G47" s="9"/>
      <c r="H47" s="9"/>
      <c r="I47" s="9"/>
      <c r="J47" s="9"/>
      <c r="K47" s="9"/>
      <c r="L47" s="9"/>
      <c r="M47" s="9"/>
      <c r="N47" s="9"/>
      <c r="O47" s="9"/>
      <c r="P47" s="9"/>
      <c r="Q47" s="9"/>
      <c r="R47" s="9"/>
      <c r="S47" s="9"/>
      <c r="T47" s="9"/>
      <c r="U47" s="9"/>
      <c r="V47" s="9"/>
      <c r="W47" s="9"/>
      <c r="X47" s="9"/>
      <c r="Y47" s="9"/>
      <c r="Z47" s="9"/>
      <c r="AA47" s="9"/>
      <c r="AB47" s="9"/>
      <c r="AC47" s="10"/>
      <c r="AD47" s="10"/>
      <c r="AE47" s="10"/>
      <c r="AF47" s="10"/>
      <c r="AG47" s="10"/>
      <c r="AH47" s="10"/>
      <c r="AI47" s="2"/>
      <c r="AJ47" s="2"/>
      <c r="AK47" s="106"/>
    </row>
    <row r="48" spans="1:37" x14ac:dyDescent="0.3">
      <c r="A48" s="105"/>
      <c r="B48" s="2"/>
      <c r="C48" s="5"/>
      <c r="D48" s="5"/>
      <c r="E48" s="5"/>
      <c r="F48" s="5"/>
      <c r="G48" s="9"/>
      <c r="H48" s="9"/>
      <c r="I48" s="9"/>
      <c r="J48" s="9"/>
      <c r="K48" s="9"/>
      <c r="L48" s="9"/>
      <c r="M48" s="9"/>
      <c r="N48" s="9"/>
      <c r="O48" s="9"/>
      <c r="P48" s="9"/>
      <c r="Q48" s="9"/>
      <c r="R48" s="9"/>
      <c r="S48" s="9"/>
      <c r="T48" s="9"/>
      <c r="U48" s="9"/>
      <c r="V48" s="9"/>
      <c r="W48" s="9"/>
      <c r="X48" s="9"/>
      <c r="Y48" s="9"/>
      <c r="Z48" s="9"/>
      <c r="AA48" s="9"/>
      <c r="AB48" s="9"/>
      <c r="AC48" s="10"/>
      <c r="AD48" s="10"/>
      <c r="AE48" s="10"/>
      <c r="AF48" s="10"/>
      <c r="AG48" s="10"/>
      <c r="AH48" s="10"/>
      <c r="AI48" s="2"/>
      <c r="AJ48" s="2"/>
      <c r="AK48" s="106"/>
    </row>
    <row r="49" spans="1:37" x14ac:dyDescent="0.3">
      <c r="A49" s="105"/>
      <c r="B49" s="2"/>
      <c r="C49" s="2"/>
      <c r="D49" s="2"/>
      <c r="E49" s="2"/>
      <c r="F49" s="2"/>
      <c r="G49" s="5"/>
      <c r="H49" s="5"/>
      <c r="I49" s="5"/>
      <c r="J49" s="5"/>
      <c r="K49" s="5"/>
      <c r="L49" s="5"/>
      <c r="M49" s="5"/>
      <c r="N49" s="5"/>
      <c r="O49" s="9"/>
      <c r="P49" s="9"/>
      <c r="Q49" s="9"/>
      <c r="R49" s="9"/>
      <c r="S49" s="9"/>
      <c r="T49" s="9"/>
      <c r="U49" s="9"/>
      <c r="V49" s="9"/>
      <c r="W49" s="9"/>
      <c r="X49" s="9"/>
      <c r="Y49" s="9"/>
      <c r="Z49" s="9"/>
      <c r="AA49" s="9"/>
      <c r="AB49" s="9"/>
      <c r="AC49" s="10"/>
      <c r="AD49" s="10"/>
      <c r="AE49" s="10"/>
      <c r="AF49" s="10"/>
      <c r="AG49" s="10"/>
      <c r="AH49" s="10"/>
      <c r="AI49" s="2"/>
      <c r="AJ49" s="2"/>
      <c r="AK49" s="106"/>
    </row>
    <row r="50" spans="1:37" ht="18" x14ac:dyDescent="0.3">
      <c r="A50" s="111" t="s">
        <v>47</v>
      </c>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3"/>
    </row>
    <row r="51" spans="1:37" ht="18" x14ac:dyDescent="0.3">
      <c r="A51" s="111" t="s">
        <v>48</v>
      </c>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3"/>
    </row>
    <row r="52" spans="1:37" ht="19.5" customHeight="1" thickBot="1" x14ac:dyDescent="0.35">
      <c r="A52" s="114" t="s">
        <v>49</v>
      </c>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c r="AC52" s="115"/>
      <c r="AD52" s="115"/>
      <c r="AE52" s="115"/>
      <c r="AF52" s="115"/>
      <c r="AG52" s="115"/>
      <c r="AH52" s="115"/>
      <c r="AI52" s="115"/>
      <c r="AJ52" s="115"/>
      <c r="AK52" s="116"/>
    </row>
  </sheetData>
  <mergeCells count="10">
    <mergeCell ref="A50:AK50"/>
    <mergeCell ref="A51:AK51"/>
    <mergeCell ref="A52:AK52"/>
    <mergeCell ref="A9:AK9"/>
    <mergeCell ref="A11:AK11"/>
    <mergeCell ref="A22:AK22"/>
    <mergeCell ref="A13:AK13"/>
    <mergeCell ref="A24:AK24"/>
    <mergeCell ref="A23:AK23"/>
    <mergeCell ref="C35:AI35"/>
  </mergeCells>
  <pageMargins left="0.75" right="0.5" top="0.5" bottom="0.5" header="0.51" footer="0.25"/>
  <pageSetup paperSize="9" scale="90" orientation="portrait" r:id="rId1"/>
  <headerFooter alignWithMargins="0">
    <oddHeader>&amp;R&amp;F</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31"/>
  <sheetViews>
    <sheetView tabSelected="1" view="pageBreakPreview" topLeftCell="A10" zoomScaleSheetLayoutView="100" workbookViewId="0">
      <selection activeCell="AF11" sqref="AF11"/>
    </sheetView>
  </sheetViews>
  <sheetFormatPr defaultColWidth="9.1796875" defaultRowHeight="13" x14ac:dyDescent="0.25"/>
  <cols>
    <col min="1" max="1" width="4.54296875" style="21" customWidth="1"/>
    <col min="2" max="2" width="8.7265625" style="21" customWidth="1"/>
    <col min="3" max="3" width="1.54296875" style="15" customWidth="1"/>
    <col min="4" max="6" width="1.453125" style="15" customWidth="1"/>
    <col min="7" max="7" width="1.7265625" style="15" customWidth="1"/>
    <col min="8" max="9" width="1.81640625" style="15" customWidth="1"/>
    <col min="10" max="10" width="2.54296875" style="15" customWidth="1"/>
    <col min="11" max="11" width="2.26953125" style="15" customWidth="1"/>
    <col min="12" max="12" width="2.453125" style="15" customWidth="1"/>
    <col min="13" max="13" width="3" style="15" customWidth="1"/>
    <col min="14" max="14" width="2.26953125" style="15" customWidth="1"/>
    <col min="15" max="15" width="2.54296875" style="15" customWidth="1"/>
    <col min="16" max="16" width="4" style="15" customWidth="1"/>
    <col min="17" max="20" width="2.26953125" style="15" customWidth="1"/>
    <col min="21" max="21" width="6.54296875" style="15" customWidth="1"/>
    <col min="22" max="22" width="3.1796875" style="15" customWidth="1"/>
    <col min="23" max="23" width="3.81640625" style="15" customWidth="1"/>
    <col min="24" max="24" width="3" style="15" customWidth="1"/>
    <col min="25" max="25" width="2.54296875" style="15" customWidth="1"/>
    <col min="26" max="26" width="2.26953125" style="15" customWidth="1"/>
    <col min="27" max="27" width="3.453125" style="15" customWidth="1"/>
    <col min="28" max="28" width="1.7265625" style="15" customWidth="1"/>
    <col min="29" max="29" width="1.54296875" style="15" customWidth="1"/>
    <col min="30" max="30" width="2.26953125" style="15" customWidth="1"/>
    <col min="31" max="31" width="2.1796875" style="15" customWidth="1"/>
    <col min="32" max="32" width="8.1796875" style="15" customWidth="1"/>
    <col min="33" max="33" width="4.7265625" style="15" customWidth="1"/>
    <col min="34" max="34" width="30.7265625" style="15" customWidth="1"/>
    <col min="35" max="35" width="4.26953125" style="15" customWidth="1"/>
    <col min="36" max="36" width="2.26953125" style="15" customWidth="1"/>
    <col min="37" max="37" width="6.26953125" style="15" customWidth="1"/>
    <col min="38" max="39" width="4.1796875" style="15" customWidth="1"/>
    <col min="40" max="40" width="3.453125" style="15" customWidth="1"/>
    <col min="41" max="41" width="3.7265625" style="15" customWidth="1"/>
    <col min="42" max="43" width="3.453125" style="15" customWidth="1"/>
    <col min="44" max="44" width="4" style="15" customWidth="1"/>
    <col min="45" max="45" width="3.453125" style="15" customWidth="1"/>
    <col min="46" max="46" width="3.7265625" style="15" customWidth="1"/>
    <col min="47" max="47" width="3.1796875" style="15" customWidth="1"/>
    <col min="48" max="48" width="14.81640625" style="15" customWidth="1"/>
    <col min="49" max="49" width="4.453125" style="15" customWidth="1"/>
    <col min="50" max="170" width="2.26953125" style="15" customWidth="1"/>
    <col min="171" max="16384" width="9.1796875" style="15"/>
  </cols>
  <sheetData>
    <row r="1" spans="1:37" ht="15" customHeight="1" x14ac:dyDescent="0.25">
      <c r="A1" s="136" t="s">
        <v>12</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row>
    <row r="2" spans="1:37" ht="55.5" customHeight="1" x14ac:dyDescent="0.25">
      <c r="A2" s="137" t="str">
        <f>'Cover Page'!A24:AK24</f>
        <v>Re-excavation of Berachapra River (KM0.00 to KM15.820=15.820KM) and Atoplal River (KM0.00 to KM7.11=7.113KM) Total=22.933 by Dredger of Naogaon Haor Sub-Project in c/w Haor Flood Management and Livelihood Improvement Project(BWDB Part) under Kishoregange WD Division, BWDB, Kishoregonj during the FY2017-18 and FY2018-19.</v>
      </c>
      <c r="B2" s="137"/>
      <c r="C2" s="137"/>
      <c r="D2" s="137"/>
      <c r="E2" s="137"/>
      <c r="F2" s="137"/>
      <c r="G2" s="137"/>
      <c r="H2" s="137"/>
      <c r="I2" s="137"/>
      <c r="J2" s="137"/>
      <c r="K2" s="137"/>
      <c r="L2" s="137"/>
      <c r="M2" s="137"/>
      <c r="N2" s="137"/>
      <c r="O2" s="137"/>
      <c r="P2" s="137"/>
      <c r="Q2" s="137"/>
      <c r="R2" s="137"/>
      <c r="S2" s="137"/>
      <c r="T2" s="137"/>
      <c r="U2" s="137"/>
      <c r="V2" s="137"/>
      <c r="W2" s="137"/>
      <c r="X2" s="137"/>
      <c r="Y2" s="137"/>
      <c r="Z2" s="137"/>
      <c r="AA2" s="137"/>
      <c r="AB2" s="137"/>
      <c r="AC2" s="137"/>
      <c r="AD2" s="137"/>
      <c r="AE2" s="137"/>
      <c r="AF2" s="137"/>
      <c r="AG2" s="137"/>
      <c r="AK2" s="15">
        <f>9*0.2*85</f>
        <v>153</v>
      </c>
    </row>
    <row r="3" spans="1:37" s="21" customFormat="1" ht="25.5" customHeight="1" x14ac:dyDescent="0.25">
      <c r="A3" s="25" t="s">
        <v>26</v>
      </c>
      <c r="B3" s="25" t="s">
        <v>6</v>
      </c>
      <c r="C3" s="138" t="s">
        <v>7</v>
      </c>
      <c r="D3" s="138"/>
      <c r="E3" s="138"/>
      <c r="F3" s="138"/>
      <c r="G3" s="138"/>
      <c r="H3" s="138"/>
      <c r="I3" s="138"/>
      <c r="J3" s="138"/>
      <c r="K3" s="138"/>
      <c r="L3" s="138"/>
      <c r="M3" s="138"/>
      <c r="N3" s="138"/>
      <c r="O3" s="138"/>
      <c r="P3" s="138"/>
      <c r="Q3" s="138"/>
      <c r="R3" s="138"/>
      <c r="S3" s="138"/>
      <c r="T3" s="138"/>
      <c r="U3" s="138"/>
      <c r="V3" s="138"/>
      <c r="W3" s="138"/>
      <c r="X3" s="138"/>
      <c r="Y3" s="138"/>
      <c r="Z3" s="138" t="s">
        <v>13</v>
      </c>
      <c r="AA3" s="138"/>
      <c r="AB3" s="138"/>
      <c r="AC3" s="138"/>
      <c r="AD3" s="138"/>
      <c r="AE3" s="138"/>
      <c r="AF3" s="138"/>
      <c r="AG3" s="138"/>
    </row>
    <row r="4" spans="1:37" s="21" customFormat="1" ht="90" customHeight="1" x14ac:dyDescent="0.25">
      <c r="A4" s="26">
        <v>1</v>
      </c>
      <c r="B4" s="26" t="s">
        <v>58</v>
      </c>
      <c r="C4" s="146" t="s">
        <v>56</v>
      </c>
      <c r="D4" s="147"/>
      <c r="E4" s="147"/>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32" t="s">
        <v>18</v>
      </c>
      <c r="AF4" s="31">
        <v>1</v>
      </c>
      <c r="AG4" s="24" t="s">
        <v>42</v>
      </c>
    </row>
    <row r="5" spans="1:37" s="21" customFormat="1" ht="52.5" customHeight="1" x14ac:dyDescent="0.25">
      <c r="A5" s="26">
        <f>A4+1</f>
        <v>2</v>
      </c>
      <c r="B5" s="26" t="s">
        <v>58</v>
      </c>
      <c r="C5" s="130" t="s">
        <v>43</v>
      </c>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32" t="s">
        <v>18</v>
      </c>
      <c r="AF5" s="31">
        <v>60</v>
      </c>
      <c r="AG5" s="24" t="s">
        <v>59</v>
      </c>
    </row>
    <row r="6" spans="1:37" s="21" customFormat="1" ht="27.75" customHeight="1" x14ac:dyDescent="0.25">
      <c r="A6" s="26">
        <f>A5+1</f>
        <v>3</v>
      </c>
      <c r="B6" s="26" t="s">
        <v>58</v>
      </c>
      <c r="C6" s="146" t="s">
        <v>57</v>
      </c>
      <c r="D6" s="147"/>
      <c r="E6" s="147"/>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32" t="s">
        <v>18</v>
      </c>
      <c r="AF6" s="31">
        <v>1</v>
      </c>
      <c r="AG6" s="24" t="s">
        <v>42</v>
      </c>
    </row>
    <row r="7" spans="1:37" s="21" customFormat="1" ht="54.75" customHeight="1" x14ac:dyDescent="0.25">
      <c r="A7" s="26">
        <f>A6+1</f>
        <v>4</v>
      </c>
      <c r="B7" s="26" t="s">
        <v>58</v>
      </c>
      <c r="C7" s="130" t="s">
        <v>44</v>
      </c>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32" t="s">
        <v>18</v>
      </c>
      <c r="AF7" s="31">
        <v>1</v>
      </c>
      <c r="AG7" s="24" t="s">
        <v>42</v>
      </c>
    </row>
    <row r="8" spans="1:37" s="21" customFormat="1" ht="90" customHeight="1" x14ac:dyDescent="0.25">
      <c r="A8" s="26">
        <f t="shared" ref="A8:A9" si="0">A7+1</f>
        <v>5</v>
      </c>
      <c r="B8" s="26" t="s">
        <v>58</v>
      </c>
      <c r="C8" s="130" t="s">
        <v>45</v>
      </c>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32" t="s">
        <v>18</v>
      </c>
      <c r="AF8" s="31">
        <v>1</v>
      </c>
      <c r="AG8" s="24" t="s">
        <v>42</v>
      </c>
    </row>
    <row r="9" spans="1:37" s="21" customFormat="1" ht="39" customHeight="1" x14ac:dyDescent="0.25">
      <c r="A9" s="26">
        <f t="shared" si="0"/>
        <v>6</v>
      </c>
      <c r="B9" s="26" t="s">
        <v>58</v>
      </c>
      <c r="C9" s="130" t="s">
        <v>46</v>
      </c>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37" t="s">
        <v>18</v>
      </c>
      <c r="AF9" s="34">
        <v>1</v>
      </c>
      <c r="AG9" s="19" t="s">
        <v>42</v>
      </c>
    </row>
    <row r="10" spans="1:37" ht="51" customHeight="1" x14ac:dyDescent="0.25">
      <c r="A10" s="139">
        <f>A9+1</f>
        <v>7</v>
      </c>
      <c r="B10" s="139" t="s">
        <v>32</v>
      </c>
      <c r="C10" s="130" t="s">
        <v>31</v>
      </c>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38"/>
      <c r="AF10" s="16"/>
      <c r="AG10" s="17"/>
    </row>
    <row r="11" spans="1:37" ht="13.5" customHeight="1" x14ac:dyDescent="0.25">
      <c r="A11" s="140"/>
      <c r="B11" s="140"/>
      <c r="C11" s="132" t="s">
        <v>20</v>
      </c>
      <c r="D11" s="133"/>
      <c r="E11" s="133"/>
      <c r="F11" s="133"/>
      <c r="G11" s="133"/>
      <c r="H11" s="133"/>
      <c r="I11" s="42" t="s">
        <v>18</v>
      </c>
      <c r="J11" s="135">
        <v>23</v>
      </c>
      <c r="K11" s="135"/>
      <c r="L11" s="134" t="s">
        <v>33</v>
      </c>
      <c r="M11" s="134"/>
      <c r="N11" s="42" t="s">
        <v>18</v>
      </c>
      <c r="O11" s="42" t="s">
        <v>21</v>
      </c>
      <c r="P11" s="20">
        <v>1</v>
      </c>
      <c r="Q11" s="18" t="s">
        <v>34</v>
      </c>
      <c r="R11" s="42"/>
      <c r="S11" s="42"/>
      <c r="T11" s="42" t="s">
        <v>18</v>
      </c>
      <c r="U11" s="133">
        <f>J11/P11</f>
        <v>23</v>
      </c>
      <c r="V11" s="133"/>
      <c r="W11" s="42" t="s">
        <v>35</v>
      </c>
      <c r="X11" s="42">
        <v>1</v>
      </c>
      <c r="Y11" s="19" t="s">
        <v>10</v>
      </c>
      <c r="Z11" s="42"/>
      <c r="AA11" s="42"/>
      <c r="AB11" s="42"/>
      <c r="AC11" s="42"/>
      <c r="AD11" s="42"/>
      <c r="AE11" s="37" t="s">
        <v>18</v>
      </c>
      <c r="AF11" s="34">
        <f>U11+X11</f>
        <v>24</v>
      </c>
      <c r="AG11" s="19" t="s">
        <v>10</v>
      </c>
    </row>
    <row r="12" spans="1:37" ht="12.75" customHeight="1" x14ac:dyDescent="0.25">
      <c r="A12" s="141"/>
      <c r="B12" s="141"/>
      <c r="C12" s="142"/>
      <c r="D12" s="143"/>
      <c r="E12" s="143"/>
      <c r="F12" s="143"/>
      <c r="G12" s="143"/>
      <c r="H12" s="143"/>
      <c r="I12" s="143"/>
      <c r="J12" s="143"/>
      <c r="K12" s="143"/>
      <c r="L12" s="143"/>
      <c r="M12" s="143"/>
      <c r="N12" s="143"/>
      <c r="O12" s="100"/>
      <c r="P12" s="100"/>
      <c r="Q12" s="100"/>
      <c r="R12" s="100"/>
      <c r="S12" s="100"/>
      <c r="T12" s="100"/>
      <c r="U12" s="100"/>
      <c r="V12" s="100"/>
      <c r="W12" s="100"/>
      <c r="X12" s="100"/>
      <c r="Y12" s="100"/>
      <c r="Z12" s="144" t="s">
        <v>19</v>
      </c>
      <c r="AA12" s="144"/>
      <c r="AB12" s="144"/>
      <c r="AC12" s="144"/>
      <c r="AD12" s="145"/>
      <c r="AE12" s="32" t="s">
        <v>18</v>
      </c>
      <c r="AF12" s="31">
        <f>AF11</f>
        <v>24</v>
      </c>
      <c r="AG12" s="24" t="str">
        <f>AG11</f>
        <v>nos</v>
      </c>
    </row>
    <row r="13" spans="1:37" ht="38.25" customHeight="1" x14ac:dyDescent="0.25">
      <c r="A13" s="139">
        <f>A10+1</f>
        <v>8</v>
      </c>
      <c r="B13" s="139" t="s">
        <v>36</v>
      </c>
      <c r="C13" s="130" t="s">
        <v>37</v>
      </c>
      <c r="D13" s="131"/>
      <c r="E13" s="131"/>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38"/>
      <c r="AF13" s="16"/>
      <c r="AG13" s="17"/>
    </row>
    <row r="14" spans="1:37" ht="13.5" customHeight="1" x14ac:dyDescent="0.25">
      <c r="A14" s="140"/>
      <c r="B14" s="140"/>
      <c r="C14" s="132" t="s">
        <v>20</v>
      </c>
      <c r="D14" s="133"/>
      <c r="E14" s="133"/>
      <c r="F14" s="133"/>
      <c r="G14" s="133"/>
      <c r="H14" s="133"/>
      <c r="I14" s="42" t="s">
        <v>18</v>
      </c>
      <c r="J14" s="135">
        <f>J11</f>
        <v>23</v>
      </c>
      <c r="K14" s="135"/>
      <c r="L14" s="134" t="s">
        <v>33</v>
      </c>
      <c r="M14" s="134"/>
      <c r="N14" s="42" t="s">
        <v>18</v>
      </c>
      <c r="O14" s="42" t="s">
        <v>21</v>
      </c>
      <c r="P14" s="20">
        <v>1</v>
      </c>
      <c r="Q14" s="18" t="s">
        <v>34</v>
      </c>
      <c r="R14" s="42"/>
      <c r="S14" s="42"/>
      <c r="T14" s="42" t="s">
        <v>18</v>
      </c>
      <c r="U14" s="133">
        <f>J14/P14</f>
        <v>23</v>
      </c>
      <c r="V14" s="133"/>
      <c r="W14" s="42" t="s">
        <v>35</v>
      </c>
      <c r="X14" s="42">
        <v>1</v>
      </c>
      <c r="Y14" s="19" t="s">
        <v>10</v>
      </c>
      <c r="Z14" s="42"/>
      <c r="AA14" s="42"/>
      <c r="AB14" s="42"/>
      <c r="AC14" s="42"/>
      <c r="AD14" s="42"/>
      <c r="AE14" s="37" t="s">
        <v>18</v>
      </c>
      <c r="AF14" s="34">
        <f>U14+X14</f>
        <v>24</v>
      </c>
      <c r="AG14" s="19" t="s">
        <v>10</v>
      </c>
    </row>
    <row r="15" spans="1:37" ht="12.75" customHeight="1" x14ac:dyDescent="0.25">
      <c r="A15" s="141"/>
      <c r="B15" s="141"/>
      <c r="C15" s="142"/>
      <c r="D15" s="143"/>
      <c r="E15" s="143"/>
      <c r="F15" s="143"/>
      <c r="G15" s="143"/>
      <c r="H15" s="143"/>
      <c r="I15" s="143"/>
      <c r="J15" s="143"/>
      <c r="K15" s="143"/>
      <c r="L15" s="143"/>
      <c r="M15" s="143"/>
      <c r="N15" s="143"/>
      <c r="O15" s="100"/>
      <c r="P15" s="100"/>
      <c r="Q15" s="100"/>
      <c r="R15" s="100"/>
      <c r="S15" s="100"/>
      <c r="T15" s="100"/>
      <c r="U15" s="100"/>
      <c r="V15" s="100"/>
      <c r="W15" s="100"/>
      <c r="X15" s="100"/>
      <c r="Y15" s="100"/>
      <c r="Z15" s="143" t="s">
        <v>19</v>
      </c>
      <c r="AA15" s="143"/>
      <c r="AB15" s="143"/>
      <c r="AC15" s="143"/>
      <c r="AD15" s="143"/>
      <c r="AE15" s="32" t="s">
        <v>18</v>
      </c>
      <c r="AF15" s="31">
        <f>AF14</f>
        <v>24</v>
      </c>
      <c r="AG15" s="24" t="s">
        <v>10</v>
      </c>
    </row>
    <row r="16" spans="1:37" ht="26.25" customHeight="1" x14ac:dyDescent="0.25">
      <c r="A16" s="139">
        <f>A13+1</f>
        <v>9</v>
      </c>
      <c r="B16" s="139" t="s">
        <v>53</v>
      </c>
      <c r="C16" s="153" t="s">
        <v>54</v>
      </c>
      <c r="D16" s="153"/>
      <c r="E16" s="153"/>
      <c r="F16" s="153"/>
      <c r="G16" s="153"/>
      <c r="H16" s="153"/>
      <c r="I16" s="153"/>
      <c r="J16" s="153"/>
      <c r="K16" s="153"/>
      <c r="L16" s="153"/>
      <c r="M16" s="153"/>
      <c r="N16" s="153"/>
      <c r="O16" s="153"/>
      <c r="P16" s="153"/>
      <c r="Q16" s="153"/>
      <c r="R16" s="153"/>
      <c r="S16" s="153"/>
      <c r="T16" s="153"/>
      <c r="U16" s="153"/>
      <c r="V16" s="153"/>
      <c r="W16" s="153"/>
      <c r="X16" s="153"/>
      <c r="Y16" s="153"/>
      <c r="Z16" s="153"/>
      <c r="AA16" s="153"/>
      <c r="AB16" s="153"/>
      <c r="AC16" s="153"/>
      <c r="AD16" s="153"/>
      <c r="AE16" s="38"/>
      <c r="AF16" s="16"/>
      <c r="AG16" s="17"/>
    </row>
    <row r="17" spans="1:48" ht="13.5" customHeight="1" x14ac:dyDescent="0.25">
      <c r="A17" s="140"/>
      <c r="B17" s="140"/>
      <c r="C17" s="132" t="s">
        <v>20</v>
      </c>
      <c r="D17" s="133"/>
      <c r="E17" s="133"/>
      <c r="F17" s="133"/>
      <c r="G17" s="133"/>
      <c r="H17" s="133"/>
      <c r="I17" s="42" t="s">
        <v>18</v>
      </c>
      <c r="J17" s="135">
        <f>J14</f>
        <v>23</v>
      </c>
      <c r="K17" s="135"/>
      <c r="L17" s="134" t="s">
        <v>33</v>
      </c>
      <c r="M17" s="134"/>
      <c r="N17" s="42" t="s">
        <v>18</v>
      </c>
      <c r="O17" s="42" t="s">
        <v>21</v>
      </c>
      <c r="P17" s="135">
        <v>50</v>
      </c>
      <c r="Q17" s="135"/>
      <c r="R17" s="18" t="s">
        <v>55</v>
      </c>
      <c r="S17" s="18"/>
      <c r="T17" s="42"/>
      <c r="U17" s="42"/>
      <c r="V17" s="42" t="s">
        <v>18</v>
      </c>
      <c r="W17" s="133">
        <f>J17*1000/P17</f>
        <v>460</v>
      </c>
      <c r="X17" s="133"/>
      <c r="Y17" s="42" t="s">
        <v>35</v>
      </c>
      <c r="Z17" s="42">
        <v>1</v>
      </c>
      <c r="AA17" s="18" t="s">
        <v>10</v>
      </c>
      <c r="AB17" s="42"/>
      <c r="AC17" s="42"/>
      <c r="AD17" s="42"/>
      <c r="AE17" s="37" t="s">
        <v>18</v>
      </c>
      <c r="AF17" s="34">
        <f>W17+Z17</f>
        <v>461</v>
      </c>
      <c r="AG17" s="19" t="s">
        <v>10</v>
      </c>
    </row>
    <row r="18" spans="1:48" ht="12.75" customHeight="1" x14ac:dyDescent="0.25">
      <c r="A18" s="141"/>
      <c r="B18" s="141"/>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44" t="s">
        <v>19</v>
      </c>
      <c r="AA18" s="144"/>
      <c r="AB18" s="144"/>
      <c r="AC18" s="144"/>
      <c r="AD18" s="145"/>
      <c r="AE18" s="32" t="s">
        <v>18</v>
      </c>
      <c r="AF18" s="31">
        <f>AF17</f>
        <v>461</v>
      </c>
      <c r="AG18" s="24" t="s">
        <v>10</v>
      </c>
    </row>
    <row r="19" spans="1:48" ht="92.25" customHeight="1" x14ac:dyDescent="0.25">
      <c r="A19" s="150">
        <f>A16+1</f>
        <v>10</v>
      </c>
      <c r="B19" s="139" t="s">
        <v>63</v>
      </c>
      <c r="C19" s="131" t="s">
        <v>67</v>
      </c>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51"/>
      <c r="AE19" s="44"/>
      <c r="AF19" s="45"/>
      <c r="AG19" s="46"/>
      <c r="AV19" s="15">
        <v>55163.79</v>
      </c>
    </row>
    <row r="20" spans="1:48" ht="12.75" customHeight="1" x14ac:dyDescent="0.25">
      <c r="A20" s="132"/>
      <c r="B20" s="140"/>
      <c r="C20" s="149" t="s">
        <v>64</v>
      </c>
      <c r="D20" s="149"/>
      <c r="E20" s="149"/>
      <c r="F20" s="149"/>
      <c r="G20" s="149"/>
      <c r="H20" s="149"/>
      <c r="I20" s="149"/>
      <c r="J20" s="149"/>
      <c r="K20" s="149"/>
      <c r="L20" s="149"/>
      <c r="M20" s="149"/>
      <c r="N20" s="149"/>
      <c r="O20" s="149"/>
      <c r="P20" s="149"/>
      <c r="Q20" s="149"/>
      <c r="R20" s="149"/>
      <c r="S20" s="149"/>
      <c r="T20" s="149"/>
      <c r="U20" s="149"/>
      <c r="V20" s="148">
        <v>322130.66899999999</v>
      </c>
      <c r="W20" s="148"/>
      <c r="X20" s="148"/>
      <c r="Y20" s="148"/>
      <c r="Z20" s="148"/>
      <c r="AA20" s="148"/>
      <c r="AB20" s="18" t="s">
        <v>11</v>
      </c>
      <c r="AC20" s="109"/>
      <c r="AD20" s="110"/>
      <c r="AE20" s="98"/>
      <c r="AF20" s="97"/>
      <c r="AG20" s="19"/>
      <c r="AH20" s="15">
        <v>55163.790437499978</v>
      </c>
      <c r="AV20" s="15">
        <v>9470.9500000000007</v>
      </c>
    </row>
    <row r="21" spans="1:48" ht="12.75" customHeight="1" x14ac:dyDescent="0.25">
      <c r="A21" s="132"/>
      <c r="B21" s="29"/>
      <c r="C21" s="149" t="s">
        <v>65</v>
      </c>
      <c r="D21" s="149"/>
      <c r="E21" s="149"/>
      <c r="F21" s="149"/>
      <c r="G21" s="149"/>
      <c r="H21" s="149"/>
      <c r="I21" s="149"/>
      <c r="J21" s="149"/>
      <c r="K21" s="149"/>
      <c r="L21" s="149"/>
      <c r="M21" s="149"/>
      <c r="N21" s="149"/>
      <c r="O21" s="149"/>
      <c r="P21" s="149"/>
      <c r="Q21" s="149"/>
      <c r="R21" s="149"/>
      <c r="S21" s="149"/>
      <c r="T21" s="149"/>
      <c r="U21" s="149"/>
      <c r="V21" s="152">
        <v>255623.014</v>
      </c>
      <c r="W21" s="152"/>
      <c r="X21" s="152"/>
      <c r="Y21" s="152"/>
      <c r="Z21" s="152"/>
      <c r="AA21" s="152"/>
      <c r="AB21" s="18" t="s">
        <v>11</v>
      </c>
      <c r="AC21" s="109"/>
      <c r="AD21" s="110"/>
      <c r="AE21" s="98"/>
      <c r="AF21" s="97"/>
      <c r="AG21" s="19"/>
      <c r="AH21" s="15">
        <v>25736.069518750024</v>
      </c>
      <c r="AV21" s="15">
        <v>48459.3</v>
      </c>
    </row>
    <row r="22" spans="1:48" ht="12.75" customHeight="1" x14ac:dyDescent="0.25">
      <c r="A22" s="132"/>
      <c r="B22" s="29"/>
      <c r="C22" s="109"/>
      <c r="D22" s="109"/>
      <c r="E22" s="109"/>
      <c r="F22" s="109"/>
      <c r="G22" s="109"/>
      <c r="H22" s="109"/>
      <c r="I22" s="109"/>
      <c r="J22" s="109"/>
      <c r="K22" s="109"/>
      <c r="L22" s="109"/>
      <c r="M22" s="109"/>
      <c r="N22" s="109"/>
      <c r="O22" s="109"/>
      <c r="P22" s="149" t="s">
        <v>52</v>
      </c>
      <c r="Q22" s="149"/>
      <c r="R22" s="149"/>
      <c r="S22" s="149"/>
      <c r="T22" s="149"/>
      <c r="U22" s="149"/>
      <c r="V22" s="148">
        <f>SUM(V20:AA21)</f>
        <v>577753.68299999996</v>
      </c>
      <c r="W22" s="148"/>
      <c r="X22" s="148"/>
      <c r="Y22" s="148"/>
      <c r="Z22" s="148"/>
      <c r="AA22" s="148"/>
      <c r="AB22" s="18" t="s">
        <v>11</v>
      </c>
      <c r="AC22" s="42"/>
      <c r="AD22" s="43"/>
      <c r="AE22" s="37"/>
      <c r="AF22" s="18"/>
      <c r="AG22" s="19"/>
    </row>
    <row r="23" spans="1:48" ht="12.75" customHeight="1" x14ac:dyDescent="0.25">
      <c r="A23" s="141"/>
      <c r="B23" s="33"/>
      <c r="C23" s="99"/>
      <c r="D23" s="100"/>
      <c r="E23" s="100"/>
      <c r="F23" s="100"/>
      <c r="G23" s="100"/>
      <c r="H23" s="100"/>
      <c r="I23" s="100"/>
      <c r="J23" s="100"/>
      <c r="K23" s="100"/>
      <c r="L23" s="100"/>
      <c r="M23" s="100"/>
      <c r="N23" s="100"/>
      <c r="O23" s="100"/>
      <c r="P23" s="100"/>
      <c r="Q23" s="100"/>
      <c r="R23" s="100"/>
      <c r="S23" s="100"/>
      <c r="T23" s="100"/>
      <c r="U23" s="100"/>
      <c r="V23" s="100"/>
      <c r="W23" s="100"/>
      <c r="X23" s="100"/>
      <c r="Y23" s="100"/>
      <c r="Z23" s="144" t="s">
        <v>19</v>
      </c>
      <c r="AA23" s="144"/>
      <c r="AB23" s="144"/>
      <c r="AC23" s="144"/>
      <c r="AD23" s="145"/>
      <c r="AE23" s="39" t="s">
        <v>18</v>
      </c>
      <c r="AF23" s="23">
        <f>V22</f>
        <v>577753.68299999996</v>
      </c>
      <c r="AG23" s="24" t="s">
        <v>11</v>
      </c>
    </row>
    <row r="24" spans="1:48" s="27" customFormat="1" ht="15" customHeight="1" x14ac:dyDescent="0.3">
      <c r="A24" s="92"/>
      <c r="B24" s="92"/>
      <c r="C24" s="93"/>
      <c r="D24" s="47"/>
      <c r="E24" s="93"/>
      <c r="F24" s="47"/>
      <c r="G24" s="47"/>
      <c r="H24" s="47"/>
      <c r="I24" s="49"/>
      <c r="J24" s="49"/>
      <c r="K24" s="49"/>
      <c r="L24" s="52"/>
      <c r="M24" s="52"/>
      <c r="N24" s="52"/>
      <c r="O24" s="96"/>
      <c r="P24" s="96"/>
      <c r="Q24" s="51"/>
      <c r="R24" s="96"/>
      <c r="S24" s="96"/>
      <c r="T24" s="49"/>
      <c r="U24" s="52"/>
      <c r="V24" s="52"/>
      <c r="W24" s="49"/>
      <c r="X24" s="49"/>
      <c r="Y24" s="93"/>
      <c r="Z24" s="93"/>
      <c r="AA24" s="93"/>
      <c r="AB24" s="93"/>
      <c r="AC24" s="93"/>
      <c r="AD24" s="93"/>
      <c r="AE24" s="95"/>
      <c r="AF24" s="50"/>
      <c r="AG24" s="53"/>
      <c r="AH24" s="48"/>
      <c r="AI24" s="48"/>
      <c r="AJ24" s="48"/>
      <c r="AK24" s="48"/>
      <c r="AL24" s="48"/>
      <c r="AM24" s="48"/>
    </row>
    <row r="25" spans="1:48" s="27" customFormat="1" ht="15" customHeight="1" x14ac:dyDescent="0.3">
      <c r="A25" s="92"/>
      <c r="B25" s="92"/>
      <c r="C25" s="93"/>
      <c r="D25" s="47"/>
      <c r="E25" s="93"/>
      <c r="F25" s="47"/>
      <c r="G25" s="47"/>
      <c r="H25" s="47"/>
      <c r="I25" s="49"/>
      <c r="J25" s="49"/>
      <c r="K25" s="49"/>
      <c r="L25" s="52"/>
      <c r="M25" s="52"/>
      <c r="N25" s="52"/>
      <c r="O25" s="96"/>
      <c r="P25" s="96"/>
      <c r="Q25" s="51"/>
      <c r="R25" s="96"/>
      <c r="S25" s="96"/>
      <c r="T25" s="49"/>
      <c r="U25" s="52"/>
      <c r="V25" s="52"/>
      <c r="W25" s="49"/>
      <c r="X25" s="49"/>
      <c r="Y25" s="93"/>
      <c r="Z25" s="93"/>
      <c r="AA25" s="93"/>
      <c r="AB25" s="93"/>
      <c r="AC25" s="93"/>
      <c r="AD25" s="93"/>
      <c r="AE25" s="95"/>
      <c r="AF25" s="50"/>
      <c r="AG25" s="53"/>
      <c r="AH25" s="48"/>
      <c r="AI25" s="48"/>
      <c r="AJ25" s="48"/>
      <c r="AK25" s="48"/>
      <c r="AL25" s="48"/>
      <c r="AM25" s="48"/>
    </row>
    <row r="26" spans="1:48" s="27" customFormat="1" ht="15" customHeight="1" x14ac:dyDescent="0.3">
      <c r="A26" s="92"/>
      <c r="B26" s="92"/>
      <c r="C26" s="93"/>
      <c r="D26" s="47"/>
      <c r="E26" s="93"/>
      <c r="F26" s="47"/>
      <c r="G26" s="47"/>
      <c r="H26" s="47"/>
      <c r="I26" s="49"/>
      <c r="J26" s="49"/>
      <c r="K26" s="49"/>
      <c r="L26" s="52"/>
      <c r="M26" s="52"/>
      <c r="N26" s="52"/>
      <c r="O26" s="96"/>
      <c r="P26" s="96"/>
      <c r="Q26" s="51"/>
      <c r="R26" s="96"/>
      <c r="S26" s="96"/>
      <c r="T26" s="49"/>
      <c r="U26" s="52"/>
      <c r="V26" s="52"/>
      <c r="W26" s="49"/>
      <c r="X26" s="49"/>
      <c r="Y26" s="93"/>
      <c r="Z26" s="93"/>
      <c r="AA26" s="93"/>
      <c r="AB26" s="93"/>
      <c r="AC26" s="93"/>
      <c r="AD26" s="93"/>
      <c r="AE26" s="95"/>
      <c r="AF26" s="50"/>
      <c r="AG26" s="53"/>
      <c r="AH26" s="48"/>
      <c r="AI26" s="48"/>
      <c r="AJ26" s="48"/>
      <c r="AK26" s="48"/>
      <c r="AL26" s="48"/>
      <c r="AM26" s="48"/>
    </row>
    <row r="27" spans="1:48" ht="15" customHeight="1" x14ac:dyDescent="0.3">
      <c r="A27" s="94"/>
      <c r="B27" s="94"/>
      <c r="C27" s="42"/>
      <c r="D27" s="42"/>
      <c r="E27" s="42"/>
      <c r="F27" s="42"/>
      <c r="G27" s="42"/>
      <c r="H27" s="42"/>
      <c r="I27" s="42"/>
      <c r="J27" s="42"/>
      <c r="K27" s="42"/>
      <c r="L27" s="42"/>
      <c r="M27" s="40"/>
      <c r="N27" s="40"/>
      <c r="O27" s="40"/>
      <c r="P27" s="40"/>
      <c r="Q27" s="40"/>
      <c r="R27" s="40"/>
      <c r="S27" s="42"/>
      <c r="T27" s="20"/>
      <c r="U27" s="20"/>
      <c r="V27" s="28"/>
      <c r="W27" s="20"/>
      <c r="X27" s="42"/>
      <c r="Y27" s="42"/>
      <c r="Z27" s="42"/>
      <c r="AA27" s="41"/>
      <c r="AB27" s="42"/>
      <c r="AC27" s="42"/>
      <c r="AD27" s="42"/>
      <c r="AE27" s="18"/>
      <c r="AF27" s="22"/>
      <c r="AG27" s="18"/>
    </row>
    <row r="28" spans="1:48" s="12" customFormat="1" ht="12" customHeight="1" x14ac:dyDescent="0.3">
      <c r="A28" s="11"/>
      <c r="B28" s="11"/>
      <c r="C28" s="30" t="s">
        <v>38</v>
      </c>
      <c r="G28" s="13"/>
      <c r="H28" s="11"/>
      <c r="I28" s="13"/>
      <c r="J28" s="13"/>
      <c r="K28" s="11"/>
      <c r="L28" s="11"/>
      <c r="M28" s="11"/>
      <c r="P28" s="14" t="s">
        <v>28</v>
      </c>
      <c r="T28" s="11"/>
      <c r="U28" s="11"/>
      <c r="V28" s="11"/>
      <c r="W28" s="11"/>
      <c r="X28" s="11"/>
      <c r="Y28" s="11"/>
      <c r="Z28" s="11"/>
      <c r="AA28" s="11"/>
      <c r="AB28" s="11"/>
      <c r="AC28" s="14" t="s">
        <v>14</v>
      </c>
      <c r="AE28" s="11"/>
      <c r="AF28" s="11"/>
      <c r="AG28" s="11"/>
      <c r="AH28" s="11"/>
    </row>
    <row r="29" spans="1:48" s="12" customFormat="1" ht="12.75" customHeight="1" x14ac:dyDescent="0.3">
      <c r="A29" s="11"/>
      <c r="B29" s="11"/>
      <c r="C29" s="30" t="s">
        <v>39</v>
      </c>
      <c r="G29" s="13"/>
      <c r="H29" s="11"/>
      <c r="I29" s="13"/>
      <c r="J29" s="13"/>
      <c r="K29" s="11"/>
      <c r="L29" s="11"/>
      <c r="M29" s="11"/>
      <c r="P29" s="14" t="s">
        <v>0</v>
      </c>
      <c r="T29" s="11"/>
      <c r="U29" s="11"/>
      <c r="V29" s="11"/>
      <c r="W29" s="11"/>
      <c r="X29" s="11"/>
      <c r="Y29" s="11"/>
      <c r="Z29" s="11"/>
      <c r="AA29" s="11"/>
      <c r="AB29" s="11"/>
      <c r="AC29" s="14" t="s">
        <v>15</v>
      </c>
      <c r="AE29" s="11"/>
      <c r="AF29" s="11"/>
      <c r="AG29" s="11"/>
      <c r="AH29" s="11"/>
    </row>
    <row r="30" spans="1:48" s="12" customFormat="1" ht="12.75" customHeight="1" x14ac:dyDescent="0.3">
      <c r="A30" s="11"/>
      <c r="B30" s="11"/>
      <c r="C30" s="30" t="s">
        <v>40</v>
      </c>
      <c r="G30" s="13"/>
      <c r="H30" s="11"/>
      <c r="I30" s="13"/>
      <c r="J30" s="13"/>
      <c r="K30" s="11"/>
      <c r="L30" s="11"/>
      <c r="M30" s="11"/>
      <c r="P30" s="14" t="s">
        <v>1</v>
      </c>
      <c r="T30" s="11"/>
      <c r="U30" s="11"/>
      <c r="V30" s="11"/>
      <c r="W30" s="11"/>
      <c r="X30" s="11"/>
      <c r="Y30" s="11"/>
      <c r="Z30" s="11"/>
      <c r="AA30" s="11"/>
      <c r="AB30" s="11"/>
      <c r="AC30" s="14" t="s">
        <v>16</v>
      </c>
      <c r="AE30" s="11"/>
      <c r="AF30" s="11"/>
      <c r="AG30" s="11"/>
      <c r="AH30" s="11"/>
    </row>
    <row r="31" spans="1:48" ht="10.5" customHeight="1" x14ac:dyDescent="0.3">
      <c r="C31" s="30" t="s">
        <v>41</v>
      </c>
      <c r="P31" s="14" t="s">
        <v>2</v>
      </c>
      <c r="AC31" s="14" t="s">
        <v>17</v>
      </c>
      <c r="AD31" s="12"/>
      <c r="AE31" s="11"/>
    </row>
  </sheetData>
  <mergeCells count="47">
    <mergeCell ref="B16:B18"/>
    <mergeCell ref="C16:AD16"/>
    <mergeCell ref="C17:H17"/>
    <mergeCell ref="J17:K17"/>
    <mergeCell ref="L17:M17"/>
    <mergeCell ref="P17:Q17"/>
    <mergeCell ref="W17:X17"/>
    <mergeCell ref="Z18:AD18"/>
    <mergeCell ref="A13:A15"/>
    <mergeCell ref="B13:B15"/>
    <mergeCell ref="C13:AD13"/>
    <mergeCell ref="V22:AA22"/>
    <mergeCell ref="P22:U22"/>
    <mergeCell ref="C15:N15"/>
    <mergeCell ref="Z15:AD15"/>
    <mergeCell ref="A16:A18"/>
    <mergeCell ref="B19:B20"/>
    <mergeCell ref="C20:U20"/>
    <mergeCell ref="C21:U21"/>
    <mergeCell ref="A19:A23"/>
    <mergeCell ref="C19:AD19"/>
    <mergeCell ref="V20:AA20"/>
    <mergeCell ref="V21:AA21"/>
    <mergeCell ref="Z23:AD23"/>
    <mergeCell ref="A1:AG1"/>
    <mergeCell ref="A2:AG2"/>
    <mergeCell ref="C3:Y3"/>
    <mergeCell ref="Z3:AG3"/>
    <mergeCell ref="A10:A12"/>
    <mergeCell ref="B10:B12"/>
    <mergeCell ref="C10:AD10"/>
    <mergeCell ref="C12:N12"/>
    <mergeCell ref="Z12:AD12"/>
    <mergeCell ref="C11:H11"/>
    <mergeCell ref="J11:K11"/>
    <mergeCell ref="L11:M11"/>
    <mergeCell ref="U11:V11"/>
    <mergeCell ref="C4:AD4"/>
    <mergeCell ref="C6:AD6"/>
    <mergeCell ref="C5:AD5"/>
    <mergeCell ref="C7:AD7"/>
    <mergeCell ref="C8:AD8"/>
    <mergeCell ref="C9:AD9"/>
    <mergeCell ref="C14:H14"/>
    <mergeCell ref="L14:M14"/>
    <mergeCell ref="U14:V14"/>
    <mergeCell ref="J14:K14"/>
  </mergeCells>
  <pageMargins left="0.75" right="0.25" top="0.5" bottom="0.5" header="0.25" footer="0.25"/>
  <pageSetup paperSize="9" scale="96" orientation="portrait" r:id="rId1"/>
  <headerFooter>
    <oddFooter>&amp;RPage &amp;P of &amp;N</oddFooter>
  </headerFooter>
  <rowBreaks count="1" manualBreakCount="1">
    <brk id="18" max="3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1"/>
  <sheetViews>
    <sheetView view="pageBreakPreview" topLeftCell="A25" zoomScale="90" zoomScaleNormal="80" zoomScaleSheetLayoutView="90" workbookViewId="0">
      <selection activeCell="A2" sqref="A2:G2"/>
    </sheetView>
  </sheetViews>
  <sheetFormatPr defaultColWidth="9.1796875" defaultRowHeight="15.5" x14ac:dyDescent="0.35"/>
  <cols>
    <col min="1" max="1" width="5.54296875" style="58" customWidth="1"/>
    <col min="2" max="2" width="10.453125" style="58" customWidth="1"/>
    <col min="3" max="3" width="43.7265625" style="88" customWidth="1"/>
    <col min="4" max="4" width="6.1796875" style="63" customWidth="1"/>
    <col min="5" max="5" width="11.1796875" style="89" customWidth="1"/>
    <col min="6" max="6" width="10.26953125" style="90" customWidth="1"/>
    <col min="7" max="7" width="14.26953125" style="89" customWidth="1"/>
    <col min="8" max="8" width="22.81640625" style="58" customWidth="1"/>
    <col min="9" max="16384" width="9.1796875" style="58"/>
  </cols>
  <sheetData>
    <row r="1" spans="1:23" ht="18" x14ac:dyDescent="0.4">
      <c r="A1" s="158" t="s">
        <v>27</v>
      </c>
      <c r="B1" s="158"/>
      <c r="C1" s="158"/>
      <c r="D1" s="158"/>
      <c r="E1" s="158"/>
      <c r="F1" s="158"/>
      <c r="G1" s="158"/>
    </row>
    <row r="2" spans="1:23" ht="99.75" customHeight="1" x14ac:dyDescent="0.35">
      <c r="A2" s="127" t="str">
        <f>Estimate!A2</f>
        <v>Re-excavation of Berachapra River (KM0.00 to KM15.820=15.820KM) and Atoplal River (KM0.00 to KM7.11=7.113KM) Total=22.933 by Dredger of Naogaon Haor Sub-Project in c/w Haor Flood Management and Livelihood Improvement Project(BWDB Part) under Kishoregange WD Division, BWDB, Kishoregonj during the FY2017-18 and FY2018-19.</v>
      </c>
      <c r="B2" s="127"/>
      <c r="C2" s="127"/>
      <c r="D2" s="127"/>
      <c r="E2" s="127"/>
      <c r="F2" s="127"/>
      <c r="G2" s="127"/>
    </row>
    <row r="3" spans="1:23" ht="33.75" customHeight="1" x14ac:dyDescent="0.35">
      <c r="A3" s="54" t="s">
        <v>26</v>
      </c>
      <c r="B3" s="54" t="s">
        <v>6</v>
      </c>
      <c r="C3" s="54" t="s">
        <v>7</v>
      </c>
      <c r="D3" s="54" t="s">
        <v>22</v>
      </c>
      <c r="E3" s="54" t="s">
        <v>8</v>
      </c>
      <c r="F3" s="101" t="s">
        <v>23</v>
      </c>
      <c r="G3" s="54" t="s">
        <v>9</v>
      </c>
    </row>
    <row r="4" spans="1:23" s="59" customFormat="1" x14ac:dyDescent="0.35">
      <c r="A4" s="57">
        <v>1</v>
      </c>
      <c r="B4" s="55">
        <v>2</v>
      </c>
      <c r="C4" s="57">
        <v>3</v>
      </c>
      <c r="D4" s="55">
        <v>4</v>
      </c>
      <c r="E4" s="55">
        <v>5</v>
      </c>
      <c r="F4" s="56">
        <v>6</v>
      </c>
      <c r="G4" s="55" t="s">
        <v>24</v>
      </c>
    </row>
    <row r="5" spans="1:23" s="59" customFormat="1" ht="223.5" customHeight="1" x14ac:dyDescent="0.35">
      <c r="A5" s="60">
        <f>Estimate!A4</f>
        <v>1</v>
      </c>
      <c r="B5" s="60" t="str">
        <f>Estimate!B4</f>
        <v>Approved Rate</v>
      </c>
      <c r="C5" s="61" t="str">
        <f>Estimate!C4</f>
        <v>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v>
      </c>
      <c r="D5" s="60" t="s">
        <v>42</v>
      </c>
      <c r="E5" s="55">
        <v>1</v>
      </c>
      <c r="F5" s="62">
        <v>967050.85</v>
      </c>
      <c r="G5" s="62">
        <f t="shared" ref="G5:G13" si="0">ROUND(E5*F5,2)</f>
        <v>967050.85</v>
      </c>
    </row>
    <row r="6" spans="1:23" s="63" customFormat="1" ht="113.25" customHeight="1" x14ac:dyDescent="0.25">
      <c r="A6" s="60">
        <f>Estimate!A5</f>
        <v>2</v>
      </c>
      <c r="B6" s="60" t="str">
        <f>Estimate!B5</f>
        <v>Approved Rate</v>
      </c>
      <c r="C6" s="61" t="str">
        <f>Estimate!C5</f>
        <v>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v>
      </c>
      <c r="D6" s="60" t="s">
        <v>59</v>
      </c>
      <c r="E6" s="60">
        <v>60</v>
      </c>
      <c r="F6" s="62">
        <v>2497.86</v>
      </c>
      <c r="G6" s="62">
        <f>ROUND(E6*F6,2)</f>
        <v>149871.6</v>
      </c>
    </row>
    <row r="7" spans="1:23" s="63" customFormat="1" ht="66.75" customHeight="1" x14ac:dyDescent="0.25">
      <c r="A7" s="60">
        <f>Estimate!A6</f>
        <v>3</v>
      </c>
      <c r="B7" s="60" t="str">
        <f>Estimate!B6</f>
        <v>Approved Rate</v>
      </c>
      <c r="C7" s="61" t="str">
        <f>Estimate!C6</f>
        <v>Demobilization and clean-up of the site upon completion of the works, as per Specifications and Contractor's Method Statement and as per direction of Engineer in Charge</v>
      </c>
      <c r="D7" s="60" t="s">
        <v>42</v>
      </c>
      <c r="E7" s="60">
        <v>1</v>
      </c>
      <c r="F7" s="62">
        <v>112344.1</v>
      </c>
      <c r="G7" s="62">
        <f t="shared" si="0"/>
        <v>112344.1</v>
      </c>
    </row>
    <row r="8" spans="1:23" s="63" customFormat="1" ht="114" customHeight="1" x14ac:dyDescent="0.25">
      <c r="A8" s="60">
        <f>Estimate!A7</f>
        <v>4</v>
      </c>
      <c r="B8" s="60" t="str">
        <f>Estimate!B7</f>
        <v>Approved Rate</v>
      </c>
      <c r="C8" s="61" t="str">
        <f>Estimate!C7</f>
        <v xml:space="preserve">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 </v>
      </c>
      <c r="D8" s="60" t="s">
        <v>42</v>
      </c>
      <c r="E8" s="60">
        <v>1</v>
      </c>
      <c r="F8" s="62">
        <v>111148.95</v>
      </c>
      <c r="G8" s="62">
        <f t="shared" si="0"/>
        <v>111148.95</v>
      </c>
    </row>
    <row r="9" spans="1:23" s="63" customFormat="1" ht="194.25" customHeight="1" x14ac:dyDescent="0.25">
      <c r="A9" s="60">
        <f>Estimate!A8</f>
        <v>5</v>
      </c>
      <c r="B9" s="60" t="str">
        <f>Estimate!B8</f>
        <v>Approved Rate</v>
      </c>
      <c r="C9" s="61" t="str">
        <f>Estimate!C8</f>
        <v xml:space="preserve">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 </v>
      </c>
      <c r="D9" s="60" t="s">
        <v>42</v>
      </c>
      <c r="E9" s="60">
        <v>1</v>
      </c>
      <c r="F9" s="62">
        <v>92026.55</v>
      </c>
      <c r="G9" s="62">
        <f t="shared" si="0"/>
        <v>92026.55</v>
      </c>
    </row>
    <row r="10" spans="1:23" s="63" customFormat="1" ht="84" customHeight="1" x14ac:dyDescent="0.25">
      <c r="A10" s="60">
        <f>Estimate!A9</f>
        <v>6</v>
      </c>
      <c r="B10" s="60" t="str">
        <f>Estimate!B9</f>
        <v>Approved Rate</v>
      </c>
      <c r="C10" s="61" t="str">
        <f>Estimate!C9</f>
        <v xml:space="preserve">Operate , maintain  of plant and equipment such as generator for site electrification, for the purpose stated in the Technical Specification and in the Contractor’s Method Statement and as per direction of Engineer in charge. </v>
      </c>
      <c r="D10" s="60" t="s">
        <v>42</v>
      </c>
      <c r="E10" s="60">
        <v>1</v>
      </c>
      <c r="F10" s="62">
        <v>110909.92</v>
      </c>
      <c r="G10" s="62">
        <f t="shared" si="0"/>
        <v>110909.92</v>
      </c>
    </row>
    <row r="11" spans="1:23" ht="162" customHeight="1" x14ac:dyDescent="0.35">
      <c r="A11" s="60">
        <f>Estimate!A10</f>
        <v>7</v>
      </c>
      <c r="B11" s="60" t="str">
        <f>Estimate!B10</f>
        <v>04-150</v>
      </c>
      <c r="C11" s="61" t="str">
        <f>Estimate!C10</f>
        <v>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v>
      </c>
      <c r="D11" s="64" t="s">
        <v>10</v>
      </c>
      <c r="E11" s="60">
        <f>Estimate!AF12</f>
        <v>24</v>
      </c>
      <c r="F11" s="65">
        <v>641.76</v>
      </c>
      <c r="G11" s="62">
        <f t="shared" si="0"/>
        <v>15402.24</v>
      </c>
    </row>
    <row r="12" spans="1:23" ht="99" customHeight="1" x14ac:dyDescent="0.35">
      <c r="A12" s="60">
        <f>Estimate!A13</f>
        <v>8</v>
      </c>
      <c r="B12" s="60" t="str">
        <f>Estimate!B13</f>
        <v>04-160</v>
      </c>
      <c r="C12" s="61" t="str">
        <f>Estimate!C13</f>
        <v>Fixing in position B.M. pillars and kilometer posts of size 15cmx15cmx75cm with 40cmx40cmx10cm base, embedding 45cm below G.L. including carriage, earth cutting, backfilling, ramming, etc. complete as per direction of Engineer in charge.</v>
      </c>
      <c r="D12" s="64" t="str">
        <f>Estimate!AG15</f>
        <v>nos</v>
      </c>
      <c r="E12" s="60">
        <f>Estimate!AF15</f>
        <v>24</v>
      </c>
      <c r="F12" s="65">
        <v>48.76</v>
      </c>
      <c r="G12" s="62">
        <f t="shared" si="0"/>
        <v>1170.24</v>
      </c>
    </row>
    <row r="13" spans="1:23" ht="63" customHeight="1" x14ac:dyDescent="0.35">
      <c r="A13" s="60">
        <f>Estimate!A16</f>
        <v>9</v>
      </c>
      <c r="B13" s="60" t="str">
        <f>Estimate!B16</f>
        <v>16-100</v>
      </c>
      <c r="C13" s="61" t="str">
        <f>Estimate!C16</f>
        <v>Erection of bamboo profile with full bamboo posts and pegs not less than 60mm in diameter and coir strings etc. complete as per direction of Engineer in charge.</v>
      </c>
      <c r="D13" s="64" t="str">
        <f>Estimate!AG18</f>
        <v>nos</v>
      </c>
      <c r="E13" s="60">
        <f>Estimate!AF18</f>
        <v>461</v>
      </c>
      <c r="F13" s="65">
        <v>290.48</v>
      </c>
      <c r="G13" s="62">
        <f t="shared" si="0"/>
        <v>133911.28</v>
      </c>
    </row>
    <row r="14" spans="1:23" s="69" customFormat="1" ht="222" customHeight="1" x14ac:dyDescent="0.35">
      <c r="A14" s="67">
        <f>Estimate!A19</f>
        <v>10</v>
      </c>
      <c r="B14" s="67" t="str">
        <f>Estimate!B19</f>
        <v>Approved Analysis Rate</v>
      </c>
      <c r="C14" s="61" t="str">
        <f>Estimate!C19</f>
        <v>River dredging work as per approved design and specification including mobilizing (and subsequent demobilizing) necessary dreders, ancillary equipments, floating pipes, shore pipes and other necessary suppliies, disposal of dredged material shall not be done within river and it shall be disposed to safe distance which specified in the drawing by installing necessary floating and shore pipes with all other ancillary work complete as per requirement and direction of Engineer in charge.</v>
      </c>
      <c r="D14" s="67" t="s">
        <v>25</v>
      </c>
      <c r="E14" s="68">
        <f>Estimate!AF23</f>
        <v>577753.68299999996</v>
      </c>
      <c r="F14" s="68">
        <v>156.75</v>
      </c>
      <c r="G14" s="62">
        <f t="shared" ref="G14" si="1">ROUND(E14*F14,2)</f>
        <v>90562889.810000002</v>
      </c>
    </row>
    <row r="15" spans="1:23" ht="17.25" customHeight="1" x14ac:dyDescent="0.35">
      <c r="A15" s="154" t="s">
        <v>60</v>
      </c>
      <c r="B15" s="154"/>
      <c r="C15" s="154"/>
      <c r="D15" s="154"/>
      <c r="E15" s="154"/>
      <c r="F15" s="154"/>
      <c r="G15" s="66">
        <f>ROUND(SUM(G5:G14),2)</f>
        <v>92256725.540000007</v>
      </c>
      <c r="H15" s="66">
        <v>92256725.540000007</v>
      </c>
    </row>
    <row r="16" spans="1:23" s="71" customFormat="1" ht="17.25" customHeight="1" x14ac:dyDescent="0.25">
      <c r="A16" s="157" t="s">
        <v>68</v>
      </c>
      <c r="B16" s="157"/>
      <c r="C16" s="157"/>
      <c r="D16" s="157"/>
      <c r="E16" s="157"/>
      <c r="F16" s="157"/>
      <c r="G16" s="157"/>
      <c r="H16" s="70"/>
      <c r="I16" s="70"/>
      <c r="J16" s="70"/>
      <c r="K16" s="70"/>
      <c r="L16" s="70"/>
      <c r="M16" s="70"/>
      <c r="N16" s="70"/>
      <c r="O16" s="70"/>
      <c r="P16" s="70"/>
      <c r="Q16" s="70"/>
      <c r="R16" s="70"/>
      <c r="S16" s="70"/>
      <c r="T16" s="70"/>
      <c r="U16" s="70"/>
      <c r="V16" s="70"/>
      <c r="W16" s="70"/>
    </row>
    <row r="17" spans="1:23" s="71" customFormat="1" ht="17.25" customHeight="1" x14ac:dyDescent="0.25">
      <c r="A17" s="72"/>
      <c r="B17" s="72"/>
      <c r="C17" s="72"/>
      <c r="D17" s="72"/>
      <c r="E17" s="72"/>
      <c r="F17" s="72"/>
      <c r="G17" s="72"/>
      <c r="H17" s="70"/>
      <c r="I17" s="70"/>
      <c r="J17" s="70"/>
      <c r="K17" s="70"/>
      <c r="L17" s="70"/>
      <c r="M17" s="70"/>
      <c r="N17" s="70"/>
      <c r="O17" s="70"/>
      <c r="P17" s="70"/>
      <c r="Q17" s="70"/>
      <c r="R17" s="70"/>
      <c r="S17" s="70"/>
      <c r="T17" s="70"/>
      <c r="U17" s="70"/>
      <c r="V17" s="70"/>
      <c r="W17" s="70"/>
    </row>
    <row r="18" spans="1:23" s="71" customFormat="1" ht="17.25" customHeight="1" x14ac:dyDescent="0.25">
      <c r="A18" s="72"/>
      <c r="B18" s="72"/>
      <c r="C18" s="72"/>
      <c r="D18" s="72"/>
      <c r="E18" s="72"/>
      <c r="F18" s="72"/>
      <c r="G18" s="72"/>
      <c r="H18" s="70"/>
      <c r="I18" s="70"/>
      <c r="J18" s="70"/>
      <c r="K18" s="70"/>
      <c r="L18" s="70"/>
      <c r="M18" s="70"/>
      <c r="N18" s="70"/>
      <c r="O18" s="70"/>
      <c r="P18" s="70"/>
      <c r="Q18" s="70"/>
      <c r="R18" s="70"/>
      <c r="S18" s="70"/>
      <c r="T18" s="70"/>
      <c r="U18" s="70"/>
      <c r="V18" s="70"/>
      <c r="W18" s="70"/>
    </row>
    <row r="19" spans="1:23" s="71" customFormat="1" x14ac:dyDescent="0.25">
      <c r="A19" s="72"/>
      <c r="B19" s="72"/>
      <c r="C19" s="73"/>
      <c r="D19" s="74"/>
      <c r="E19" s="74"/>
      <c r="F19" s="75"/>
      <c r="G19" s="74"/>
      <c r="H19" s="70"/>
      <c r="I19" s="70"/>
      <c r="J19" s="70"/>
      <c r="K19" s="70"/>
      <c r="L19" s="70"/>
      <c r="M19" s="70"/>
      <c r="N19" s="70"/>
      <c r="O19" s="70"/>
      <c r="P19" s="70"/>
      <c r="Q19" s="70"/>
      <c r="R19" s="70"/>
      <c r="S19" s="70"/>
      <c r="T19" s="70"/>
      <c r="U19" s="70"/>
      <c r="V19" s="70"/>
      <c r="W19" s="70"/>
    </row>
    <row r="20" spans="1:23" s="71" customFormat="1" x14ac:dyDescent="0.25">
      <c r="A20" s="70"/>
      <c r="B20" s="70"/>
      <c r="C20" s="76"/>
      <c r="D20" s="77"/>
      <c r="E20" s="77"/>
      <c r="F20" s="78"/>
      <c r="G20" s="77"/>
      <c r="H20" s="70"/>
      <c r="I20" s="70"/>
      <c r="J20" s="70"/>
      <c r="K20" s="70"/>
      <c r="L20" s="70"/>
      <c r="M20" s="70"/>
      <c r="N20" s="70"/>
      <c r="O20" s="70"/>
      <c r="P20" s="70"/>
      <c r="Q20" s="70"/>
      <c r="R20" s="70"/>
      <c r="S20" s="70"/>
      <c r="T20" s="70"/>
      <c r="U20" s="70"/>
      <c r="V20" s="70"/>
      <c r="W20" s="70"/>
    </row>
    <row r="21" spans="1:23" s="71" customFormat="1" x14ac:dyDescent="0.35">
      <c r="A21" s="79"/>
      <c r="B21" s="79"/>
      <c r="C21" s="80" t="s">
        <v>50</v>
      </c>
      <c r="D21" s="81"/>
      <c r="E21" s="82"/>
      <c r="F21" s="83" t="s">
        <v>14</v>
      </c>
      <c r="G21" s="84"/>
      <c r="H21" s="70"/>
      <c r="I21" s="70"/>
      <c r="J21" s="70"/>
      <c r="K21" s="70"/>
      <c r="L21" s="70"/>
      <c r="M21" s="70"/>
      <c r="N21" s="70"/>
      <c r="O21" s="70"/>
      <c r="P21" s="70"/>
      <c r="Q21" s="70"/>
      <c r="R21" s="70"/>
      <c r="S21" s="70"/>
      <c r="T21" s="70"/>
      <c r="U21" s="70"/>
      <c r="V21" s="70"/>
      <c r="W21" s="70"/>
    </row>
    <row r="22" spans="1:23" s="71" customFormat="1" x14ac:dyDescent="0.35">
      <c r="A22" s="79"/>
      <c r="B22" s="79"/>
      <c r="C22" s="80" t="s">
        <v>0</v>
      </c>
      <c r="D22" s="81"/>
      <c r="E22" s="82"/>
      <c r="F22" s="83" t="s">
        <v>15</v>
      </c>
      <c r="G22" s="84"/>
      <c r="H22" s="70"/>
      <c r="I22" s="70"/>
      <c r="J22" s="70"/>
      <c r="K22" s="70"/>
      <c r="L22" s="70"/>
      <c r="M22" s="70"/>
      <c r="N22" s="70"/>
      <c r="O22" s="70"/>
      <c r="P22" s="70"/>
      <c r="Q22" s="70"/>
      <c r="R22" s="70"/>
      <c r="S22" s="70"/>
      <c r="T22" s="70"/>
      <c r="U22" s="70"/>
      <c r="V22" s="70"/>
      <c r="W22" s="70"/>
    </row>
    <row r="23" spans="1:23" s="71" customFormat="1" x14ac:dyDescent="0.35">
      <c r="A23" s="79"/>
      <c r="B23" s="79"/>
      <c r="C23" s="80" t="s">
        <v>1</v>
      </c>
      <c r="D23" s="81"/>
      <c r="E23" s="82"/>
      <c r="F23" s="83" t="s">
        <v>16</v>
      </c>
      <c r="G23" s="84"/>
      <c r="H23" s="70"/>
      <c r="I23" s="70"/>
      <c r="J23" s="70"/>
      <c r="K23" s="70"/>
      <c r="L23" s="70"/>
      <c r="M23" s="70"/>
      <c r="N23" s="70"/>
      <c r="O23" s="70"/>
      <c r="P23" s="70"/>
      <c r="Q23" s="70"/>
      <c r="R23" s="70"/>
      <c r="S23" s="70"/>
      <c r="T23" s="70"/>
      <c r="U23" s="70"/>
      <c r="V23" s="70"/>
      <c r="W23" s="70"/>
    </row>
    <row r="24" spans="1:23" s="71" customFormat="1" x14ac:dyDescent="0.35">
      <c r="A24" s="79"/>
      <c r="B24" s="79"/>
      <c r="C24" s="80" t="s">
        <v>2</v>
      </c>
      <c r="D24" s="81"/>
      <c r="E24" s="82"/>
      <c r="F24" s="83" t="s">
        <v>17</v>
      </c>
      <c r="G24" s="84"/>
      <c r="H24" s="70"/>
      <c r="I24" s="70"/>
      <c r="J24" s="70"/>
      <c r="K24" s="70"/>
      <c r="L24" s="70"/>
      <c r="M24" s="70"/>
      <c r="N24" s="70"/>
      <c r="O24" s="70"/>
      <c r="P24" s="70"/>
      <c r="Q24" s="70"/>
      <c r="R24" s="70"/>
      <c r="S24" s="70"/>
      <c r="T24" s="70"/>
      <c r="U24" s="70"/>
      <c r="V24" s="70"/>
      <c r="W24" s="70"/>
    </row>
    <row r="25" spans="1:23" s="71" customFormat="1" ht="16.5" x14ac:dyDescent="0.35">
      <c r="A25" s="155" t="s">
        <v>51</v>
      </c>
      <c r="B25" s="155"/>
      <c r="C25" s="155"/>
      <c r="D25" s="155"/>
      <c r="E25" s="155"/>
      <c r="F25" s="155"/>
      <c r="G25" s="155"/>
      <c r="H25" s="70"/>
      <c r="I25" s="70"/>
      <c r="J25" s="70"/>
      <c r="K25" s="70"/>
      <c r="L25" s="70"/>
      <c r="M25" s="70"/>
      <c r="N25" s="70"/>
      <c r="O25" s="70"/>
      <c r="P25" s="70"/>
      <c r="Q25" s="70"/>
      <c r="R25" s="70"/>
      <c r="S25" s="70"/>
      <c r="T25" s="70"/>
      <c r="U25" s="70"/>
      <c r="V25" s="70"/>
      <c r="W25" s="70"/>
    </row>
    <row r="26" spans="1:23" s="71" customFormat="1" ht="125.25" customHeight="1" x14ac:dyDescent="0.25">
      <c r="A26" s="156" t="s">
        <v>61</v>
      </c>
      <c r="B26" s="156"/>
      <c r="C26" s="156"/>
      <c r="D26" s="156"/>
      <c r="E26" s="156"/>
      <c r="F26" s="156"/>
      <c r="G26" s="156"/>
      <c r="H26" s="70"/>
      <c r="I26" s="70"/>
      <c r="J26" s="70"/>
      <c r="K26" s="70"/>
      <c r="L26" s="70"/>
      <c r="M26" s="70"/>
      <c r="N26" s="70"/>
      <c r="O26" s="70"/>
      <c r="P26" s="70"/>
      <c r="Q26" s="70"/>
      <c r="R26" s="70"/>
      <c r="S26" s="70"/>
      <c r="T26" s="70"/>
      <c r="U26" s="70"/>
      <c r="V26" s="70"/>
      <c r="W26" s="70"/>
    </row>
    <row r="27" spans="1:23" s="71" customFormat="1" ht="27" customHeight="1" x14ac:dyDescent="0.25">
      <c r="A27" s="91"/>
      <c r="B27" s="91"/>
      <c r="C27" s="91"/>
      <c r="D27" s="91"/>
      <c r="E27" s="91"/>
      <c r="F27" s="91"/>
      <c r="G27" s="91"/>
      <c r="H27" s="70"/>
      <c r="I27" s="70"/>
      <c r="J27" s="70"/>
      <c r="K27" s="70"/>
      <c r="L27" s="70"/>
      <c r="M27" s="70"/>
      <c r="N27" s="70"/>
      <c r="O27" s="70"/>
      <c r="P27" s="70"/>
      <c r="Q27" s="70"/>
      <c r="R27" s="70"/>
      <c r="S27" s="70"/>
      <c r="T27" s="70"/>
      <c r="U27" s="70"/>
      <c r="V27" s="70"/>
      <c r="W27" s="70"/>
    </row>
    <row r="28" spans="1:23" s="71" customFormat="1" x14ac:dyDescent="0.35">
      <c r="A28" s="85"/>
      <c r="B28" s="85"/>
      <c r="C28" s="86"/>
      <c r="D28" s="87"/>
      <c r="E28" s="87"/>
      <c r="F28" s="83" t="s">
        <v>38</v>
      </c>
      <c r="G28" s="87"/>
      <c r="H28" s="70"/>
      <c r="I28" s="70"/>
      <c r="J28" s="70"/>
      <c r="K28" s="70"/>
      <c r="L28" s="70"/>
      <c r="M28" s="70"/>
      <c r="N28" s="70"/>
      <c r="O28" s="70"/>
      <c r="P28" s="70"/>
      <c r="Q28" s="70"/>
      <c r="R28" s="70"/>
      <c r="S28" s="70"/>
      <c r="T28" s="70"/>
      <c r="U28" s="70"/>
      <c r="V28" s="70"/>
      <c r="W28" s="70"/>
    </row>
    <row r="29" spans="1:23" s="71" customFormat="1" x14ac:dyDescent="0.35">
      <c r="A29" s="85"/>
      <c r="B29" s="85"/>
      <c r="C29" s="86"/>
      <c r="D29" s="87"/>
      <c r="E29" s="87"/>
      <c r="F29" s="83" t="s">
        <v>39</v>
      </c>
      <c r="G29" s="87"/>
      <c r="H29" s="70"/>
      <c r="I29" s="70"/>
      <c r="J29" s="70"/>
      <c r="K29" s="70"/>
      <c r="L29" s="70"/>
      <c r="M29" s="70"/>
      <c r="N29" s="70"/>
      <c r="O29" s="70"/>
      <c r="P29" s="70"/>
      <c r="Q29" s="70"/>
      <c r="R29" s="70"/>
      <c r="S29" s="70"/>
      <c r="T29" s="70"/>
      <c r="U29" s="70"/>
      <c r="V29" s="70"/>
      <c r="W29" s="70"/>
    </row>
    <row r="30" spans="1:23" s="71" customFormat="1" x14ac:dyDescent="0.35">
      <c r="A30" s="85"/>
      <c r="B30" s="85"/>
      <c r="C30" s="86"/>
      <c r="D30" s="87"/>
      <c r="E30" s="87"/>
      <c r="F30" s="83" t="s">
        <v>40</v>
      </c>
      <c r="G30" s="87"/>
      <c r="H30" s="70"/>
      <c r="I30" s="70"/>
      <c r="J30" s="70"/>
      <c r="K30" s="70"/>
      <c r="L30" s="70"/>
      <c r="M30" s="70"/>
      <c r="N30" s="70"/>
      <c r="O30" s="70"/>
      <c r="P30" s="70"/>
      <c r="Q30" s="70"/>
      <c r="R30" s="70"/>
      <c r="S30" s="70"/>
      <c r="T30" s="70"/>
      <c r="U30" s="70"/>
      <c r="V30" s="70"/>
      <c r="W30" s="70"/>
    </row>
    <row r="31" spans="1:23" s="71" customFormat="1" x14ac:dyDescent="0.35">
      <c r="A31" s="85"/>
      <c r="B31" s="85"/>
      <c r="C31" s="86"/>
      <c r="D31" s="87"/>
      <c r="E31" s="87"/>
      <c r="F31" s="83" t="s">
        <v>41</v>
      </c>
      <c r="G31" s="87"/>
      <c r="H31" s="70"/>
      <c r="I31" s="70"/>
      <c r="J31" s="70"/>
      <c r="K31" s="70"/>
      <c r="L31" s="70"/>
      <c r="M31" s="70"/>
      <c r="N31" s="70"/>
      <c r="O31" s="70"/>
      <c r="P31" s="70"/>
      <c r="Q31" s="70"/>
      <c r="R31" s="70"/>
      <c r="S31" s="70"/>
      <c r="T31" s="70"/>
      <c r="U31" s="70"/>
      <c r="V31" s="70"/>
      <c r="W31" s="70"/>
    </row>
  </sheetData>
  <mergeCells count="6">
    <mergeCell ref="A15:F15"/>
    <mergeCell ref="A25:G25"/>
    <mergeCell ref="A26:G26"/>
    <mergeCell ref="A16:G16"/>
    <mergeCell ref="A1:G1"/>
    <mergeCell ref="A2:G2"/>
  </mergeCells>
  <pageMargins left="0.6" right="0.2" top="0.5" bottom="0.5" header="0.25" footer="0.25"/>
  <pageSetup paperSize="9" scale="95" orientation="portrait"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 Page</vt:lpstr>
      <vt:lpstr>Estimate</vt:lpstr>
      <vt:lpstr>Abstract</vt:lpstr>
      <vt:lpstr>Abstract!Print_Area</vt:lpstr>
      <vt:lpstr>'Cover Page'!Print_Area</vt:lpstr>
      <vt:lpstr>Estimate!Print_Area</vt:lpstr>
      <vt:lpstr>Abstract!Print_Titles</vt:lpstr>
    </vt:vector>
  </TitlesOfParts>
  <Company>&lt;arabianhorse&gt;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user</cp:lastModifiedBy>
  <cp:lastPrinted>2017-01-29T07:23:49Z</cp:lastPrinted>
  <dcterms:created xsi:type="dcterms:W3CDTF">2008-09-17T20:10:38Z</dcterms:created>
  <dcterms:modified xsi:type="dcterms:W3CDTF">2020-03-11T15:54:25Z</dcterms:modified>
</cp:coreProperties>
</file>